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Income &amp; expenses" sheetId="1" r:id="rId4"/>
    <sheet state="visible" name="Vu Nguyen Tax info" sheetId="2" r:id="rId5"/>
    <sheet state="visible" name="Harsh Thakkar Tax info" sheetId="3" r:id="rId6"/>
    <sheet state="hidden" name="Expenses Breakdown" sheetId="4" r:id="rId7"/>
    <sheet state="hidden" name="2020 Debit" sheetId="5" r:id="rId8"/>
    <sheet state="hidden" name="2020 Credit" sheetId="6" r:id="rId9"/>
    <sheet state="visible" name="Depreciation - Laramie" sheetId="7" r:id="rId10"/>
    <sheet state="visible" name="Depreciation - Ohio" sheetId="8" r:id="rId11"/>
    <sheet state="visible" name="Depreciation - North Ave" sheetId="9" r:id="rId12"/>
    <sheet state="visible" name="Debit" sheetId="10" r:id="rId13"/>
    <sheet state="visible" name="Property Remodel" sheetId="11" r:id="rId14"/>
    <sheet state="visible" name="Credit" sheetId="12" r:id="rId15"/>
    <sheet state="visible" name="Laramie Breakdown" sheetId="13" r:id="rId16"/>
    <sheet state="visible" name="Ohio Breakdown" sheetId="14" r:id="rId17"/>
    <sheet state="visible" name="North Ave Breakdown" sheetId="15" r:id="rId18"/>
    <sheet state="hidden" name="Mileage" sheetId="16" r:id="rId19"/>
  </sheets>
  <definedNames>
    <definedName hidden="1" localSheetId="4" name="_xlnm._FilterDatabase">'2020 Debit'!$A$1:$Z$393</definedName>
    <definedName hidden="1" localSheetId="5" name="_xlnm._FilterDatabase">'2020 Credit'!$A$1:$I$32</definedName>
    <definedName hidden="1" localSheetId="9" name="_xlnm._FilterDatabase">Debit!$A$1:$Z$436</definedName>
    <definedName hidden="1" localSheetId="11" name="_xlnm._FilterDatabase">Credit!$A$1:$I$211</definedName>
    <definedName hidden="1" localSheetId="4" name="Z_62F18A59_14DB_4F92_A0E6_C16485F5389D_.wvu.FilterData">'2020 Debit'!$A$1:$G$394</definedName>
    <definedName hidden="1" localSheetId="9" name="Z_62F18A59_14DB_4F92_A0E6_C16485F5389D_.wvu.FilterData">Debit!$A$1:$J$436</definedName>
    <definedName hidden="1" localSheetId="4" name="Z_6FD67FD4_E8FA_4B98_8129_914AFC82DAD0_.wvu.FilterData">'2020 Debit'!$A$1:$J$393</definedName>
    <definedName hidden="1" localSheetId="4" name="Z_C7658615_8715_4954_AF6D_DED0E5D84683_.wvu.FilterData">'2020 Debit'!$A$1:$Z$995</definedName>
  </definedNames>
  <calcPr/>
  <customWorkbookViews>
    <customWorkbookView activeSheetId="0" maximized="1" windowHeight="0" windowWidth="0" guid="{6FD67FD4-E8FA-4B98-8129-914AFC82DAD0}" name="Filter 2"/>
    <customWorkbookView activeSheetId="0" maximized="1" windowHeight="0" windowWidth="0" guid="{C7658615-8715-4954-AF6D-DED0E5D84683}" name="Filter 1"/>
    <customWorkbookView activeSheetId="0" maximized="1" windowHeight="0" windowWidth="0" guid="{62F18A59-14DB-4F92-A0E6-C16485F5389D}" name="Vu"/>
  </customWorkbookViews>
  <extLst>
    <ext uri="GoogleSheetsCustomDataVersion1">
      <go:sheetsCustomData xmlns:go="http://customooxmlschemas.google.com/" r:id="rId20" roundtripDataSignature="AMtx7mioKpDTIt4zB/fafwy6zP/jBjzp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73">
      <text>
        <t xml:space="preserve">Insurance payment for broken water pipe
======</t>
      </text>
    </comment>
  </commentList>
</comments>
</file>

<file path=xl/sharedStrings.xml><?xml version="1.0" encoding="utf-8"?>
<sst xmlns="http://schemas.openxmlformats.org/spreadsheetml/2006/main" count="6815" uniqueCount="1105">
  <si>
    <t>Item</t>
  </si>
  <si>
    <t>Category</t>
  </si>
  <si>
    <t>Amount</t>
  </si>
  <si>
    <t>Explanation</t>
  </si>
  <si>
    <t>Laramie</t>
  </si>
  <si>
    <t>INCOME</t>
  </si>
  <si>
    <t>Ohio</t>
  </si>
  <si>
    <t>North Ave</t>
  </si>
  <si>
    <t>Stocks</t>
  </si>
  <si>
    <t>*TD Ameritrade Havuinvested LLC</t>
  </si>
  <si>
    <t>2021 Property tax</t>
  </si>
  <si>
    <t>2020 Property tax</t>
  </si>
  <si>
    <t>* Paid and included in 2021</t>
  </si>
  <si>
    <t>* Found in closing statements</t>
  </si>
  <si>
    <t>Interest Payment</t>
  </si>
  <si>
    <t>4854 from Freedom Mortgage  8582.34 from Amerihome</t>
  </si>
  <si>
    <t>2021 MPMI</t>
  </si>
  <si>
    <t>$1248 (Freedom) + $2515.20</t>
  </si>
  <si>
    <t>2020 MPMI from closing</t>
  </si>
  <si>
    <t>Found in Alta closing statements</t>
  </si>
  <si>
    <t>2021 Remodel</t>
  </si>
  <si>
    <t>*Bathrooms remodel due to leak; roof repair; . $8000 Labor Cost.  $3k for materials</t>
  </si>
  <si>
    <t>*Flooring for North ave. 2nd floor. $4900 cash labor on March 17.  The rest for materials.  Actual cost more but these are the documentations we can find</t>
  </si>
  <si>
    <t>Repair</t>
  </si>
  <si>
    <t>Repairs</t>
  </si>
  <si>
    <t>Fee</t>
  </si>
  <si>
    <t>Marketing</t>
  </si>
  <si>
    <t>Maintenance</t>
  </si>
  <si>
    <t>Utilities</t>
  </si>
  <si>
    <t>Insurance</t>
  </si>
  <si>
    <t>North</t>
  </si>
  <si>
    <t>(Majority repair broken pipe and flooring remodel on retail unit)</t>
  </si>
  <si>
    <t>Cell phone usage x2</t>
  </si>
  <si>
    <t>Miscellaneous</t>
  </si>
  <si>
    <t>These expenses are combined for Harsh and Vu</t>
  </si>
  <si>
    <t>New phone purchased</t>
  </si>
  <si>
    <t>Internet</t>
  </si>
  <si>
    <t>Car depreciation - tesla</t>
  </si>
  <si>
    <t>Year 2</t>
  </si>
  <si>
    <t>Divided by 5 years instead of 7.</t>
  </si>
  <si>
    <t>Car depreciation - Subaru</t>
  </si>
  <si>
    <t>Vu Car Insurance payment</t>
  </si>
  <si>
    <t>Harsh Car Insurance payment</t>
  </si>
  <si>
    <t>Mileage</t>
  </si>
  <si>
    <t>Total</t>
  </si>
  <si>
    <t>Year</t>
  </si>
  <si>
    <t>Donation</t>
  </si>
  <si>
    <t>St. Jude Hospital</t>
  </si>
  <si>
    <t>Innocence Project</t>
  </si>
  <si>
    <t>Forever Fortunate Felines</t>
  </si>
  <si>
    <t>Wounded Warrior Project</t>
  </si>
  <si>
    <t>Holy Child Jesus</t>
  </si>
  <si>
    <t>Mortgage Interest</t>
  </si>
  <si>
    <t>Property tax</t>
  </si>
  <si>
    <t>*Did not claim this in 2020</t>
  </si>
  <si>
    <t>Mortgage Insurance Premium</t>
  </si>
  <si>
    <t>Homeowner's insurance</t>
  </si>
  <si>
    <t>Ally</t>
  </si>
  <si>
    <t>Robinhood</t>
  </si>
  <si>
    <t>Coinbase</t>
  </si>
  <si>
    <t>TD Ameritrade</t>
  </si>
  <si>
    <t>American Family Insurance Income</t>
  </si>
  <si>
    <t>Economic Impact Payment</t>
  </si>
  <si>
    <t>Harsh - 4608 Davis st home:</t>
  </si>
  <si>
    <t>Mortgage Interest - First Lender</t>
  </si>
  <si>
    <t>Mortgage Interest - 2nd Lender</t>
  </si>
  <si>
    <t>Homeowner's Insurance - American Family</t>
  </si>
  <si>
    <t>Homeowner's Insurance - State Farm</t>
  </si>
  <si>
    <t>American Family Insurance Expenses:</t>
  </si>
  <si>
    <t>Outreach/clients</t>
  </si>
  <si>
    <t>Marketing Leads</t>
  </si>
  <si>
    <t>Agent Class</t>
  </si>
  <si>
    <t>Agent Exams</t>
  </si>
  <si>
    <t>Property</t>
  </si>
  <si>
    <t>Expense Type</t>
  </si>
  <si>
    <t>Amt.</t>
  </si>
  <si>
    <t>Fees</t>
  </si>
  <si>
    <t>Details</t>
  </si>
  <si>
    <t>Posting Date</t>
  </si>
  <si>
    <t>Description</t>
  </si>
  <si>
    <t>Type</t>
  </si>
  <si>
    <t>Balance</t>
  </si>
  <si>
    <t>Label</t>
  </si>
  <si>
    <t>Label_breakdown</t>
  </si>
  <si>
    <t>CREDIT</t>
  </si>
  <si>
    <t>QuickPay with Zelle payment from SHARON ANNETTE HODGES 10912382808</t>
  </si>
  <si>
    <t>QUICKPAY_CREDIT</t>
  </si>
  <si>
    <t>Income</t>
  </si>
  <si>
    <t>DEBIT</t>
  </si>
  <si>
    <t>INSUFFICIENT FUNDS FEE FOR A $277.02 ITEM - DETAILS: ORIG CO NAME:CITY OF CHICAGO  ORIG ID:1366005820 DESC DATE:201028 CO ENTRY DESCR:WATER BILLSEC:WEB  TRACE#:242071753817450 EED:201028  IND ID:1290088-513844  IND NAME:Havuinvested LLC</t>
  </si>
  <si>
    <t>FEE_TRANSACTION</t>
  </si>
  <si>
    <t>Expense</t>
  </si>
  <si>
    <t>ORIG CO NAME:AMERICAN FAMILY  ORIG ID:PAFT075356 DESC DATE:200518 CO ENTRY DESCR:AFT  SEC:CCD  TRACE#:021000028386224 EED:200518  IND ID:000000023177dp9  IND NAME:VU H NGUYEN TRN: 1398386224TC</t>
  </si>
  <si>
    <t>ACH_DEBIT</t>
  </si>
  <si>
    <t>QuickPay with Zelle payment from ANTHONY WILSON PNC047137659</t>
  </si>
  <si>
    <t>PARTNERFI_TO_CHASE</t>
  </si>
  <si>
    <t>ATM CASH DEPOSIT 12/29 4200 DEMPSTER ST SKOKIE IL</t>
  </si>
  <si>
    <t>ATM</t>
  </si>
  <si>
    <t>Account Transfer</t>
  </si>
  <si>
    <t>ORIG CO NAME:AMERICAN FAMILY  ORIG ID:PAFT075356 DESC DATE:200618 CO ENTRY DESCR:AFT  SEC:CCD  TRACE#:021000027082909 EED:200618  IND ID:00000002330286d  IND NAME:VU H NGUYEN TRN: 1707082909TC</t>
  </si>
  <si>
    <t>ORIG CO NAME:AMERICAN FAMILY  ORIG ID:PAFT075356 DESC DATE:200718 CO ENTRY DESCR:AFT  SEC:CCD  TRACE#:021000025465888 EED:200720  IND ID:0000000234391w6  IND NAME:VU H NGUYEN TRN: 2025465888TC</t>
  </si>
  <si>
    <t>ATM WITHDRAWAL  001280  12/284440 W NO</t>
  </si>
  <si>
    <t>Amazon.com*855O13V73 Amzn.com/bill WA  12/25</t>
  </si>
  <si>
    <t>DEBIT_CARD</t>
  </si>
  <si>
    <t>QuickPay with Zelle payment from ANTHONY WILSON PNC046858119</t>
  </si>
  <si>
    <t>QuickPay with Zelle payment from KARI SMITH 10890540532</t>
  </si>
  <si>
    <t>QuickPay with Zelle payment from ROHAN THAKKAR 10877813599</t>
  </si>
  <si>
    <t>QuickPay with Zelle payment from SHARON ANNETTE HODGES 10878767935</t>
  </si>
  <si>
    <t>Online Transfer to CHK ...4028 transaction#: 10861838096 12/22</t>
  </si>
  <si>
    <t>ACCT_XFER</t>
  </si>
  <si>
    <t>QuickPay with Zelle payment to Anthony Wilson (2nd Floor Laramie) JPM495991325</t>
  </si>
  <si>
    <t>CHASE_TO_PARTNERFI</t>
  </si>
  <si>
    <t>QuickPay with Zelle payment from T. ANTHONY MONIE ENTERPRISES LLC 10860720434</t>
  </si>
  <si>
    <t>QuickPay with Zelle payment from ANTHONY WILSON PNC046458950</t>
  </si>
  <si>
    <t>QuickPay with Zelle payment from T. ANTHONY MONIE ENTERPRISES LLC 10854850987</t>
  </si>
  <si>
    <t>ORIG CO NAME:AMERICAN FAMILY  ORIG ID:PAFT075356 DESC DATE:200818 CO ENTRY DESCR:AFT  SEC:CCD  TRACE#:021000028994632 EED:200818  IND ID:000000023566859  IND NAME:VU H NGUYEN TRN: 2318994632TC</t>
  </si>
  <si>
    <t>QuickPay with Zelle payment from WILFRED HOUSTON HNA0FPDA42I2</t>
  </si>
  <si>
    <t>ORIG CO NAME:AMERICAN FAMILY  ORIG ID:PAFT075356 DESC DATE:200918 CO ENTRY DESCR:AFT  SEC:CCD  TRACE#:021000026905847 EED:200918  IND ID:0000000236983b3  IND NAME:VU H NGUYEN TRN: 2626905847TC</t>
  </si>
  <si>
    <t>ORIG CO NAME:AMERICAN FAMILY  ORIG ID:PAFT075356 DESC DATE:201018 CO ENTRY DESCR:AFT  SEC:CCD  TRACE#:021000026213854 EED:201019  IND ID:000000023822zf9  IND NAME:VU H NGUYEN TRN: 2936213854TC</t>
  </si>
  <si>
    <t>QuickPay with Zelle payment from ANTHONY WILSON PNC045935411</t>
  </si>
  <si>
    <t>ORIG CO NAME:AMERICAN FAMILY  ORIG ID:PAFT075356 DESC DATE:201118 CO ENTRY DESCR:AFT  SEC:CCD  TRACE#:021000021621233 EED:201118  IND ID:000000023961fwj  IND NAME:VU H NGUYEN TRN: 3231621233TC</t>
  </si>
  <si>
    <t>QuickPay with Zelle payment from ANTHONY WILSON PNC045694102</t>
  </si>
  <si>
    <t>QuickPay with Zelle payment from RANDY SUGGS 10797421500</t>
  </si>
  <si>
    <t>ORIG CO NAME:AMERICAN FAMILY  ORIG ID:PAFT075356 DESC DATE:201218 CO ENTRY DESCR:AFT  SEC:CCD  TRACE#:021000026391417 EED:201218  IND ID:0000000241241wx  IND NAME:VU H NGUYEN TRN: 3536391417TC</t>
  </si>
  <si>
    <t>ORIG CO NAME:AMERIHOME MTG  ORIG ID:9DFT4  DESC DATE:092220 CO ENTRY DESCR:1 TIME DFTSEC:TEL  TRACE#:231271369779274 EED:200924  IND ID:0128564184  IND NAME:VU NGYEN</t>
  </si>
  <si>
    <t>Mortgage</t>
  </si>
  <si>
    <t>ORIG CO NAME:Square Inc  ORIG ID:8800429876 DESC DATE:201208 CO ENTRY DESCR:* Cash AppSEC:CCD  TRACE#:091000013416867 EED:201208  IND ID:T200319672060  IND NAME:Vu Nguyen</t>
  </si>
  <si>
    <t>ACH_CREDIT</t>
  </si>
  <si>
    <t>QuickPay with Zelle payment to Eddy Mayas Contractor JPM485013630</t>
  </si>
  <si>
    <t>QuickPay with Zelle payment from ASHLI BURKS BAC0ec6a7251</t>
  </si>
  <si>
    <t>QuickPay with Zelle payment to Eddy Mayas Contractor JPM484562112</t>
  </si>
  <si>
    <t>QuickPay with Zelle payment from LADAWN THOMAS 10750727164</t>
  </si>
  <si>
    <t>Payment to Chase card ending in 3590 12/02</t>
  </si>
  <si>
    <t>ORIG CO NAME:VENMO  ORIG ID:5264681992 DESC DATE:  CO ENTRY DESCR:CASHOUT  SEC:PPD  TRACE#:091000016902203 EED:201202  IND ID:  IND NAME:VU WIN TRN: 3376902203TC</t>
  </si>
  <si>
    <t>QuickPay with Zelle payment from JUAN JOSE ORTEGA 10743617168</t>
  </si>
  <si>
    <t>QuickPay with Zelle payment to Eddy Mayas Contractor JPM481926400</t>
  </si>
  <si>
    <t>QuickPay with Zelle payment from ROOT REALTY, INC. 10718922726</t>
  </si>
  <si>
    <t>ORIG CO NAME:071915580  ORIG ID:1364050711 DESC DATE:201201 CO ENTRY DESCR:HARRIS ACHSEC:CCD  TRACE#:071000287524329 EED:201201  IND ID:842477640  IND NAME:HAVU INVESTED LLC TRN: 3367524329TC</t>
  </si>
  <si>
    <t>QuickPay with Zelle payment from BRYANT R SMITH USBQPuL3dmH8</t>
  </si>
  <si>
    <t>MONTHLY SERVICE FEE</t>
  </si>
  <si>
    <t>Service Fee</t>
  </si>
  <si>
    <t>QuickPay with Zelle payment from MAYA D THOMAS 10725118764</t>
  </si>
  <si>
    <t>QuickPay with Zelle payment from WENDOLINE VALENCIA 0DE0DB3CYHZV</t>
  </si>
  <si>
    <t>QuickPay with Zelle payment from KARI SMITH 10726889218</t>
  </si>
  <si>
    <t>ORIG CO NAME:AMERIHOME MTG  ORIG ID:9DFT4  DESC DATE:092420 CO ENTRY DESCR:1 TIME DFTSEC:TEL  TRACE#:231271362272637 EED:200928  IND ID:0128564184  IND NAME:VU NGYEN</t>
  </si>
  <si>
    <t>ORIG CO NAME:AMERIHOME MTG  ORIG ID:9DFT4  DESC DATE:100920 CO ENTRY DESCR:1 TIME DFTSEC:TEL  TRACE#:231271368353776 EED:201014  IND ID:0128564184  IND NAME:VU NGYEN</t>
  </si>
  <si>
    <t>QuickPay with Zelle payment to Eddy Mayas Contractor JPM478304580</t>
  </si>
  <si>
    <t>ORIG CO NAME:AMERIHOME MTG  ORIG ID:9DFT4  DESC DATE:111220 CO ENTRY DESCR:1 TIME DFTSEC:TEL  TRACE#:231271360759459 EED:201116  IND ID:0128564184  IND NAME:VU NGYEN</t>
  </si>
  <si>
    <t>ORIG CO NAME:AMERIHOME MTG  ORIG ID:9DFT4  DESC DATE:121520 CO ENTRY DESCR:1 TIME DFTSEC:WEB  TRACE#:231271368838086 EED:201217  IND ID:0128564184  IND NAME:VU NGYEN</t>
  </si>
  <si>
    <t>ORIG CO NAME:CITY OF CHICAGO  ORIG ID:1366005820 DESC DATE:200629 CO ENTRY DESCR:WATER BILLSEC:WEB  TRACE#:242071757493463 EED:200630  IND ID:1290088-513844  IND NAME:Havuinvested LLC</t>
  </si>
  <si>
    <t>QuickPay with Zelle payment to Eddy Mayas Contractor JPM472917114</t>
  </si>
  <si>
    <t>QuickPay with Zelle payment from WILFRED HOUSTON HNA0FOC01OK4</t>
  </si>
  <si>
    <t>ORIG CO NAME:Square Inc  ORIG ID:8800429876 DESC DATE:201110 CO ENTRY DESCR:* Cash AppSEC:CCD  TRACE#:091000013560838 EED:201110  IND ID:T200307702290  IND NAME:Vu Nguyen</t>
  </si>
  <si>
    <t>ORIG CO NAME:CITY OF CHICAGO  ORIG ID:1366005820 DESC DATE:200629 CO ENTRY DESCR:WATER BILLSEC:WEB  TRACE#:242071757493467 EED:200630  IND ID:1305887-515413  IND NAME:Vu Nguyen</t>
  </si>
  <si>
    <t>QuickPay with Zelle payment to Sam Construction JPM467753425</t>
  </si>
  <si>
    <t>Payment to Chase card ending in 3590 11/06</t>
  </si>
  <si>
    <t>QuickPay with Zelle payment from WILFRED HOUSTON HNA0FO7YTITE</t>
  </si>
  <si>
    <t>QuickPay with Zelle payment from BURKS, ASHLI BACdda5f4dd8</t>
  </si>
  <si>
    <t>QuickPay with Zelle payment from BURKS, ASHLI BACb463a636d</t>
  </si>
  <si>
    <t>QuickPay with Zelle payment from LADAWN THOMAS 10590242479</t>
  </si>
  <si>
    <t>ORIG CO NAME:CITY OF CHICAGO  ORIG ID:1366005820 DESC DATE:200828 CO ENTRY DESCR:WATER BILLSEC:WEB  TRACE#:242071759571703 EED:200828  IND ID:1305887-515413  IND NAME:Vu Nguyen</t>
  </si>
  <si>
    <t>QuickPay with Zelle payment from JUAN JOSE ORTEGA 10580353639</t>
  </si>
  <si>
    <t>QuickPay with Zelle payment to LaDawn Thomas 10577241550</t>
  </si>
  <si>
    <t>QUICKPAY_DEBIT</t>
  </si>
  <si>
    <t>QuickPay with Zelle payment to Eddy Mayas Contractor JPM464946269</t>
  </si>
  <si>
    <t>QuickPay with Zelle payment to Eddy Mayas Contractor JPM464918480</t>
  </si>
  <si>
    <t>QuickPay with Zelle payment from RANDY SUGGS 10574650929</t>
  </si>
  <si>
    <t>Online Transfer to CHK ...4028 transaction#: 10570951728 11/02</t>
  </si>
  <si>
    <t>ORIG CO NAME:071915580  ORIG ID:1364050711 DESC DATE:201102 CO ENTRY DESCR:HARRIS ACHSEC:CCD  TRACE#:071000286264767 EED:201102  IND ID:842477640  IND NAME:HAVU INVESTED LLC TRN: 3076264767TC</t>
  </si>
  <si>
    <t>QuickPay with Zelle payment from ROOT REALTY, INC. 10530178191</t>
  </si>
  <si>
    <t>ORIG CO NAME:VENMO  ORIG ID:5264681992 DESC DATE:  CO ENTRY DESCR:CASHOUT  SEC:PPD  TRACE#:091000012350191 EED:201102  IND ID:  IND NAME:VU WIN TRN: 3072350191TC</t>
  </si>
  <si>
    <t>QuickPay with Zelle payment from MAYA D THOMAS 10560324163</t>
  </si>
  <si>
    <t>QuickPay with Zelle payment from WENDOLINE VALENCIA 0DE0MBJC5HJ5</t>
  </si>
  <si>
    <t>QuickPay with Zelle payment from BRYANT R SMITH USB34yV0qJ83</t>
  </si>
  <si>
    <t>QuickPay with Zelle payment from KARI SMITH 10570835682</t>
  </si>
  <si>
    <t>QuickPay with Zelle payment to Eddy Mayas Contractor JPM461258239</t>
  </si>
  <si>
    <t>Online Transfer from CHK ...4028 transaction#: 10541468407</t>
  </si>
  <si>
    <t>ORIG CO NAME:CITY OF CHICAGO  ORIG ID:1366005820 DESC DATE:200828 CO ENTRY DESCR:WATER BILLSEC:WEB  TRACE#:242071759571783 EED:200828  IND ID:1290088-513844  IND NAME:Havuinvested LLC</t>
  </si>
  <si>
    <t>ORIG CO NAME:CITY OF CHICAGO  ORIG ID:1366005820 DESC DATE:201019 CO ENTRY DESCR:WATER BILLSEC:WEB  TRACE#:242071752760407 EED:201019  IND ID:1318773-494890  IND NAME:Harsh Thakkar</t>
  </si>
  <si>
    <t>ORIG CO NAME:CITY OF CHICAGO  ORIG ID:1366005820 DESC DATE:201028 CO ENTRY DESCR:WATER BILLSEC:WEB  TRACE#:242071753817450 EED:201028  IND ID:1290088-513844  IND NAME:Havuinvested LLC</t>
  </si>
  <si>
    <t>ORIG CO NAME:CITY OF CHICAGO  ORIG ID:1366005820 DESC DATE:201028 CO ENTRY DESCR:WATER BILLSEC:WEB  TRACE#:242071753817453 EED:201028  IND ID:1305887-515413  IND NAME:Vu Nguyen</t>
  </si>
  <si>
    <t>ORIG CO NAME:CITY OF CHICAGO  ORIG ID:1366005820 DESC DATE:201216 CO ENTRY DESCR:WATER BILLSEC:WEB  TRACE#:242071751842334 EED:201216  IND ID:1318773-494890  IND NAME:Harsh Thakkar</t>
  </si>
  <si>
    <t>ORIG CO NAME:CITY OF CHICAGO  ORIG ID:1366005820 DESC DATE:201228 CO ENTRY DESCR:WATER BILLSEC:WEB  TRACE#:242071755403944 EED:201229  IND ID:1290088-513844  IND NAME:Havuinvested LLC</t>
  </si>
  <si>
    <t>ORIG CO NAME:CITY OF CHICAGO  ORIG ID:1366005820 DESC DATE:201228 CO ENTRY DESCR:WATER BILLSEC:WEB  TRACE#:242071755404056 EED:201229  IND ID:1305887-515413  IND NAME:Vu Nguyen</t>
  </si>
  <si>
    <t>QuickPay with Zelle payment to Eddy Mayas Contractor JPM459828216</t>
  </si>
  <si>
    <t>QuickPay with Zelle payment to Eddy Mayas Contractor JPM458992146</t>
  </si>
  <si>
    <t>Online Transfer from CHK ...4028 transaction#: 10523777234</t>
  </si>
  <si>
    <t>WASTE MGMT WM EZPAY 866-834-2080 TX  10/20</t>
  </si>
  <si>
    <t>ORIG CO NAME:COMED  ORIG ID:2360938600 DESC DATE:  CO ENTRY DESCR:UTIL_BIL  SEC:PPD  TRACE#:091000010938428 EED:200527  IND ID:  IND NAME:HAVU INVESTED LLC TRN: 1480938428TC</t>
  </si>
  <si>
    <t>ORIG CO NAME:COMED  ORIG ID:2360938600 DESC DATE:  CO ENTRY DESCR:UTIL_BIL  SEC:PPD  TRACE#:091000010938429 EED:200527  IND ID:  IND NAME:HAVU INVESTED LLC TRN: 1480938429TC</t>
  </si>
  <si>
    <t>ORIG CO NAME:COMED  ORIG ID:2360938600 DESC DATE:  CO ENTRY DESCR:UTIL_BIL  SEC:PPD  TRACE#:091000010938430 EED:200527  IND ID:  IND NAME:HAVU INVESTED LLC TRN: 1480938430TC</t>
  </si>
  <si>
    <t>QuickPay with Zelle payment to Eddy Mayas Contractor JPM452388810</t>
  </si>
  <si>
    <t>QuickPay with Zelle payment from WILFRED HOUSTON HNA0FNGS4QM1</t>
  </si>
  <si>
    <t>ORIG CO NAME:COMED  ORIG ID:2360938600 DESC DATE:  CO ENTRY DESCR:UTIL_BIL  SEC:PPD  TRACE#:091000010939181 EED:200527  IND ID:  IND NAME:HAVU INVESTED LLC TRN: 1480939181TC</t>
  </si>
  <si>
    <t>Online Transfer from CHK ...4028 transaction#: 10434265719</t>
  </si>
  <si>
    <t>QuickPay with Zelle payment from WILFRED HOUSTON HNA0FNFRV51K</t>
  </si>
  <si>
    <t>ORIG CO NAME:COMED  ORIG ID:2360938600 DESC DATE:  CO ENTRY DESCR:UTIL_BIL  SEC:PPD  TRACE#:091000011336575 EED:200826  IND ID:  IND NAME:HAVU INVESTED LLC TRN: 2391336575TC</t>
  </si>
  <si>
    <t>ORIG CO NAME:COMED  ORIG ID:2360938600 DESC DATE:  CO ENTRY DESCR:UTIL_BIL  SEC:PPD  TRACE#:091000011337407 EED:200826  IND ID:  IND NAME:HAVU INVESTED LLC TRN: 2391337407TC</t>
  </si>
  <si>
    <t>ORIG CO NAME:Square Inc  ORIG ID:8800429876 DESC DATE:201007 CO ENTRY DESCR:* Cash AppSEC:CCD  TRACE#:091000011281325 EED:201007  IND ID:T200293024899  IND NAME:Vu Nguyen</t>
  </si>
  <si>
    <t>CORPORATE FILINGS LLC 888-7898466 WY  10/04</t>
  </si>
  <si>
    <t>QuickPay with Zelle payment from BURKS, ASHLI BAC8a8739c83</t>
  </si>
  <si>
    <t>QuickPay with Zelle payment from JUAN JOSE ORTEGA 10410119644</t>
  </si>
  <si>
    <t>QuickPay with Zelle payment from KARI SMITH 10396631181</t>
  </si>
  <si>
    <t>QuickPay with Zelle payment to Sam Construction JPM445076602</t>
  </si>
  <si>
    <t>QuickPay with Zelle payment to Eddy Mayas Contractor JPM445014639</t>
  </si>
  <si>
    <t>Payment to Chase card ending in 3590 10/01</t>
  </si>
  <si>
    <t>ORIG CO NAME:071915580  ORIG ID:1364050711 DESC DATE:201001 CO ENTRY DESCR:HARRIS ACHSEC:CCD  TRACE#:071000285870443 EED:201001  IND ID:842477640  IND NAME:HAVU INVESTED LLC TRN: 2755870443TC</t>
  </si>
  <si>
    <t>ORIG CO NAME:VENMO  ORIG ID:5264681992 DESC DATE:  CO ENTRY DESCR:CASHOUT  SEC:PPD  TRACE#:091000012206854 EED:201001  IND ID:  IND NAME:VU WIN TRN: 2752206854TC</t>
  </si>
  <si>
    <t>QuickPay with Zelle payment from BRYANT R SMITH USB2W2KIbW6q</t>
  </si>
  <si>
    <t>QuickPay with Zelle payment from WENDOLINE VALENCIA 0DE0VBLCE6DO</t>
  </si>
  <si>
    <t>QuickPay with Zelle payment from RANDY SUGGS 10376337479</t>
  </si>
  <si>
    <t>QuickPay with Zelle payment from LADAWN THOMAS 10377489464</t>
  </si>
  <si>
    <t>ORIG CO NAME:COMED  ORIG ID:2360938600 DESC DATE:  CO ENTRY DESCR:UTIL_BIL  SEC:PPD  TRACE#:091000011585472 EED:201125  IND ID:  IND NAME:HAVU INVESTED LLC TRN: 3301585472TC</t>
  </si>
  <si>
    <t>QuickPay with Zelle payment to Sam Construction JPM443125277</t>
  </si>
  <si>
    <t>QuickPay with Zelle payment from ROOT REALTY, INC. 10364982229</t>
  </si>
  <si>
    <t>QuickPay with Zelle payment from MAYA D THOMAS 10358246565</t>
  </si>
  <si>
    <t>ORIG CO NAME:COMED  ORIG ID:2360938600 DESC DATE:  CO ENTRY DESCR:UTIL_BIL  SEC:PPD  TRACE#:091000011586231 EED:201125  IND ID:  IND NAME:HAVU INVESTED LLC TRN: 3301586231TC</t>
  </si>
  <si>
    <t>ORIG CO NAME:COMED  ORIG ID:2360938600 DESC DATE:  CO ENTRY DESCR:UTIL_BIL  SEC:PPD  TRACE#:091000011847060 EED:200624  IND ID:  IND NAME:HAVU INVESTED LLC TRN: 1761847060TC</t>
  </si>
  <si>
    <t>ORIG CO NAME:COMED  ORIG ID:2360938600 DESC DATE:  CO ENTRY DESCR:UTIL_BIL  SEC:PPD  TRACE#:091000012075541 EED:201026  IND ID:  IND NAME:HAVU INVESTED LLC TRN: 3002075541TC</t>
  </si>
  <si>
    <t>ORIG CO NAME:COMED  ORIG ID:2360938600 DESC DATE:  CO ENTRY DESCR:UTIL_BIL  SEC:PPD  TRACE#:091000012076354 EED:201026  IND ID:  IND NAME:HAVU INVESTED LLC TRN: 3002076354TC</t>
  </si>
  <si>
    <t>ORIG CO NAME:COMED  ORIG ID:2360938600 DESC DATE:  CO ENTRY DESCR:UTIL_BIL  SEC:PPD  TRACE#:091000014320731 EED:200526  IND ID:  IND NAME:HAVU INVESTED LLC TRN: 1474320731TC</t>
  </si>
  <si>
    <t>ATM CHECK DEPOSIT 09/24 4200 DEMPSTER ST SKOKIE IL</t>
  </si>
  <si>
    <t>ATM_DEPOSIT</t>
  </si>
  <si>
    <t>AUSTIN LIQUORS SKOKIE IL  299169  09/23</t>
  </si>
  <si>
    <t>Online Transfer from CHK ...4028 transaction#: 10334128676</t>
  </si>
  <si>
    <t>WASTE MGMT WM EZPAY 866-834-2080 TX  09/20</t>
  </si>
  <si>
    <t>ORIG CO NAME:COMED  ORIG ID:2360938600 DESC DATE:  CO ENTRY DESCR:UTIL_BIL  SEC:PPD  TRACE#:091000015771478 EED:200924  IND ID:  IND NAME:HAVU INVESTED LLC TRN: 2685771478TC</t>
  </si>
  <si>
    <t>QuickPay with Zelle payment from WILFRED HOUSTON HNA0FMRM1EU7</t>
  </si>
  <si>
    <t>QuickPay with Zelle payment to Maya Laramie Unit 1 10288004699</t>
  </si>
  <si>
    <t>QuickPay with Zelle payment to Maya Laramie Unit 1 10281906143</t>
  </si>
  <si>
    <t>QuickPay with Zelle payment to LaDawn Thomas 10280867560</t>
  </si>
  <si>
    <t>QuickPay with Zelle payment to Maya Laramie Unit 1 10280556773</t>
  </si>
  <si>
    <t>QuickPay with Zelle payment from WILFRED HOUSTON HNA0FMNL3E1P</t>
  </si>
  <si>
    <t>ORIG CO NAME:Square Inc  ORIG ID:8800429876 DESC DATE:200909 CO ENTRY DESCR:* Cash AppSEC:CCD  TRACE#:091000018948084 EED:200909  IND ID:T200279659609  IND NAME:Vu Nguyen</t>
  </si>
  <si>
    <t>ORIG CO NAME:COMED  ORIG ID:2360938600 DESC DATE:  CO ENTRY DESCR:UTIL_BIL  SEC:PPD  TRACE#:091000015772365 EED:200924  IND ID:  IND NAME:HAVU INVESTED LLC TRN: 2685772365TC</t>
  </si>
  <si>
    <t>ORIG CO NAME:COMED  ORIG ID:2360938600 DESC DATE:  CO ENTRY DESCR:UTIL_BIL  SEC:PPD  TRACE#:091000016366247 EED:201228  IND ID:  IND NAME:HAVU INVESTED LLC TRN: 3636366247TC</t>
  </si>
  <si>
    <t>QuickPay with Zelle payment from JUAN JOSE ORTEGA 10243315450</t>
  </si>
  <si>
    <t>QuickPay with Zelle payment to Matthew Hotchkiss JPM429480848</t>
  </si>
  <si>
    <t>Online Transfer from CHK ...6381 transaction#: 10237387584</t>
  </si>
  <si>
    <t>QuickPay with Zelle payment from MAYA D THOMAS 10235780403</t>
  </si>
  <si>
    <t>QuickPay with Zelle payment from KARI SMITH 10239089871</t>
  </si>
  <si>
    <t>QuickPay with Zelle payment from HOTCHKISS, MATTHEW BAC0cd209581</t>
  </si>
  <si>
    <t>CHECK</t>
  </si>
  <si>
    <t>CHECK 2410</t>
  </si>
  <si>
    <t>CHECK_PAID</t>
  </si>
  <si>
    <t>QuickPay with Zelle payment from BURKS, ASHLI BACda52580e2</t>
  </si>
  <si>
    <t>Online Transfer from CHK ...4028 transaction#: 10228447031</t>
  </si>
  <si>
    <t>ORIG CO NAME:COMED  ORIG ID:2360938600 DESC DATE:  CO ENTRY DESCR:UTIL_BIL  SEC:PPD  TRACE#:091000016370181 EED:201228  IND ID:  IND NAME:HAVU INVESTED LLC TRN: 3636370181TC</t>
  </si>
  <si>
    <t>QuickPay with Zelle payment from LADAWN THOMAS 10222042105</t>
  </si>
  <si>
    <t>QuickPay with Zelle payment from BRYANT R SMITH USB2NObOlgeI</t>
  </si>
  <si>
    <t>QuickPay with Zelle payment to Matthew Hotchkiss JPM427633385</t>
  </si>
  <si>
    <t>ORIG CO NAME:071915580  ORIG ID:1364050711 DESC DATE:200901 CO ENTRY DESCR:HARRIS ACHSEC:CCD  TRACE#:071000288029621 EED:200901  IND ID:842477640  IND NAME:HAVU INVESTED LLC TRN: 2458029621TC</t>
  </si>
  <si>
    <t>QuickPay with Zelle payment from ROOT REALTY, INC. 10211859315</t>
  </si>
  <si>
    <t>ORIG CO NAME:VENMO  ORIG ID:5264681992 DESC DATE:  CO ENTRY DESCR:CASHOUT  SEC:PPD  TRACE#:091000018918226 EED:200831  IND ID:  IND NAME:VU WIN TRN: 2448918226TC</t>
  </si>
  <si>
    <t>QuickPay with Zelle payment from WENDOLINE VALENCIA 0DE0YBLC86MF</t>
  </si>
  <si>
    <t>ORIG CO NAME:COMED  ORIG ID:2360938600 DESC DATE:  CO ENTRY DESCR:UTIL_BIL  SEC:PPD  TRACE#:091000016439469 EED:200626  IND ID:  IND NAME:HAVU INVESTED LLC TRN: 1786439469TC</t>
  </si>
  <si>
    <t>ORIG CO NAME:COMED  ORIG ID:2360938600 DESC DATE:  CO ENTRY DESCR:UTIL_BIL  SEC:PPD  TRACE#:091000016440281 EED:200626  IND ID:  IND NAME:HAVU INVESTED LLC TRN: 1786440281TC</t>
  </si>
  <si>
    <t>Payment to Chase card ending in 3590 08/28</t>
  </si>
  <si>
    <t>ORIG CO NAME:COMED  ORIG ID:2360938600 DESC DATE:  CO ENTRY DESCR:UTIL_BIL  SEC:PPD  TRACE#:091000017461691 EED:200728  IND ID:  IND NAME:HAVU INVESTED LLC TRN: 2107461691TC</t>
  </si>
  <si>
    <t>ORIG CO NAME:COMED  ORIG ID:2360938600 DESC DATE:  CO ENTRY DESCR:UTIL_BIL  SEC:PPD  TRACE#:091000017462569 EED:200728  IND ID:  IND NAME:HAVU INVESTED LLC TRN: 2107462569TC</t>
  </si>
  <si>
    <t>Online Transfer from CHK ...6381 transaction#: 10164828282</t>
  </si>
  <si>
    <t>ATM WITHDRAWAL  002318  08/214440 W NO</t>
  </si>
  <si>
    <t>WASTE MGMT WM EZPAY 866-834-2080 TX  08/20</t>
  </si>
  <si>
    <t>ATM CHECK DEPOSIT 08/21 4440 W NORTH AVE CHICAGO IL</t>
  </si>
  <si>
    <t>CHECK 2409  08/20</t>
  </si>
  <si>
    <t>Payment rohan back for loan</t>
  </si>
  <si>
    <t>QuickPay with Zelle payment from HOTCHKISS, MATTHEW BAC5416e690f</t>
  </si>
  <si>
    <t>DSLIP</t>
  </si>
  <si>
    <t>DEPOSIT  ID NUMBER 964950</t>
  </si>
  <si>
    <t>DEPOSIT</t>
  </si>
  <si>
    <t>ORIG CO NAME:COMED  ORIG ID:2360938600 DESC DATE:  CO ENTRY DESCR:UTIL_BIL  SEC:PPD  TRACE#:091000017820770 EED:200617  IND ID:  IND NAME:HAVU INVESTED LLC TRN: 1697820770TC</t>
  </si>
  <si>
    <t>TST* LEYE - BUB CITY - ROSEMONT IL  08/15</t>
  </si>
  <si>
    <t>REMOTE ONLINE DEPOSIT #  1</t>
  </si>
  <si>
    <t>CHECK_DEPOSIT</t>
  </si>
  <si>
    <t>QuickPay with Zelle payment from HOTCHKISS, MATTHEW BAC08923a3b8</t>
  </si>
  <si>
    <t>ORIG CO NAME:HOME STATE BANK  ORIG ID:9071918765 DESC DATE:080620 CO ENTRY DESCR:AUTO TRANSSEC:CCD  TRACE#:071918763431438 EED:200807  IND ID:  IND NAME:HAVU INVESTMENT  HOME STATE BANK LOAN PAYMENT</t>
  </si>
  <si>
    <t>QuickPay with Zelle payment to Lawn Service 10101180795</t>
  </si>
  <si>
    <t>QuickPay with Zelle payment to Tree Removal 10101164723</t>
  </si>
  <si>
    <t>QuickPay with Zelle payment to Manjoo 10099587637</t>
  </si>
  <si>
    <t>QuickPay with Zelle payment to Keon 10085784714</t>
  </si>
  <si>
    <t>ORIG CO NAME:HOME STATE BANK  ORIG ID:9071918765 DESC DATE:090420 CO ENTRY DESCR:AUTO TRANSSEC:CCD  TRACE#:071918766521925 EED:200908  IND ID:  IND NAME:HAVU INVESTMENT  HOME STATE BANK LOAN PAYMENT</t>
  </si>
  <si>
    <t>QuickPay with Zelle payment from HOTCHKISS, MATTHEW BAC04ec2b730</t>
  </si>
  <si>
    <t>QuickPay with Zelle payment from HOTCHKISS, MATTHEW BAC37474c478</t>
  </si>
  <si>
    <t>ORIG CO NAME:HOME STATE BANK  ORIG ID:9071918765 DESC DATE:100720 CO ENTRY DESCR:AUTO TRANSSEC:CCD  TRACE#:071918765924540 EED:201008  IND ID:  IND NAME:HAVU INVESTMENT  HOME STATE BANK LOAN PAYMENT</t>
  </si>
  <si>
    <t>Online Transfer from CHK ...4028 transaction#: 10064902462</t>
  </si>
  <si>
    <t>ORIG CO NAME:Square Inc  ORIG ID:8800429876 DESC DATE:200805 CO ENTRY DESCR:* Cash AppSEC:CCD  TRACE#:091000017571483 EED:200805  IND ID:T200264483061  IND NAME:Vu Nguyen</t>
  </si>
  <si>
    <t>QuickPay with Zelle payment from LADAWN THOMAS 10066094129</t>
  </si>
  <si>
    <t>QuickPay with Zelle payment from MAYA D THOMAS 10063531220</t>
  </si>
  <si>
    <t>Payment to Chase card ending in 3590 08/03</t>
  </si>
  <si>
    <t>QuickPay with Zelle payment from WILFRED HOUSTON HNA0FLIBX8J1</t>
  </si>
  <si>
    <t>ORIG CO NAME:071915580  ORIG ID:1364050711 DESC DATE:200803 CO ENTRY DESCR:HARRIS ACHSEC:CCD  TRACE#:071000282874314 EED:200803  IND ID:842477640  IND NAME:HAVU INVESTED LLC TRN: 2162874314TC</t>
  </si>
  <si>
    <t>Online Transfer from CHK ...4028 transaction#: 10056908543</t>
  </si>
  <si>
    <t>QuickPay with Zelle payment from KARI SMITH 10047665665</t>
  </si>
  <si>
    <t>QuickPay with Zelle payment from JUAN JOSE ORTEGA 10043461547</t>
  </si>
  <si>
    <t>QuickPay with Zelle payment from WILFRED HOUSTON HNA0FLHBLXDD</t>
  </si>
  <si>
    <t>ORIG CO NAME:SBAD TREAS 310  ORIG ID:9101036151 DESC DATE:072920 CO ENTRY DESCR:  MISC PAYSEC:CCD  TRACE#:101036155430108 EED:200729  IND ID:733411811073000  IND NAME:Havu Invested LLC  RMT*CT*7334118110 200 11869 F8209** ******\ TRN: 2115430108TC</t>
  </si>
  <si>
    <t>ORIG CO NAME:HOME STATE BANK  ORIG ID:9071918765 DESC DATE:110620 CO ENTRY DESCR:AUTO TRANSSEC:CCD  TRACE#:071918769886942 EED:201109  IND ID:  IND NAME:HAVU INVESTMENT  HOME STATE BANK LOAN PAYMENT</t>
  </si>
  <si>
    <t>ORIG CO NAME:HOME STATE BANK  ORIG ID:9071918765 DESC DATE:120720 CO ENTRY DESCR:AUTO TRANSSEC:CCD  TRACE#:071918763363765 EED:201208  IND ID:  IND NAME:HAVU INVESTMENT  HOME STATE BANK LOAN PAYMENT</t>
  </si>
  <si>
    <t>ORIG CO NAME:NEWREZ-SHELLPOIN  ORIG ID:6371542226 DESC DATE:201008 CO ENTRY DESCR:WEB PMTS  SEC:WEB  TRACE#:091000014890645 EED:201009  IND ID:0580504542  IND NAME:THAKKAR HARSH</t>
  </si>
  <si>
    <t>WASTE MGMT WM EZPAY 866-834-2080 TX  07/20</t>
  </si>
  <si>
    <t>ORIG CO NAME:NEWREZ-SHELLPOIN  ORIG ID:6371542226 DESC DATE:201114 CO ENTRY DESCR:WEB PMTS  SEC:WEB  TRACE#:091000017297605 EED:201116  IND ID:0580504542  IND NAME:THAKKAR HARSH</t>
  </si>
  <si>
    <t>CHECK 2407</t>
  </si>
  <si>
    <t>CHECK 2408  07/20</t>
  </si>
  <si>
    <t>BONHOMME CAFE CHICAGO IL  07/18</t>
  </si>
  <si>
    <t>TST* CITY WINERY - CHIC CHICAGO IL  07/19</t>
  </si>
  <si>
    <t>QuickPay with Zelle payment from DONIKA K KOLEVA-NIKOLOV 9974055695</t>
  </si>
  <si>
    <t>QuickPay with Zelle payment from NINA S VALENTINE 9927839337</t>
  </si>
  <si>
    <t>ORIG CO NAME:SBAD TREAS 310  ORIG ID:9101036151 DESC DATE:070820 CO ENTRY DESCR:  MISC PAYSEC:CCD  TRACE#:101036158641109 EED:200708  IND ID:EIDG:3308806072  IND NAME:Havu Invested LLC  NTE*PMT*EIDG:3308806072\ TRN: 1908641109TC</t>
  </si>
  <si>
    <t>ORIG CO NAME:NEWREZ-SHELLPOIN  ORIG ID:6371542226 DESC DATE:201210 CO ENTRY DESCR:WEB PMTS  SEC:WEB  TRACE#:091000014734184 EED:201214  IND ID:0580504542  IND NAME:THAKKAR HARSH</t>
  </si>
  <si>
    <t>QuickPay with Zelle payment from WILFRED HOUSTON HNA0FKR6BH6Y</t>
  </si>
  <si>
    <t>QuickPay with Zelle payment from WILFRED HOUSTON HNA0FKQ65HFU</t>
  </si>
  <si>
    <t>Online Transfer from CHK ...4028 transaction#: 9898662325</t>
  </si>
  <si>
    <t>ATM CASH DEPOSIT 07/04 4200 DEMPSTER ST SKOKIE IL</t>
  </si>
  <si>
    <t>QuickPay with Zelle payment from DYEASHA GUTHRIE PNC033154685</t>
  </si>
  <si>
    <t>QuickPay with Zelle payment from LADAWN THOMAS 9887090214</t>
  </si>
  <si>
    <t>CHECK 2406</t>
  </si>
  <si>
    <t>ORIG CO NAME:071915580  ORIG ID:1364050711 DESC DATE:200701 CO ENTRY DESCR:HARRIS ACHSEC:CCD  TRACE#:071000286423170 EED:200701  IND ID:842477640  IND NAME:HAVU INVESTED LLC TRN: 1836423170TC</t>
  </si>
  <si>
    <t>QuickPay with Zelle payment from JUAN JOSE ORTEGA 9870028956</t>
  </si>
  <si>
    <t>QuickPay with Zelle payment from KARI SMITH 9874497864</t>
  </si>
  <si>
    <t>ATM CHECK DEPOSIT 07/01 6415 N SHERIDAN RD CHICAGO IL</t>
  </si>
  <si>
    <t>ORIG CO NAME:PEOPLES GAS  ORIG ID:4361613900 DESC DATE:200601 CO ENTRY DESCR:AUTOPAY  SEC:PPD  TRACE#:042000018131953 EED:200604  IND ID:  IND NAME:HARSH THAKKAR TRN: 1568131953TC</t>
  </si>
  <si>
    <t>ORIG CO NAME:PEOPLES GAS  ORIG ID:4361613900 DESC DATE:200702 CO ENTRY DESCR:AUTOPAY  SEC:PPD  TRACE#:042000010313001 EED:200707  IND ID:  IND NAME:HARSH THAKKAR TRN: 1890313001TC</t>
  </si>
  <si>
    <t>Payment to Chase card ending in 3590 06/29</t>
  </si>
  <si>
    <t>ORIG CO NAME:PEOPLES GAS  ORIG ID:4361613900 DESC DATE:200803 CO ENTRY DESCR:AUTOPAY  SEC:PPD  TRACE#:042000010345565 EED:200806  IND ID:  IND NAME:HARSH THAKKAR TRN: 2190345565TC</t>
  </si>
  <si>
    <t>ORIG CO NAME:PEOPLES GAS  ORIG ID:4361613900 DESC DATE:200902 CO ENTRY DESCR:AUTOPAY  SEC:PPD  TRACE#:042000010920657 EED:200908  IND ID:  IND NAME:HARSH THAKKAR TRN: 2520920657TC</t>
  </si>
  <si>
    <t>ORIG CO NAME:VENMO  ORIG ID:5264681992 DESC DATE:  CO ENTRY DESCR:CASHOUT  SEC:PPD  TRACE#:091000018409927 EED:200626  IND ID:  IND NAME:VU WIN TRN: 1788409927TC</t>
  </si>
  <si>
    <t>ORIG CO NAME:PEOPLES GAS  ORIG ID:4361613900 DESC DATE:201002 CO ENTRY DESCR:AUTOPAY  SEC:PPD  TRACE#:042000019529608 EED:201007  IND ID:  IND NAME:HARSH THAKKAR TRN: 2819529608TC</t>
  </si>
  <si>
    <t>WITHDRAWAL 06/24</t>
  </si>
  <si>
    <t>MISC_DEBIT</t>
  </si>
  <si>
    <t>QuickPay with Zelle payment from NINA S VALENTINE 9818471349</t>
  </si>
  <si>
    <t>WASTE MGMT WM EZPAY 866-834-2080 TX  06/18</t>
  </si>
  <si>
    <t>ORIG CO NAME:PEOPLES GAS  ORIG ID:4361613900 DESC DATE:201030 CO ENTRY DESCR:AUTOPAY  SEC:PPD  TRACE#:042000019617855 EED:201104  IND ID:  IND NAME:HARSH THAKKAR TRN: 3099617855TC</t>
  </si>
  <si>
    <t>ORIG CO NAME:PEOPLES GAS  ORIG ID:4361613900 DESC DATE:201203 CO ENTRY DESCR:AUTOPAY  SEC:PPD  TRACE#:042000014431690 EED:201208  IND ID:  IND NAME:HARSH THAKKAR TRN: 3434431690TC</t>
  </si>
  <si>
    <t>ORIG CO NAME:PEOPLES GAS  ORIG ID:A361613900 DESC DATE:200727 CO ENTRY DESCR:PAYMENT  SEC:WEB  TRACE#:042000012306197 EED:200728  IND ID:062100556100004  IND NAME:HARSH THAKKAR</t>
  </si>
  <si>
    <t>ORIG CO NAME:PEOPLES GAS  ORIG ID:A361613900 DESC DATE:200923 CO ENTRY DESCR:PAYMENT  SEC:WEB  TRACE#:042000019673124 EED:200924  IND ID:062100556100004  IND NAME:HARSH THAKKAR</t>
  </si>
  <si>
    <t>ORIG CO NAME:TD AMERITRADE  ORIG ID:4470533629 DESC DATE:  CO ENTRY DESCR:ACH MICRO SEC:PPD  TRACE#:104000016384450 EED:200608  IND ID:  IND NAME:NGUYEN VU TRN: 1606384450TC</t>
  </si>
  <si>
    <t>ORIG CO NAME:TD AMERITRADE  ORIG ID:4470533629 DESC DATE:  CO ENTRY DESCR:ACH MICRO SEC:PPD  TRACE#:104000016384451 EED:200608  IND ID:  IND NAME:NGUYEN VU TRN: 1606384451TC</t>
  </si>
  <si>
    <t>QuickPay with Zelle payment from WILFRED HOUSTON HNA0FJX0FU0R</t>
  </si>
  <si>
    <t>QuickPay with Zelle payment from NINA S VALENTINE 9735069958</t>
  </si>
  <si>
    <t>QuickPay with Zelle payment from GIVENS, MARJORIE BAC003890c4b</t>
  </si>
  <si>
    <t>QuickPay with Zelle payment from WILFRED HOUSTON HNA0FJX0GE0X</t>
  </si>
  <si>
    <t>QuickPay with Zelle payment from VU H NGUYEN 9732920846</t>
  </si>
  <si>
    <t>QuickPay with Zelle payment from DYEASHA GUTHRIE PNC031262654</t>
  </si>
  <si>
    <t>QuickPay with Zelle payment from LADAWN THOMAS 9733757772</t>
  </si>
  <si>
    <t>ORIG CO NAME:PEOPLES GAS  ORIG ID:A361613900 DESC DATE:200923 CO ENTRY DESCR:PAYMENT  SEC:WEB  TRACE#:042000019673219 EED:200924  IND ID:062100556100003  IND NAME:HARSH THAKKAR</t>
  </si>
  <si>
    <t>QuickPay with Zelle payment from JUAN JOSE ORTEGA 9716358912</t>
  </si>
  <si>
    <t>ATM CASH DEPOSIT 06/03 4200 DEMPSTER ST SKOKIE IL</t>
  </si>
  <si>
    <t>ORIG CO NAME:071915580  ORIG ID:1364050711 DESC DATE:200601 CO ENTRY DESCR:HARRIS ACHSEC:CCD  TRACE#:071000286183261 EED:200601  IND ID:842477640  IND NAME:HAVU INVESTED LLC TRN: 1536183261TC</t>
  </si>
  <si>
    <t>QuickPay with Zelle payment from NICOLE J DOBBS 9706488987</t>
  </si>
  <si>
    <t>QuickPay with Zelle payment from KARI SMITH 9707420023</t>
  </si>
  <si>
    <t>QuickPay with Zelle payment to Keon 9688029173</t>
  </si>
  <si>
    <t>QuickPay with Zelle payment to Drain Cleaner JPM375367337</t>
  </si>
  <si>
    <t>ORIG CO NAME:PEOPLES GAS  ORIG ID:A361613900 DESC DATE:201023 CO ENTRY DESCR:PAYMENT  SEC:WEB  TRACE#:042000013673234 EED:201026  IND ID:062100556100004  IND NAME:HARSH THAKKAR</t>
  </si>
  <si>
    <t>ORIG CO NAME:PEOPLES GAS  ORIG ID:A361613900 DESC DATE:201023 CO ENTRY DESCR:PAYMENT  SEC:WEB  TRACE#:042000013674699 EED:201026  IND ID:062100556100006  IND NAME:HARSH THAKKAR</t>
  </si>
  <si>
    <t>ORIG CO NAME:TD AMERITRADE  ORIG ID:3470533629 DESC DATE:  CO ENTRY DESCR:ACH IN  SEC:WEB  TRACE#:104000018496935 EED:200902  IND ID:aG5SNQO6NR  IND NAME:NGUYEN VU TRN: 2468496935TC</t>
  </si>
  <si>
    <t>ORIG CO NAME:TD AMERITRADE  ORIG ID:3470533629 DESC DATE:  CO ENTRY DESCR:ACH RECAPTSEC:WEB  TRACE#:104000012351869 EED:200610  IND ID:aZ9PTQCFOJ  IND NAME:NGUYEN VU TRN: 1622351869TC</t>
  </si>
  <si>
    <t>ORIG CO NAME:TD AMERITRADE CL  ORIG ID:6470533629 DESC DATE:200608 CO ENTRY DESCR:SEC TR  SEC:WEB  TRACE#:104000016382286 EED:200608  IND ID:455919647165454  IND NAME:VU NGUYEN &amp; HARSH THAK</t>
  </si>
  <si>
    <t>QuickPay with Zelle payment to Keon 9670757487</t>
  </si>
  <si>
    <t>Payment to Chase card ending in 3590 05/26</t>
  </si>
  <si>
    <t>QuickPay with Zelle payment to Keon 9667909783</t>
  </si>
  <si>
    <t>ORIG CO NAME:VENMO  ORIG ID:5264681992 DESC DATE:  CO ENTRY DESCR:CASHOUT  SEC:PPD  TRACE#:091000015709555 EED:200526  IND ID:  IND NAME:VU WIN TRN: 1475709555TC</t>
  </si>
  <si>
    <t>QuickPay with Zelle payment to Keon 9648303333</t>
  </si>
  <si>
    <t>WASTE MGMT WM EZPAY 866-834-2080 TX  05/20</t>
  </si>
  <si>
    <t>QuickPay with Zelle payment to Keon 9637924495</t>
  </si>
  <si>
    <t>ORIG CO NAME:VENMO  ORIG ID:3264681992 DESC DATE:  CO ENTRY DESCR:PAYMENT  SEC:WEB  TRACE#:091000017744583 EED:200812  IND ID:3902401039  IND NAME:VU WIN TRN: 2257744583TC</t>
  </si>
  <si>
    <t>QuickPay with Zelle payment to Keon 9630279740</t>
  </si>
  <si>
    <t>QuickPay with Zelle payment to Keon 9622186598</t>
  </si>
  <si>
    <t>QuickPay with Zelle payment from DYEASHA GUTHRIE PNC029909245</t>
  </si>
  <si>
    <t>QuickPay with Zelle payment to Keon 9611434398</t>
  </si>
  <si>
    <t>QuickPay with Zelle payment from JUAN JOSE ORTEGA 9594688428</t>
  </si>
  <si>
    <t>QuickPay with Zelle payment from KARI SMITH 9587795913</t>
  </si>
  <si>
    <t>CITY OF CHICAGO  5055097  PPD ID: 8366005820</t>
  </si>
  <si>
    <t>QuickPay with Zelle payment from DYEASHA GUTHRIE PNC029343301</t>
  </si>
  <si>
    <t>QuickPay with Zelle payment from WILFRED HOUSTON HNA0FJ5ISJL5</t>
  </si>
  <si>
    <t>QuickPay with Zelle payment from NINA S VALENTINE 9574607214</t>
  </si>
  <si>
    <t>PEOPLES GAS  PAYMENT  062100556100003 WEB ID: A361613900</t>
  </si>
  <si>
    <t>PEOPLES GAS  AUTOPAY  PPD ID: 4361613900</t>
  </si>
  <si>
    <t>Online Transfer from CHK ...4028 transaction#: 9562174998</t>
  </si>
  <si>
    <t>QuickPay with Zelle payment from GIVENS, MARJORIE BAC6b502a820</t>
  </si>
  <si>
    <t>QuickPay with Zelle payment from HARSH THAKKAR 9560968943</t>
  </si>
  <si>
    <t>QuickPay with Zelle payment from RANDY SUGGS 9551363176</t>
  </si>
  <si>
    <t>071915580  HARRIS ACH 842477640  CCD ID: 1364050711</t>
  </si>
  <si>
    <t>QuickPay with Zelle payment from LADAWN THOMAS 9533891956</t>
  </si>
  <si>
    <t>QuickPay with Zelle payment from JUAN JOSE ORTEGA 9524632202</t>
  </si>
  <si>
    <t>COMED  UTIL_BIL  PPD ID: 2360938600</t>
  </si>
  <si>
    <t>CITY OF CHICAGO  WATER BILL 1290088-513844  WEB ID: 1366005820</t>
  </si>
  <si>
    <t>QuickPay with Zelle payment to Keon 9512960008</t>
  </si>
  <si>
    <t>QuickPay with Zelle payment from WILFRED HOUSTON HNA0FIRGA103</t>
  </si>
  <si>
    <t>VENMO  CASHOUT  PPD ID: 5264681992</t>
  </si>
  <si>
    <t>QuickPay with Zelle payment from NICOLE J DOBBS 9505637329</t>
  </si>
  <si>
    <t>QuickPay with Zelle payment from DYEASHA GUTHRIE PNC028394041</t>
  </si>
  <si>
    <t>QuickPay with Zelle payment from WILFRED HOUSTON HNA0FIRG9MRY</t>
  </si>
  <si>
    <t>QuickPay with Zelle payment to Dad 9496389081</t>
  </si>
  <si>
    <t>QuickPay with Zelle payment from HARSH THAKKAR 9496343871</t>
  </si>
  <si>
    <t>QuickPay with Zelle payment from HARSH THAKKAR 9492205978</t>
  </si>
  <si>
    <t>QuickPay with Zelle payment to Keon 9489550619</t>
  </si>
  <si>
    <t>WASTE MGMT WM EZPAY 866-834-2080 TX  04/20</t>
  </si>
  <si>
    <t>AMERICAN FAMILY  AFT  00000002306160s CCD ID: PAFT075356</t>
  </si>
  <si>
    <t>BP#9734872US VENT- 300 OAK PARK IL  04/18</t>
  </si>
  <si>
    <t>WALGREENS STORE 1627 N CHICAGO IL  562879  04/18</t>
  </si>
  <si>
    <t>THE HOME DEPOT #1902 EVANSTON IL  218784  04/18</t>
  </si>
  <si>
    <t>CORPORATE FILINGS LLC 888-7898466 WY  04/15</t>
  </si>
  <si>
    <t>QuickPay with Zelle payment to Vu Nguyen 9454440426</t>
  </si>
  <si>
    <t>QuickPay with Zelle payment from NINA S VALENTINE 9457944279</t>
  </si>
  <si>
    <t>THE HOME DEPOT 2720 WALKER MI  04/14</t>
  </si>
  <si>
    <t>QuickPay with Zelle payment to Keon 9438033952</t>
  </si>
  <si>
    <t>THE HOME DEPOT #1902 EVANSTON IL  986371  04/11</t>
  </si>
  <si>
    <t>HOMEDEPOT.COM 800-430-3376 GA  04/09</t>
  </si>
  <si>
    <t>ATM CASH DEPOSIT 04/11 5200 DEMPSTER ST SKOKIE IL</t>
  </si>
  <si>
    <t>THE HOME DEPOT #1902 EVANSTON IL  04/08</t>
  </si>
  <si>
    <t>QuickPay with Zelle payment from LADAWN THOMAS 9431145698</t>
  </si>
  <si>
    <t>HOME STATE BANK  AUTO TRANS  CCD ID: 9071918765</t>
  </si>
  <si>
    <t>QuickPay with Zelle payment from NINA S VALENTINE 9417295685</t>
  </si>
  <si>
    <t>THE HOME DEPOT #1902 EVANSTON IL  968504  04/04</t>
  </si>
  <si>
    <t>MNRD-NTH&amp;KSTNR 4501 W. CHICAGO IL  625706  04/03</t>
  </si>
  <si>
    <t>MNRD-NTH&amp;KSTNR 4501 W. CHICAGO IL  201526  04/03</t>
  </si>
  <si>
    <t>ATM CASH DEPOSIT 04/03 4200 DEMPSTER ST SKOKIE IL</t>
  </si>
  <si>
    <t>QuickPay with Zelle payment from BURKS, ASHLI BACe8410bcba</t>
  </si>
  <si>
    <t>QuickPay with Zelle payment from WILFRED HOUSTON HNA01LTB1WE1</t>
  </si>
  <si>
    <t>QuickPay with Zelle payment from NINA S VALENTINE 9333280526</t>
  </si>
  <si>
    <t>QuickPay with Zelle payment from WILFRED HOUSTON HNA01LTB1I2N</t>
  </si>
  <si>
    <t>WASTE MGMT WM EZPAY 866-834-2080 TX  03/19</t>
  </si>
  <si>
    <t>AMERICAN FAMILY  AFT  0000000229369v0 CCD ID: PAFT075356</t>
  </si>
  <si>
    <t>SQ *ORADEA LLC Chicago IL  03/15</t>
  </si>
  <si>
    <t>QuickPay with Zelle payment from RANDY SUGGS 9309489398</t>
  </si>
  <si>
    <t>THE HOME DEPOT #1902 EVANSTON IL  512518  03/10</t>
  </si>
  <si>
    <t>QuickPay with Zelle payment from NINA S VALENTINE 9269922463</t>
  </si>
  <si>
    <t>QuickPay with Zelle payment from GIVENS, MARJORIE BAC84df6fe07</t>
  </si>
  <si>
    <t>QuickPay with Zelle payment from LATERRIAL POWELL PNC025125560</t>
  </si>
  <si>
    <t>QuickPay with Zelle payment from DYEASHA GUTHRIE WFCT07QBM35W</t>
  </si>
  <si>
    <t>ATM CASH DEPOSIT 03/02 1901 MCDANIEL AVE EVANSTON IL</t>
  </si>
  <si>
    <t>QuickPay with Zelle payment to Vu Nguyen 9228907295</t>
  </si>
  <si>
    <t>WASTE MGMT WM EZPAY 866-834-2080 TX  02/24</t>
  </si>
  <si>
    <t>QuickPay with Zelle payment from VU H NGUYEN 9224359986</t>
  </si>
  <si>
    <t>OFFICIAL CHECKS CHARGE</t>
  </si>
  <si>
    <t>WITHDRAWAL 02/21</t>
  </si>
  <si>
    <t>ONLINE DOMESTIC WIRE FEE</t>
  </si>
  <si>
    <t>Account Fee</t>
  </si>
  <si>
    <t>ONLINE DOMESTIC WIRE TRANSFER VIA: WINTRUST BK NA/071925444 A/C: WINTRUST BANK CHICAGO IL 60604 US REF: FOR PROPERTY 5705 W OHIO/BNF/CLOSING FUNDS FOR 5705 W OHIO CHICAGO, IL IMAD: 0219B1QGC03C004980 TRN: 4478600050ES 02/19</t>
  </si>
  <si>
    <t>WIRE_OUTGOING</t>
  </si>
  <si>
    <t>QuickPay with Zelle payment from WILFRED HOUSTON HNA01KW5XART</t>
  </si>
  <si>
    <t>AMERICAN FAMILY  PHONE PAY  000000022819hbz CCD ID: PPBP075835</t>
  </si>
  <si>
    <t>QuickPay with Zelle payment from WILFRED HOUSTON HNA01KW5WB3X</t>
  </si>
  <si>
    <t>QuickPay with Zelle payment from DYEASHA GUTHRIE WFCT07MV52NN</t>
  </si>
  <si>
    <t>QuickPay with Zelle payment to Harsh 9181459887</t>
  </si>
  <si>
    <t>QuickPay with Zelle payment from ROHAN THAKKAR 9179225011</t>
  </si>
  <si>
    <t>QuickPay with Zelle payment to Rohan 9171311382</t>
  </si>
  <si>
    <t>BOILER SHRIMP SKOKIE IL  02/08</t>
  </si>
  <si>
    <t>QuickPay with Zelle payment from NINA S VALENTINE 9162420331</t>
  </si>
  <si>
    <t>QuickPay with Zelle payment to Lawn Service 9160229332</t>
  </si>
  <si>
    <t>QuickPay with Zelle payment from RANDY SUGGS 9160283426</t>
  </si>
  <si>
    <t>QuickPay with Zelle payment from RANDY SUGGS 9160314413</t>
  </si>
  <si>
    <t>QuickPay with Zelle payment from DYEASHA GUTHRIE WFCT07LH7G5F</t>
  </si>
  <si>
    <t>QuickPay with Zelle payment from LATERRIAL POWELL PNC023659529</t>
  </si>
  <si>
    <t>QuickPay with Zelle payment from GIVENS, MARJORIE BACfd27ada60</t>
  </si>
  <si>
    <t>Reversal: AMZN Mktp US*JE60S6M Amzn.com/bill WA  02/01  ClaimId: 554519231850001</t>
  </si>
  <si>
    <t>Refund</t>
  </si>
  <si>
    <t>AMZN Mktp US*JE60S6M Amzn.com/bill WA  02/01</t>
  </si>
  <si>
    <t>ROSE PEST SOLUTIONS  847-441-8300 IL  01/27</t>
  </si>
  <si>
    <t>FIRST CENTENNIAL MORT 630-952-1560 IL  01/24</t>
  </si>
  <si>
    <t>WASTE MANAGEMENT INTERNET  043000099605768 WEB ID: 9049038216</t>
  </si>
  <si>
    <t>QuickPay with Zelle payment to Lawn Service 9094679369</t>
  </si>
  <si>
    <t>LEGACY INSPECTION GROU 224-5005297 IL  01/18</t>
  </si>
  <si>
    <t>Online Payment 9087660308 To Root Realty 01/17</t>
  </si>
  <si>
    <t>BILLPAY</t>
  </si>
  <si>
    <t>PRIDE SUSHI &amp; THAI CHICAGO IL  01/16</t>
  </si>
  <si>
    <t>FOREMOST LIQUORS CHICAGO IL  01/16</t>
  </si>
  <si>
    <t>QuickPay with Zelle payment from DYEASHA GUTHRIE PNC022599183</t>
  </si>
  <si>
    <t>QuickPay with Zelle payment from WILFRED HOUSTON HNA005T0KVQ1</t>
  </si>
  <si>
    <t>ATM CHECK DEPOSIT 01/09 5050 N CUMBERLAND AVE NORRIDGE IL</t>
  </si>
  <si>
    <t>QuickPay with Zelle payment from WILFRED HOUSTON HNA005S0H3NH</t>
  </si>
  <si>
    <t>QuickPay with Zelle payment from NINA S VALENTINE 9050825634</t>
  </si>
  <si>
    <t>QuickPay with Zelle payment from LATERRIAL POWELL PNC022001033</t>
  </si>
  <si>
    <t>ATM CASH DEPOSIT 01/04 1825 44TH ST SW WYOMING MI</t>
  </si>
  <si>
    <t>QuickPay with Zelle payment from DYEASHA GUTHRIE PNC021855575</t>
  </si>
  <si>
    <t>QuickPay with Zelle payment from GIVENS, MARJORIE BAC649276c22</t>
  </si>
  <si>
    <t>Transaction Date</t>
  </si>
  <si>
    <t>Post Date</t>
  </si>
  <si>
    <t>PARKINGMETER3 8772427901</t>
  </si>
  <si>
    <t>Travel</t>
  </si>
  <si>
    <t>Sale</t>
  </si>
  <si>
    <t>Auto</t>
  </si>
  <si>
    <t>MENARDS CHICAGO N &amp;amp; KOST</t>
  </si>
  <si>
    <t>Repair &amp; Maintenance</t>
  </si>
  <si>
    <t>MCDONALD'S F5471</t>
  </si>
  <si>
    <t>Food &amp; Drink</t>
  </si>
  <si>
    <t>DD/BR #343169 Q35</t>
  </si>
  <si>
    <t>THE HOME DEPOT 1902</t>
  </si>
  <si>
    <t>FEDEX OFFIC36200036277</t>
  </si>
  <si>
    <t>Office &amp; Shipping</t>
  </si>
  <si>
    <t>TST* BRAZIL EXPRESS GRILL</t>
  </si>
  <si>
    <t>THE GARAGE BAR</t>
  </si>
  <si>
    <t>PASTA D ARTE IL</t>
  </si>
  <si>
    <t>TST* LEYE - BUB CITY - JO</t>
  </si>
  <si>
    <t>GIBSONS ROSEMONT</t>
  </si>
  <si>
    <t>WENDY'S 1824</t>
  </si>
  <si>
    <t>MCDONALD'S M7882 OF IL</t>
  </si>
  <si>
    <t>PITA INN</t>
  </si>
  <si>
    <t>LEGACY INSPECTION GROUP I</t>
  </si>
  <si>
    <t>Professional Services</t>
  </si>
  <si>
    <t>JAY S BACKYARD BBQ LLC</t>
  </si>
  <si>
    <t>SQ *INFINITY HEATING &amp;amp; CO</t>
  </si>
  <si>
    <t>AMZN Mktp US*M752Q64M2</t>
  </si>
  <si>
    <t>Merchandise &amp; Inventory</t>
  </si>
  <si>
    <t>TACONTENTO</t>
  </si>
  <si>
    <t>SQ *ROCKET PLUMBING INC</t>
  </si>
  <si>
    <t>THE HOME DEPOT #1911</t>
  </si>
  <si>
    <t>Furntiure</t>
  </si>
  <si>
    <t>Price</t>
  </si>
  <si>
    <t># units</t>
  </si>
  <si>
    <t>Total Price</t>
  </si>
  <si>
    <t>6 furnaces</t>
  </si>
  <si>
    <t>https://chicago.craigslist.org/sox/app/d/bridgeview-furnaces-open-box-or-scratch/7092576135.html</t>
  </si>
  <si>
    <t>6 fans</t>
  </si>
  <si>
    <t>https://chicago.craigslist.org/nwc/hsh/d/palatine-hampton-bay-rockport-52-in-led/7079576157.html</t>
  </si>
  <si>
    <t>6 water boilers</t>
  </si>
  <si>
    <t>https://chicago.craigslist.org/wcl/app/d/wood-dale-water-boiler-installation-and/7090904208.html</t>
  </si>
  <si>
    <t>7 refridgerators</t>
  </si>
  <si>
    <t>https://chicago.craigslist.org/wcl/app/d/berwyn-frigidaire-18-cu-ft-top-freezer/7093582242.html</t>
  </si>
  <si>
    <t>7 stoves</t>
  </si>
  <si>
    <t>https://chicago.craigslist.org/sox/fod/d/new-lenox-new-used-appliances-electric/7092592168.html</t>
  </si>
  <si>
    <t>7 microwaves</t>
  </si>
  <si>
    <t>https://chicago.craigslist.org/chc/app/d/chicago-lg-neochef-09-cu-ft-compact/7093718179.html</t>
  </si>
  <si>
    <t>1 roof</t>
  </si>
  <si>
    <t>We have a quote</t>
  </si>
  <si>
    <t>Continue On-Going Depreciation from 2019.</t>
  </si>
  <si>
    <t>4 furnaces</t>
  </si>
  <si>
    <t>4 water boilers</t>
  </si>
  <si>
    <t>4 refridgerators</t>
  </si>
  <si>
    <t>4 stoves</t>
  </si>
  <si>
    <t>4 microwaves</t>
  </si>
  <si>
    <t>4 A/C</t>
  </si>
  <si>
    <t>Continue On-Going Depreciation from 2020.</t>
  </si>
  <si>
    <t>3 furnaces</t>
  </si>
  <si>
    <t>3 fans</t>
  </si>
  <si>
    <t>3 water boilers</t>
  </si>
  <si>
    <t>3 refridgerators</t>
  </si>
  <si>
    <t>3 stoves</t>
  </si>
  <si>
    <t>3 microwaves</t>
  </si>
  <si>
    <t>A/C</t>
  </si>
  <si>
    <t>Check or Slip #</t>
  </si>
  <si>
    <t>Label Breakdown</t>
  </si>
  <si>
    <t>ORIG CO NAME:CITY OF CHICAGO ORIG ID:1366005820 DESC DATE:211228 CO ENTRY DESCR:WATER BILLSEC:WEB TRACE#:242071758710011 EED:211228 IND ID:1290088-513844 IND NAME:Havuinvested LLC</t>
  </si>
  <si>
    <t>Online Transfer to CHK ...6381 transaction#: 13315980775 12/27</t>
  </si>
  <si>
    <t>ORIG CO NAME:COMED ORIG ID:2360938600 DESC DATE: CO ENTRY DESCR:UTIL_BIL SEC:PPD TRACE#:091000014711481 EED:211227 IND ID: IND NAME:HAVU INVESTED LLC TRN: 3614711481TC</t>
  </si>
  <si>
    <t>ORIG CO NAME:COMED ORIG ID:2360938600 DESC DATE: CO ENTRY DESCR:UTIL_BIL SEC:PPD TRACE#:091000014710065 EED:211227 IND ID: IND NAME:HAVU INVESTED LLC TRN: 3614710065TC</t>
  </si>
  <si>
    <t>ORIG CO NAME:COMED ORIG ID:2360938600 DESC DATE: CO ENTRY DESCR:UTIL_BIL SEC:PPD TRACE#:091000014714098 EED:211227 IND ID: IND NAME:VU NGUYEN TRN: 3614714098TC</t>
  </si>
  <si>
    <t>ORIG CO NAME:COMED ORIG ID:2360938600 DESC DATE: CO ENTRY DESCR:UTIL_BIL SEC:PPD TRACE#:091000014714097 EED:211227 IND ID: IND NAME:HAVU INVESTED LLC TRN: 3614714097TC</t>
  </si>
  <si>
    <t>Zelle payment from ANTHONY WILSON PNC085618058</t>
  </si>
  <si>
    <t>Zelle payment from Jeromie Jacobs COFVWVMS7IO9</t>
  </si>
  <si>
    <t>REMOTE ONLINE DEPOSIT # 1</t>
  </si>
  <si>
    <t>ORIG CO NAME:AMERICAN FAMILY ORIG ID:PAFT075356 DESC DATE:211218 CO ENTRY DESCR:AFT SEC:PPD TRACE#:021000025957998 EED:211220 IND ID: IND NAME:VU H NGUYEN TRN: 3545957998TC</t>
  </si>
  <si>
    <t>Online Transfer from CHK ...4028 transaction#: 13274460054</t>
  </si>
  <si>
    <t>Online Transfer from CHK ...6381 transaction#: 13272868542</t>
  </si>
  <si>
    <t>ORIG CO NAME:CITY OF CHICAGO ORIG ID:1366005820 DESC DATE:211216 CO ENTRY DESCR:WATER BILLSEC:WEB TRACE#:242071755374432 EED:211216 IND ID:1318773-494890 IND NAME:Harsh Thakkar</t>
  </si>
  <si>
    <t>ORIG CO NAME:AMERICAN FAMILY ORIG ID:LFXD075075 DESC DATE:211213 CO ENTRY DESCR:LIFE PREM SEC:PPD TRACE#:021000027425364 EED:211215 IND ID: IND NAME:HARSH THAKKAR TRN: 3497425364TC</t>
  </si>
  <si>
    <t>ORIG CO NAME:AMERICAN FAMILY ORIG ID:LFXD075075 DESC DATE:211213 CO ENTRY DESCR:LIFE PREM SEC:PPD TRACE#:021000027425365 EED:211215 IND ID: IND NAME:VU H NGUYEN TRN: 3497425365TC</t>
  </si>
  <si>
    <t>Online ACH Payment 5314680417 To KDSInvestment (_#######5897)</t>
  </si>
  <si>
    <t>ACH_PAYMENT</t>
  </si>
  <si>
    <t>Online Transfer from CHK ...4028 transaction#: 13230840362</t>
  </si>
  <si>
    <t>ORIG CO NAME:NEWREZ-SHELLPOIN ORIG ID:6371542226 DESC DATE:211211 CO ENTRY DESCR:ACH PMT SEC:PPD TRACE#:091000015965383 EED:211213 IND ID: IND NAME:THAKKAR HARSH TRN: 3475965383TC</t>
  </si>
  <si>
    <t>Zelle payment from ANTHONY WILSON PNC083456742</t>
  </si>
  <si>
    <t>Zelle payment to Anthony uncle Patricie Douthard JPM891252726</t>
  </si>
  <si>
    <t>ORIG CO NAME:PEOPLES GAS ORIG ID:4361613900 DESC DATE:211206 CO ENTRY DESCR:AUTOPAY SEC:PPD TRACE#:042000018153578 EED:211209 IND ID: IND NAME:HARSH THAKKAR TRN: 3438153578TC</t>
  </si>
  <si>
    <t>ORIG CO NAME:HOME STATE BANK ORIG ID:9071918765 DESC DATE:120721 CO ENTRY DESCR:AUTO TRANSSEC:CCD TRACE#:071918764065102 EED:211208 IND ID: IND NAME:HAVU INVESTMENT HOME STATE BANK LOAN PAYMENT</t>
  </si>
  <si>
    <t>Zelle payment from LADAWN THOMAS 13187440511</t>
  </si>
  <si>
    <t>ORIG CO NAME:PEOPLES GAS ORIG ID:4361613900 DESC DATE:211202 CO ENTRY DESCR:AUTOPAY SEC:PPD TRACE#:042000013903759 EED:211207 IND ID: IND NAME:HARSH THAKKAR TRN: 3413903759TC</t>
  </si>
  <si>
    <t>Zelle payment to Anthony uncle Patricie Douthard JPM884065063</t>
  </si>
  <si>
    <t>Zelle payment from Jeromie Jacobs COFO9NGV4RO1</t>
  </si>
  <si>
    <t>ORIG CO NAME:VENMO ORIG ID:5264681992 DESC DATE:211204 CO ENTRY DESCR:CASHOUT SEC:PPD TRACE#:091000012800495 EED:211206 IND ID: IND NAME:VU WIN TRN: 3402800495TC</t>
  </si>
  <si>
    <t>Zelle payment to Anthony uncle Patricie Douthard JPM877401696</t>
  </si>
  <si>
    <t>Zelle payment from ASHLI BURKS BACks8tyws3l</t>
  </si>
  <si>
    <t>Zelle payment from SHARON ANNETTE HODGES 13152486928</t>
  </si>
  <si>
    <t>Zelle payment from Jeromie Jacobs COFM6CX7CI5Q</t>
  </si>
  <si>
    <t>Zelle payment from MAYA D THOMAS 13150238627</t>
  </si>
  <si>
    <t>Zelle payment from THOMAS A PACKARD 13154198634</t>
  </si>
  <si>
    <t>Zelle payment from KARI SMITH 13147603438</t>
  </si>
  <si>
    <t>ORIG CO NAME:RentReliefVerify ORIG ID:9000652497 DESC DATE:120121 CO ENTRY DESCR:SIGONFILE SEC:CCD TRACE#:111924686528043 EED:211201 IND ID:NR1GS8 IND NAME:HaVu Invested LLC</t>
  </si>
  <si>
    <t>Zelle payment from ROOT REALTY, INC. 13108381720</t>
  </si>
  <si>
    <t>ORIG CO NAME:071915580 ORIG ID:1364050711 DESC DATE:211201 CO ENTRY DESCR:HARRIS ACHSEC:CCD TRACE#:071000281626715 EED:211201 IND ID:842477640 IND NAME:HAVU INVESTED LLC TRN: 3351626715TC</t>
  </si>
  <si>
    <t>Zelle payment from WENDOLINE VALENCIA 0DE0RBCCIYS9</t>
  </si>
  <si>
    <t>Zelle payment from NASHIKA EVANS BACnbtxoqvb1</t>
  </si>
  <si>
    <t>Online Transfer to CHK ...6381 transaction#: 13107488147 11/29</t>
  </si>
  <si>
    <t>ORIG CO NAME:COMED ORIG ID:2360938600 DESC DATE: CO ENTRY DESCR:UTIL_BIL SEC:PPD TRACE#:091000010957151 EED:211129 IND ID: IND NAME:HAVU INVESTED LLC TRN: 3330957151TC</t>
  </si>
  <si>
    <t>ORIG CO NAME:COMED ORIG ID:2360938600 DESC DATE: CO ENTRY DESCR:UTIL_BIL SEC:PPD TRACE#:091000012686007 EED:211124 IND ID: IND NAME:HAVU INVESTED LLC TRN: 3282686007TC</t>
  </si>
  <si>
    <t>ORIG CO NAME:COMED ORIG ID:2360938600 DESC DATE: CO ENTRY DESCR:UTIL_BIL SEC:PPD TRACE#:091000012686902 EED:211124 IND ID: IND NAME:HAVU INVESTED LLC TRN: 3282686902TC</t>
  </si>
  <si>
    <t>ORIG CO NAME:COMED ORIG ID:2360938600 DESC DATE: CO ENTRY DESCR:UTIL_BIL SEC:PPD TRACE#:091000012686903 EED:211124 IND ID: IND NAME:VU NGUYEN TRN: 3282686903TC</t>
  </si>
  <si>
    <t>Online Transfer to CHK ...6381 transaction#: 13082407988 11/24</t>
  </si>
  <si>
    <t>Payment to Chase card ending in 3590 11/19</t>
  </si>
  <si>
    <t>Zelle payment to Anthony Wilson (2nd Floor Laramie) JPM850666031</t>
  </si>
  <si>
    <t>ORIG CO NAME:AMERICAN FAMILY ORIG ID:PAFT075356 DESC DATE:211118 CO ENTRY DESCR:AFT SEC:PPD TRACE#:021000023309609 EED:211118 IND ID: IND NAME:VU H NGUYEN TRN: 3223309609TC</t>
  </si>
  <si>
    <t>Zelle payment from LILLIAN CONWAY WFCT0CWG8DXP</t>
  </si>
  <si>
    <t>Zelle payment from LILLIAN CONWAY WFCT0CWDSVZQ</t>
  </si>
  <si>
    <t>Zelle payment from ANTHONY WILSON PNC080313612</t>
  </si>
  <si>
    <t>ORIG CO NAME:FREEDOM ORIG ID:1223039688 DESC DATE:111521 CO ENTRY DESCR:MTG PYMTS SEC:WEB TRACE#:041001033240945 EED:211115 IND ID:0133536680 IND NAME:HAVU INVESTED LLC</t>
  </si>
  <si>
    <t>Zelle payment to Ivan 13006843903</t>
  </si>
  <si>
    <t>ORIG CO NAME:NEWREZ-SHELLPOIN ORIG ID:6371542226 DESC DATE:211111 CO ENTRY DESCR:ACH PMT SEC:PPD TRACE#:091000010781333 EED:211112 IND ID: IND NAME:THAKKAR HARSH TRN: 3160781333TC</t>
  </si>
  <si>
    <t>ORIG CO NAME:AMERICAN FAMILY ORIG ID:LNBP075866 DESC DATE:211110 CO ENTRY DESCR:CHECKPAYMTSEC:PPD TRACE#:021000020061574 EED:211112 IND ID: IND NAME:Authorized by Customer TRN: 3160061574TC</t>
  </si>
  <si>
    <t>ORIG CO NAME:AMERICAN FAMILY ORIG ID:LNBP075866 DESC DATE:211110 CO ENTRY DESCR:CHECKPAYMTSEC:PPD TRACE#:021000020061573 EED:211112 IND ID: IND NAME:Authorized by Customer TRN: 3160061573TC</t>
  </si>
  <si>
    <t>Zelle payment from THOMAS A PACKARD 13005077125</t>
  </si>
  <si>
    <t>Zelle payment from LILLIAN CONWAY WFCT0CTM79C7</t>
  </si>
  <si>
    <t>Zelle payment from LADAWN THOMAS 12986903047</t>
  </si>
  <si>
    <t>ORIG CO NAME:PEOPLES GAS ORIG ID:4361613900 DESC DATE:211104 CO ENTRY DESCR:AUTOPAY SEC:PPD TRACE#:042000017429482 EED:211109 IND ID: IND NAME:HARSH THAKKAR TRN: 3137429482TC</t>
  </si>
  <si>
    <t>Online Transfer from CHK ...4028 transaction#: 12984607436</t>
  </si>
  <si>
    <t>ORIG CO NAME:HOME STATE BANK ORIG ID:9071918765 DESC DATE:110521 CO ENTRY DESCR:AUTO TRANSSEC:CCD TRACE#:071918767665689 EED:211108 IND ID: IND NAME:HAVU INVESTMENT HOME STATE BANK LOAN PAYMENT</t>
  </si>
  <si>
    <t>ORIG CO NAME:VENMO ORIG ID:5264681992 DESC DATE:211105 CO ENTRY DESCR:CASHOUT SEC:PPD TRACE#:091000011133061 EED:211108 IND ID: IND NAME:VU WIN TRN: 3121133061TC</t>
  </si>
  <si>
    <t>ORIG CO NAME:PEOPLES GAS ORIG ID:4361613900 DESC DATE:211102 CO ENTRY DESCR:AUTOPAY SEC:PPD TRACE#:042000013074982 EED:211105 IND ID: IND NAME:HARSH THAKKAR TRN: 3093074982TC</t>
  </si>
  <si>
    <t>Zelle payment from MAYA D THOMAS 12953778598</t>
  </si>
  <si>
    <t>Zelle payment from SONYA R WALLACE 12952963237</t>
  </si>
  <si>
    <t>Zelle payment from ANTHONY WILSON PNC078734535</t>
  </si>
  <si>
    <t>Zelle payment to Arika JPM820185855</t>
  </si>
  <si>
    <t>Zelle payment from ASHLI BURKS BACqz0dfv93g</t>
  </si>
  <si>
    <t>Zelle payment from KARI SMITH 12936283315</t>
  </si>
  <si>
    <t>ORIG CO NAME:Cook County ORIG ID:9108794001 DESC DATE:211101 CO ENTRY DESCR:PropertyTxSEC:CCD TRACE#:021000020404022 EED:211102 IND ID:CCTPTX004970885 IND NAME:nguyenVu TRN: 3060404022TC</t>
  </si>
  <si>
    <t>Tax</t>
  </si>
  <si>
    <t>Zelle payment from ROOT REALTY, INC. 12882699800</t>
  </si>
  <si>
    <t>ORIG CO NAME:071915580 ORIG ID:1364050711 DESC DATE:211101 CO ENTRY DESCR:HARRIS ACHSEC:CCD TRACE#:071000288755727 EED:211101 IND ID:842477640 IND NAME:HAVU INVESTED LLC TRN: 3058755727TC</t>
  </si>
  <si>
    <t>Zelle payment from Jeromie Jacobs COFYLXTGD0XD</t>
  </si>
  <si>
    <t>Zelle payment from WENDOLINE VALENCIA 0DE03B4CQK1Z</t>
  </si>
  <si>
    <t>ORIG CO NAME:COMED ORIG ID:2360938600 DESC DATE: CO ENTRY DESCR:UTIL_BIL SEC:PPD TRACE#:091000010178019 EED:211029 IND ID: IND NAME:HAVU INVESTED LLC TRN: 3020178019TC</t>
  </si>
  <si>
    <t>ORIG CO NAME:CITY OF CHICAGO ORIG ID:1366005820 DESC DATE:211028 CO ENTRY DESCR:WATER BILLSEC:WEB TRACE#:242071750687361 EED:211028 IND ID:1290088-513844 IND NAME:Havuinvested LLC</t>
  </si>
  <si>
    <t>Zelle payment from THOMAS A PACKARD 12892517694</t>
  </si>
  <si>
    <t>ORIG CO NAME:COMED ORIG ID:2360938600 DESC DATE: CO ENTRY DESCR:UTIL_BIL SEC:PPD TRACE#:091000011437412 EED:211026 IND ID: IND NAME:HAVU INVESTED LLC TRN: 2991437412TC</t>
  </si>
  <si>
    <t>ORIG CO NAME:COMED ORIG ID:2360938600 DESC DATE: CO ENTRY DESCR:UTIL_BIL SEC:PPD TRACE#:091000011438398 EED:211026 IND ID: IND NAME:HAVU INVESTED LLC TRN: 2991438398TC</t>
  </si>
  <si>
    <t>ORIG CO NAME:COMED ORIG ID:2360938600 DESC DATE: CO ENTRY DESCR:UTIL_BIL SEC:PPD TRACE#:091000011438399 EED:211026 IND ID: IND NAME:VU NGUYEN TRN: 2991438399TC</t>
  </si>
  <si>
    <t>ORIG CO NAME:COMED ORIG ID:2360938600 DESC DATE: CO ENTRY DESCR:UTIL_BIL SEC:PPD TRACE#:091000016802118 EED:211021 IND ID: IND NAME:VU NGUYEN TRN: 2946802118TC</t>
  </si>
  <si>
    <t>Zelle payment to Mario Arreguin Contractor JPM793722417</t>
  </si>
  <si>
    <t>ORIG CO NAME:CITY OF CHICAGO ORIG ID:1366005820 DESC DATE:211018 CO ENTRY DESCR:WATER BILLSEC:WEB TRACE#:242071759640085 EED:211019 IND ID:1318773-494890 IND NAME:Harsh Thakkar</t>
  </si>
  <si>
    <t>Online Transfer from CHK ...4028 transaction#: 12831492605</t>
  </si>
  <si>
    <t>ORIG CO NAME:AMERICAN FAMILY ORIG ID:PAFT075356 DESC DATE:211018 CO ENTRY DESCR:AFT SEC:CCD TRACE#:021000024591740 EED:211018 IND ID:000000025383tmf IND NAME:VU H NGUYEN TRN: 2914591740TC</t>
  </si>
  <si>
    <t>Payment to Chase card ending in 3590 10/18</t>
  </si>
  <si>
    <t>Zelle payment from LILLIAN CONWAY WFCT0CND84T7</t>
  </si>
  <si>
    <t>ORIG CO NAME:FREEDOM ORIG ID:1223039688 DESC DATE:101521 CO ENTRY DESCR:MTG PYMTS SEC:WEB TRACE#:041001032847844 EED:211015 IND ID:0133536680 IND NAME:HAVU INVESTED LLC</t>
  </si>
  <si>
    <t>ORIG CO NAME:NEWREZ-SHELLPOIN ORIG ID:6371542226 DESC DATE:211011 CO ENTRY DESCR:ACH PMT SEC:PPD TRACE#:091000012734133 EED:211012 IND ID: IND NAME:THAKKAR HARSH TRN: 2852734133TC</t>
  </si>
  <si>
    <t>ORIG CO NAME:HOME STATE BANK ORIG ID:9071918765 DESC DATE:100721 CO ENTRY DESCR:AUTO TRANSSEC:CCD TRACE#:071918767751297 EED:211008 IND ID: IND NAME:HAVU INVESTMENT HOME STATE BANK LOAN PAYMENT</t>
  </si>
  <si>
    <t>ORIG CO NAME:PEOPLES GAS ORIG ID:4361613900 DESC DATE:211005 CO ENTRY DESCR:AUTOPAY SEC:PPD TRACE#:042000010839797 EED:211008 IND ID: IND NAME:HARSH THAKKAR TRN: 2810839797TC</t>
  </si>
  <si>
    <t>ORIG CO NAME:PEOPLES GAS ORIG ID:4361613900 DESC DATE:211001 CO ENTRY DESCR:AUTOPAY SEC:PPD TRACE#:042000014648849 EED:211006 IND ID: IND NAME:HARSH THAKKAR TRN: 2794648849TC</t>
  </si>
  <si>
    <t>Zelle payment from LILLIAN CONWAY WFCT0CKSR8T2</t>
  </si>
  <si>
    <t>Zelle payment from LADAWN THOMAS 12747119629</t>
  </si>
  <si>
    <t>Zelle payment to Mom 12741356616</t>
  </si>
  <si>
    <t>Zelle payment from ASHLI BURKS BACusn13xs55</t>
  </si>
  <si>
    <t>Zelle payment from KARI SMITH 12717158264</t>
  </si>
  <si>
    <t>Zelle payment from ROOT REALTY, INC. 12675170567</t>
  </si>
  <si>
    <t>ORIG CO NAME:071915580 ORIG ID:1364050711 DESC DATE:211001 CO ENTRY DESCR:HARRIS ACHSEC:CCD TRACE#:071000281298718 EED:211001 IND ID:842477640 IND NAME:HAVU INVESTED LLC TRN: 2741298718TC</t>
  </si>
  <si>
    <t>Zelle payment from ANTHONY WILSON PNC074823308</t>
  </si>
  <si>
    <t>Zelle payment from Jeromie Jacobs COF9P7TEBVJ5</t>
  </si>
  <si>
    <t>Zelle payment from WENDOLINE VALENCIA 0DE0UBMCAKZA</t>
  </si>
  <si>
    <t>ORIG CO NAME:COMED ORIG ID:2360938600 DESC DATE: CO ENTRY DESCR:UTIL_BIL SEC:PPD TRACE#:091000012738683 EED:210930 IND ID: IND NAME:HAVU INVESTED LLC TRN: 2732738683TC</t>
  </si>
  <si>
    <t>ORIG CO NAME:VENMO ORIG ID:5264681992 DESC DATE:210929 CO ENTRY DESCR:CASHOUT SEC:PPD TRACE#:091000012551186 EED:210930 IND ID: IND NAME:VU WIN TRN: 2732551186TC</t>
  </si>
  <si>
    <t>Zelle payment from MAYA D THOMAS 12698127758</t>
  </si>
  <si>
    <t>Zelle payment from SONYA R WALLACE 12688777335</t>
  </si>
  <si>
    <t>ORIG CO NAME:COMED ORIG ID:2360938600 DESC DATE: CO ENTRY DESCR:UTIL_BIL SEC:PPD TRACE#:091000011579032 EED:210924 IND ID: IND NAME:HAVU INVESTED LLC TRN: 2671579032TC</t>
  </si>
  <si>
    <t>ORIG CO NAME:COMED ORIG ID:2360938600 DESC DATE: CO ENTRY DESCR:UTIL_BIL SEC:PPD TRACE#:091000011579927 EED:210924 IND ID: IND NAME:HAVU INVESTED LLC TRN: 2671579927TC</t>
  </si>
  <si>
    <t>ORIG CO NAME:COMED ORIG ID:2360938600 DESC DATE: CO ENTRY DESCR:UTIL_BIL SEC:PPD TRACE#:091000011579928 EED:210924 IND ID: IND NAME:VU NGUYEN TRN: 2671579928TC</t>
  </si>
  <si>
    <t>Zelle payment to Anthony Wilson (2nd Floor Laramie) JPM742480870</t>
  </si>
  <si>
    <t>Zelle payment to Anthony Laramie 2nd Floor JPM740695863</t>
  </si>
  <si>
    <t>ORIG CO NAME:AMERICAN FAMILY ORIG ID:PAFT075356 DESC DATE:210918 CO ENTRY DESCR:AFT SEC:CCD TRACE#:021000023019460 EED:210920 IND ID:000000025230vd1 IND NAME:VU H NGUYEN TRN: 2633019460TC</t>
  </si>
  <si>
    <t>Online Transfer to CHK ...6381 transaction#: 12620860540 09/20</t>
  </si>
  <si>
    <t>Online Transfer to CHK ...6381 transaction#: 12618473082 09/20</t>
  </si>
  <si>
    <t>Zelle payment to Mom 12606520552</t>
  </si>
  <si>
    <t>Payment to Chase card ending in 3590 09/16</t>
  </si>
  <si>
    <t>Zelle payment to Lillian JPM731155666</t>
  </si>
  <si>
    <t>Online Transfer from CHK ...6381 transaction#: 12604699218</t>
  </si>
  <si>
    <t>Online Transfer to CHK ...6381 transaction#: 12598174303 09/15</t>
  </si>
  <si>
    <t>ORIG CO NAME:FREEDOM ORIG ID:1223039688 DESC DATE:091521 CO ENTRY DESCR:MTG PYMTS SEC:WEB TRACE#:041001032130284 EED:210915 IND ID:0133536680 IND NAME:HAVU INVESTED LLC</t>
  </si>
  <si>
    <t>Zelle payment from LILLIAN CONWAY WFCT0CF3KCFH</t>
  </si>
  <si>
    <t>Online Transfer from CHK ...4028 transaction#: 12596030523</t>
  </si>
  <si>
    <t>ORIG CO NAME:NEWREZ-SHELLPOIN ORIG ID:6371542226 DESC DATE:210911 CO ENTRY DESCR:ACH PMT SEC:PPD TRACE#:091000013437792 EED:210913 IND ID: IND NAME:THAKKAR HARSH TRN: 2563437792TC</t>
  </si>
  <si>
    <t>Zelle payment from SONYA R WALLACE 12585064358</t>
  </si>
  <si>
    <t>Zelle payment to George Gutter Cleaner JPM721732208</t>
  </si>
  <si>
    <t>ORIG CO NAME:PEOPLES GAS ORIG ID:4361613900 DESC DATE:210902 CO ENTRY DESCR:AUTOPAY SEC:PPD TRACE#:042000015007765 EED:210908 IND ID: IND NAME:HARSH THAKKAR TRN: 2515007765TC</t>
  </si>
  <si>
    <t>Zelle payment from LILLIAN CONWAY WFCT0CCH2CXV</t>
  </si>
  <si>
    <t>ORIG CO NAME:VENMO ORIG ID:3264681992 DESC DATE:210903 CO ENTRY DESCR:PAYMENT SEC:WEB TRACE#:091000018107340 EED:210907 IND ID:1015561157525 IND NAME:VU WIN TRN: 2508107340TC</t>
  </si>
  <si>
    <t>ORIG CO NAME:HOME STATE BANK ORIG ID:9071918765 DESC DATE:090321 CO ENTRY DESCR:AUTO TRANSSEC:CCD TRACE#:071918767576750 EED:210907 IND ID: IND NAME:HAVU INVESTMENT HOME STATE BANK LOAN PAYMENT</t>
  </si>
  <si>
    <t>Zelle payment from LILLIAN CONWAY WFCT0CC8YC5N</t>
  </si>
  <si>
    <t>ORIG CO NAME:PEOPLES GAS ORIG ID:4361613900 DESC DATE:210831 CO ENTRY DESCR:AUTOPAY SEC:PPD TRACE#:042000013391338 EED:210903 IND ID: IND NAME:HARSH THAKKAR TRN: 2463391338TC</t>
  </si>
  <si>
    <t>Zelle payment from KARI SMITH 12525128901</t>
  </si>
  <si>
    <t>Zelle payment from ROOT REALTY, INC. 12466495585</t>
  </si>
  <si>
    <t>ORIG CO NAME:071915580 ORIG ID:1364050711 DESC DATE:210901 CO ENTRY DESCR:HARRIS ACHSEC:CCD TRACE#:071000281088989 EED:210901 IND ID:842477640 IND NAME:HAVU INVESTED LLC TRN: 2441088989TC</t>
  </si>
  <si>
    <t>Zelle payment from ASHLI BURKS BACn7gb9fxj6</t>
  </si>
  <si>
    <t>Zelle payment from LADAWN THOMAS 12500564749</t>
  </si>
  <si>
    <t>Zelle payment from ANTHONY WILSON PNC071396124</t>
  </si>
  <si>
    <t>Zelle payment from Jeromie Jacobs COFUQFO6YY1W</t>
  </si>
  <si>
    <t>Zelle payment from MAYA D THOMAS 12500754073</t>
  </si>
  <si>
    <t>Zelle payment from WENDOLINE VALENCIA 0DE08B9CLZ68</t>
  </si>
  <si>
    <t>ORIG CO NAME:VENMO ORIG ID:5264681992 DESC DATE:210830 CO ENTRY DESCR:CASHOUT SEC:PPD TRACE#:091000019653409 EED:210831 IND ID: IND NAME:VU WIN TRN: 2439653409TC</t>
  </si>
  <si>
    <t>ORIG CO NAME:CITY OF CHICAGO ORIG ID:1366005820 DESC DATE:210827 CO ENTRY DESCR:WATER BILLSEC:WEB TRACE#:242071750110285 EED:210827 IND ID:1305887-515413 IND NAME:Vu Nguyen</t>
  </si>
  <si>
    <t>ORIG CO NAME:CITY OF CHICAGO ORIG ID:1366005820 DESC DATE:210827 CO ENTRY DESCR:WATER BILLSEC:WEB TRACE#:242071750109812 EED:210827 IND ID:1290088-513844 IND NAME:Havuinvested LLC</t>
  </si>
  <si>
    <t>ORIG CO NAME:COMED ORIG ID:2360938600 DESC DATE: CO ENTRY DESCR:UTIL_BIL SEC:PPD TRACE#:091000019590237 EED:210826 IND ID: IND NAME:HAVU INVESTED LLC TRN: 2389590237TC</t>
  </si>
  <si>
    <t>ORIG CO NAME:COMED ORIG ID:2360938600 DESC DATE: CO ENTRY DESCR:UTIL_BIL SEC:PPD TRACE#:091000019591139 EED:210826 IND ID: IND NAME:HAVU INVESTED LLC TRN: 2389591139TC</t>
  </si>
  <si>
    <t>ORIG CO NAME:COMED ORIG ID:2360938600 DESC DATE: CO ENTRY DESCR:UTIL_BIL SEC:PPD TRACE#:091000019591140 EED:210826 IND ID: IND NAME:VU NGUYEN TRN: 2389591140TC</t>
  </si>
  <si>
    <t>Zelle payment to Anthony uncle Patricie Douthard JPM692872873</t>
  </si>
  <si>
    <t>Zelle payment to Mom 12446559437</t>
  </si>
  <si>
    <t>Zelle payment to Anthony uncle Patricie Douthard JPM690330432</t>
  </si>
  <si>
    <t>Zelle payment to Anthony uncle Patricie Douthard JPM688216102</t>
  </si>
  <si>
    <t>Zelle payment to Anthony Laramie 2nd Floor JPM686045189</t>
  </si>
  <si>
    <t>ORIG CO NAME:AMERICAN FAMILY ORIG ID:PAFT075356 DESC DATE:210818 CO ENTRY DESCR:AFT SEC:CCD TRACE#:021000029120995 EED:210818 IND ID:0000000250938rq IND NAME:VU H NGUYEN TRN: 2309120995TC</t>
  </si>
  <si>
    <t>ORIG CO NAME:CITY OF CHICAGO ORIG ID:1366005820 DESC DATE:210817 CO ENTRY DESCR:WATER BILLSEC:WEB TRACE#:242071752005865 EED:210817 IND ID:1318773-494890 IND NAME:Harsh Thakkar</t>
  </si>
  <si>
    <t>Payment to Chase card ending in 3590 08/16</t>
  </si>
  <si>
    <t>ORIG CO NAME:FREEDOM ORIG ID:1223039688 DESC DATE:081621 CO ENTRY DESCR:MTG PYMTS SEC:WEB TRACE#:041001031803739 EED:210816 IND ID:0133536680 IND NAME:HAVU INVESTED LLC</t>
  </si>
  <si>
    <t>mortgage</t>
  </si>
  <si>
    <t>ORIG CO NAME:NEWREZ-SHELLPOIN ORIG ID:6371542226 DESC DATE:210811 CO ENTRY DESCR:ACH PMT SEC:PPD TRACE#:091000017196699 EED:210812 IND ID: IND NAME:THAKKAR HARSH TRN: 2247196699TC</t>
  </si>
  <si>
    <t>ORIG CO NAME:CITY OF CHICAGO ORIG ID:8366005820 DESC DATE:210810 CO ENTRY DESCR:6015059 SEC:CCD TRACE#:071000281637524 EED:210812 IND ID:87A IND NAME:UNKNOWN VU TRN: 2241637524TC</t>
  </si>
  <si>
    <t>ORIG CO NAME:HOME STATE BANK ORIG ID:9071918765 DESC DATE:080621 CO ENTRY DESCR:AUTO TRANSSEC:CCD TRACE#:071918766125548 EED:210809 IND ID: IND NAME:HAVU INVESTMENT HOME STATE BANK LOAN PAYMENT</t>
  </si>
  <si>
    <t>ORIG CO NAME:PEOPLES GAS ORIG ID:4361613900 DESC DATE:210804 CO ENTRY DESCR:AUTOPAY SEC:PPD TRACE#:042000016498907 EED:210809 IND ID: IND NAME:HARSH THAKKAR TRN: 2216498907TC</t>
  </si>
  <si>
    <t>Online Transfer from CHK ...4028 transaction#: 12348481034</t>
  </si>
  <si>
    <t>Online Transfer from CHK ...4028 transaction#: 12330921947</t>
  </si>
  <si>
    <t>Zelle payment from JUAN JOSE ORTEGA 12322100553</t>
  </si>
  <si>
    <t>Zelle payment from ASHLI BURKS BACiw32ta10w</t>
  </si>
  <si>
    <t>Zelle payment from LADAWN THOMAS 12314052155</t>
  </si>
  <si>
    <t>ORIG CO NAME:PEOPLES GAS ORIG ID:4361613900 DESC DATE:210729 CO ENTRY DESCR:AUTOPAY SEC:PPD TRACE#:042000017718130 EED:210803 IND ID: IND NAME:HARSH THAKKAR TRN: 2157718130TC</t>
  </si>
  <si>
    <t>ORIG CO NAME:VENMO ORIG ID:5264681992 DESC DATE:210802 CO ENTRY DESCR:CASHOUT SEC:PPD TRACE#:091000011840446 EED:210803 IND ID: IND NAME:VU WIN TRN: 2151840446TC</t>
  </si>
  <si>
    <t>Online Transfer from CHK ...4028 transaction#: 12303690567</t>
  </si>
  <si>
    <t>Online Transfer from CHK ...4028 transaction#: 12301478463</t>
  </si>
  <si>
    <t>laramie</t>
  </si>
  <si>
    <t>Zelle payment from ROOT REALTY, INC. 12256169250</t>
  </si>
  <si>
    <t>ORIG CO NAME:071915580 ORIG ID:1364050711 DESC DATE:210802 CO ENTRY DESCR:HARRIS ACHSEC:CCD TRACE#:071000283045789 EED:210802 IND ID:842477640 IND NAME:HAVU INVESTED LLC TRN: 2143045789TC</t>
  </si>
  <si>
    <t>Zelle payment from ANTHONY WILSON PNC068241684</t>
  </si>
  <si>
    <t>Zelle payment from Jeromie Jacobs COFP85RNLDYC</t>
  </si>
  <si>
    <t>Zelle payment from KARI SMITH 12289470112</t>
  </si>
  <si>
    <t>Zelle payment from WENDOLINE VALENCIA 0DE02B6CWJST</t>
  </si>
  <si>
    <t>Zelle payment from MAYA D THOMAS 12281912344</t>
  </si>
  <si>
    <t>Zelle payment to Poncho Villa 12266676721</t>
  </si>
  <si>
    <t>Zelle payment to Jesus 12266621798</t>
  </si>
  <si>
    <t>Zelle payment to Boris 12266616375</t>
  </si>
  <si>
    <t>Zelle payment to Mom 12265721275</t>
  </si>
  <si>
    <t>ORIG CO NAME:COMED ORIG ID:2360938600 DESC DATE: CO ENTRY DESCR:UTIL_BIL SEC:PPD TRACE#:091000018861723 EED:210728 IND ID: IND NAME:HAVU INVESTED LLC TRN: 2098861723TC</t>
  </si>
  <si>
    <t>ORIG CO NAME:COMED ORIG ID:2360938600 DESC DATE: CO ENTRY DESCR:UTIL_BIL SEC:PPD TRACE#:091000018862719 EED:210728 IND ID: IND NAME:HAVU INVESTED LLC TRN: 2098862719TC</t>
  </si>
  <si>
    <t>Payment to Chase card ending in 3590 07/27</t>
  </si>
  <si>
    <t>Online Transfer from CHK ...4028 transaction#: 12256422505</t>
  </si>
  <si>
    <t>ORIG CO NAME:AMERICAN FAMILY ORIG ID:PAFT075356 DESC DATE:210718 CO ENTRY DESCR:AFT SEC:CCD TRACE#:021000027077315 EED:210719 IND ID:0000000249709yn IND NAME:VU H NGUYEN TRN: 2007077315TC</t>
  </si>
  <si>
    <t>ORIG CO NAME:COMED PAYMENT ORIG ID:0000000160 DESC DATE:210714 CO ENTRY DESCR:BILLPAY SEC:WEB TRACE#:091000015421655 EED:210715 IND ID:COMED PAYMENT IND NAME:HAVU INVESTED LLC</t>
  </si>
  <si>
    <t>Online Transfer from CHK ...4028 transaction#: 12174505300</t>
  </si>
  <si>
    <t>Online Transfer from CHK ...4028 transaction#: 12174498023</t>
  </si>
  <si>
    <t>ORIG CO NAME:NEWREZ-SHELLPOIN ORIG ID:6371542226 DESC DATE:210711 CO ENTRY DESCR:ACH PMT SEC:PPD TRACE#:091000019772374 EED:210712 IND ID: IND NAME:THAKKAR HARSH TRN: 1939772374TC</t>
  </si>
  <si>
    <t>ORIG CO NAME:AMERIHOME MTG ORIG ID:9DRAFTING DESC DATE:071021 CO ENTRY DESCR:LOAN PAYMTSEC:WEB TRACE#:231271366364280 EED:210712 IND ID:0128564184 IND NAME:VU NGYEN</t>
  </si>
  <si>
    <t>Zelle payment to Kari Ohio 3 12143863242</t>
  </si>
  <si>
    <t>ATM WITHDRAWAL 002928 07/086350 N MC</t>
  </si>
  <si>
    <t>Zelle payment from KARI SMITH 12143746078</t>
  </si>
  <si>
    <t>ORIG CO NAME:CITY OF CHICAGO ORIG ID:8366005820 DESC DATE:210706 CO ENTRY DESCR:5932839 SEC:CCD TRACE#:071000287483075 EED:210708 IND ID:87A IND NAME:UNKNOWN VU TRN: 1897483075TC</t>
  </si>
  <si>
    <t>ORIG CO NAME:HOME STATE BANK ORIG ID:9071918765 DESC DATE:070721 CO ENTRY DESCR:AUTO TRANSSEC:CCD TRACE#:071918769448404 EED:210708 IND ID: IND NAME:HAVU INVESTMENT HOME STATE BANK LOAN PAYMENT</t>
  </si>
  <si>
    <t>Zelle payment from LADAWN THOMAS 12126529431</t>
  </si>
  <si>
    <t>ORIG CO NAME:PEOPLES GAS ORIG ID:4361613900 DESC DATE:210629 CO ENTRY DESCR:AUTOPAY SEC:PPD TRACE#:042000011205735 EED:210706 IND ID: IND NAME:HARSH THAKKAR TRN: 1871205735TC</t>
  </si>
  <si>
    <t>Zelle payment from JUAN JOSE ORTEGA 12118770244</t>
  </si>
  <si>
    <t>ORIG CO NAME:PEOPLES GAS ORIG ID:4361613900 DESC DATE:210628 CO ENTRY DESCR:AUTOPAY SEC:PPD TRACE#:042000016388597 EED:210702 IND ID: IND NAME:HARSH THAKKAR TRN: 1836388597TC</t>
  </si>
  <si>
    <t>Online Transfer from CHK ...6381 transaction#: 12098355697</t>
  </si>
  <si>
    <t>Zelle payment from ROOT REALTY, INC. 12058623772</t>
  </si>
  <si>
    <t>ORIG CO NAME:071915580 ORIG ID:1364050711 DESC DATE:210701 CO ENTRY DESCR:HARRIS ACHSEC:CCD TRACE#:071000285852226 EED:210701 IND ID:842477640 IND NAME:HAVU INVESTED LLC TRN: 1825852226TC</t>
  </si>
  <si>
    <t>Zelle payment from ANTHONY WILSON PNC064853958</t>
  </si>
  <si>
    <t>Zelle payment from Jeromie Jacobs COFKJXNT3QXC</t>
  </si>
  <si>
    <t>Zelle payment from WENDOLINE VALENCIA 0DE0PB2CHJVH</t>
  </si>
  <si>
    <t>Zelle payment from BRYANT R SMITH USB4Vq875B0k</t>
  </si>
  <si>
    <t>Online Transfer to CHK ...4028 transaction#: 12069566273 06/29</t>
  </si>
  <si>
    <t>ORIG CO NAME:CITY OF CHICAGO ORIG ID:1366005820 DESC DATE:210628 CO ENTRY DESCR:WATER BILLSEC:WEB TRACE#:242071750195241 EED:210629 IND ID:1305887-515413 IND NAME:Vu Nguyen</t>
  </si>
  <si>
    <t>ORIG CO NAME:CITY OF CHICAGO ORIG ID:1366005820 DESC DATE:210628 CO ENTRY DESCR:WATER BILLSEC:WEB TRACE#:242071750195237 EED:210629 IND ID:1290088-513844 IND NAME:Havuinvested LLC</t>
  </si>
  <si>
    <t>Payment to Chase card ending in 3590 06/28</t>
  </si>
  <si>
    <t>ATM WITHDRAWAL 001368 06/277941 LINC</t>
  </si>
  <si>
    <t>ORIG CO NAME:COMED ORIG ID:2360938600 DESC DATE: CO ENTRY DESCR:UTIL_BIL SEC:PPD TRACE#:091000015865017 EED:210628 IND ID: IND NAME:HAVU INVESTED LLC TRN: 1795865017TC</t>
  </si>
  <si>
    <t>ORIG CO NAME:COMED ORIG ID:2360938600 DESC DATE: CO ENTRY DESCR:UTIL_BIL SEC:PPD TRACE#:091000015865899 EED:210628 IND ID: IND NAME:HAVU INVESTED LLC TRN: 1795865899TC</t>
  </si>
  <si>
    <t>ORIG CO NAME:VENMO ORIG ID:5264681992 DESC DATE:210619 CO ENTRY DESCR:CASHOUT SEC:PPD TRACE#:091000017386300 EED:210621 IND ID: IND NAME:VU WIN TRN: 1727386300TC</t>
  </si>
  <si>
    <t>ORIG CO NAME:AMERICAN FAMILY ORIG ID:PAFT075356 DESC DATE:210618 CO ENTRY DESCR:AFT SEC:CCD TRACE#:021000028486657 EED:210618 IND ID:00000002485677f IND NAME:VU H NGUYEN TRN: 1698486657TC</t>
  </si>
  <si>
    <t>Online Transfer from CHK ...4028 transaction#: 11995459673</t>
  </si>
  <si>
    <t>ORIG CO NAME:CITY OF CHICAGO ORIG ID:1366005820 DESC DATE:210616 CO ENTRY DESCR:WATER BILLSEC:WEB TRACE#:242071753973443 EED:210616 IND ID:1318773-494890 IND NAME:Harsh Thakkar</t>
  </si>
  <si>
    <t>ORIG CO NAME:VENMO ORIG ID:3264681992 DESC DATE:210614 CO ENTRY DESCR:PAYMENT SEC:WEB TRACE#:091000015820484 EED:210615 IND ID:1014186206083 IND NAME:VU WIN TRN: 1665820484TC</t>
  </si>
  <si>
    <t>NON-CHASE ATM FEE-WITH</t>
  </si>
  <si>
    <t>ORIG CO NAME:NEWREZ-SHELLPOIN ORIG ID:6371542226 DESC DATE:210611 CO ENTRY DESCR:ACH PMT SEC:PPD TRACE#:091000019241442 EED:210614 IND ID: IND NAME:THAKKAR HARSH TRN: 1659241442TC</t>
  </si>
  <si>
    <t>ORIG CO NAME:VENMO ORIG ID:3264681992 DESC DATE:210612 CO ENTRY DESCR:PAYMENT SEC:WEB TRACE#:091000015767563 EED:210614 IND ID:1014158846933 IND NAME:VU WIN TRN: 1655767563TC</t>
  </si>
  <si>
    <t>ORIG CO NAME:VENMO ORIG ID:3264681992 DESC DATE:210612 CO ENTRY DESCR:PAYMENT SEC:WEB TRACE#:091000015767222 EED:210614 IND ID:1014158279253 IND NAME:VU WIN TRN: 1655767222TC</t>
  </si>
  <si>
    <t>ORIG CO NAME:VENMO ORIG ID:3264681992 DESC DATE:210611 CO ENTRY DESCR:PAYMENT SEC:WEB TRACE#:091000015693220 EED:210614 IND ID:1014154862985 IND NAME:VU WIN TRN: 1655693220TC</t>
  </si>
  <si>
    <t>ORIG CO NAME:VENMO ORIG ID:3264681992 DESC DATE:210612 CO ENTRY DESCR:PAYMENT SEC:WEB TRACE#:091000015767425 EED:210614 IND ID:1014158623257 IND NAME:VU WIN TRN: 1655767425TC</t>
  </si>
  <si>
    <t>NON-CHASE ATM WITHDRAW 917356 06/133570 S LA</t>
  </si>
  <si>
    <t>NON-CHASE ATM WITHDRAW 486560 06/113570 S LA</t>
  </si>
  <si>
    <t>ORIG CO NAME:AMERIHOME MTG ORIG ID:9DRAFTING DESC DATE:061021 CO ENTRY DESCR:LOAN PAYMTSEC:WEB TRACE#:231271367054632 EED:210610 IND ID:0128564184 IND NAME:VU NGYEN</t>
  </si>
  <si>
    <t>Zelle payment from LADAWN THOMAS 11941906763</t>
  </si>
  <si>
    <t>Zelle payment from JUAN JOSE ORTEGA 11938026295</t>
  </si>
  <si>
    <t>ORIG CO NAME:HOME STATE BANK ORIG ID:9071918765 DESC DATE:060421 CO ENTRY DESCR:AUTO TRANSSEC:CCD TRACE#:071918768450449 EED:210607 IND ID: IND NAME:HAVU INVESTMENT HOME STATE BANK LOAN PAYMENT</t>
  </si>
  <si>
    <t>Zelle payment from JUAN JOSE ORTEGA 11920446499</t>
  </si>
  <si>
    <t>Online Transfer from CHK ...4028 transaction#: 11912911183</t>
  </si>
  <si>
    <t>ORIG CO NAME:PEOPLES GAS ORIG ID:4361613900 DESC DATE:210528 CO ENTRY DESCR:AUTOPAY SEC:PPD TRACE#:042000014029053 EED:210603 IND ID: IND NAME:HARSH THAKKAR TRN: 1544029053TC</t>
  </si>
  <si>
    <t>ORIG CO NAME:PEOPLES GAS ORIG ID:4361613900 DESC DATE:210527 CO ENTRY DESCR:AUTOPAY SEC:PPD TRACE#:042000019188062 EED:210602 IND ID: IND NAME:HARSH THAKKAR TRN: 1539188062TC</t>
  </si>
  <si>
    <t>ORIG CO NAME:VENMO ORIG ID:5264681992 DESC DATE:210601 CO ENTRY DESCR:CASHOUT SEC:PPD TRACE#:091000015697174 EED:210602 IND ID: IND NAME:VU WIN TRN: 1535697174TC</t>
  </si>
  <si>
    <t>Zelle payment from KHOA H NGUYEN 11893349783</t>
  </si>
  <si>
    <t>Payment to Chase card ending in 3590 06/01</t>
  </si>
  <si>
    <t>Zelle payment to Son JPM611806693</t>
  </si>
  <si>
    <t>Zelle payment from ROOT REALTY, INC. 11853862891</t>
  </si>
  <si>
    <t>ORIG CO NAME:071915580 ORIG ID:1364050711 DESC DATE:210601 CO ENTRY DESCR:HARRIS ACHSEC:CCD TRACE#:071000284041147 EED:210601 IND ID:842477640 IND NAME:HAVU INVESTED LLC TRN: 1524041147TC</t>
  </si>
  <si>
    <t>Online Transfer from CHK ...4028 transaction#: 11890731494</t>
  </si>
  <si>
    <t>Zelle payment from ASHLI BURKS BAChxts0c7ha</t>
  </si>
  <si>
    <t>Zelle payment from ASHLI BURKS BACrnev302dk</t>
  </si>
  <si>
    <t>Zelle payment from WENDOLINE VALENCIA 0DE03BQC78YP</t>
  </si>
  <si>
    <t>Zelle payment from BRYANT R SMITH USBxHub6We0T</t>
  </si>
  <si>
    <t>Zelle payment from KHOA H NGUYEN 11883538727</t>
  </si>
  <si>
    <t>None</t>
  </si>
  <si>
    <t>Zelle payment from KHOA H NGUYEN 11878425432</t>
  </si>
  <si>
    <t>Zelle payment from KARI SMITH 11863132638</t>
  </si>
  <si>
    <t>ORIG CO NAME:COMED ORIG ID:2360938600 DESC DATE: CO ENTRY DESCR:UTIL_BIL SEC:PPD TRACE#:091000012150101 EED:210527 IND ID: IND NAME:HAVU INVESTED LLC TRN: 1472150101TC</t>
  </si>
  <si>
    <t>ORIG CO NAME:COMED ORIG ID:2360938600 DESC DATE: CO ENTRY DESCR:UTIL_BIL SEC:PPD TRACE#:091000012151010 EED:210527 IND ID: IND NAME:HAVU INVESTED LLC TRN: 1472151010TC</t>
  </si>
  <si>
    <t>Zelle payment from Jeromie Jacobs COFIJKWETT7Q</t>
  </si>
  <si>
    <t>Online Transfer from CHK ...4028 transaction#: 11848729645</t>
  </si>
  <si>
    <t>ATM WITHDRAWAL 008239 05/224200 DEMP</t>
  </si>
  <si>
    <t>ORIG CO NAME:VENMO ORIG ID:5264681992 DESC DATE:210521 CO ENTRY DESCR:CASHOUT SEC:PPD TRACE#:091000010386927 EED:210524 IND ID: IND NAME:VU WIN TRN: 1440386927TC</t>
  </si>
  <si>
    <t>ORIG CO NAME:AMERICAN FAMILY ORIG ID:PAFT075356 DESC DATE:210518 CO ENTRY DESCR:AFT SEC:CCD TRACE#:021000021561286 EED:210518 IND ID:0000000247169fm IND NAME:VU H NGUYEN TRN: 1381561286TC</t>
  </si>
  <si>
    <t>Online Transfer to CHK ...4028 transaction#: 11799714728 05/18</t>
  </si>
  <si>
    <t>Online Transfer from CHK ...6381 transaction#: 11787647088</t>
  </si>
  <si>
    <t>ORIG CO NAME:NEWREZ-SHELLPOIN ORIG ID:6371542226 DESC DATE:210511 CO ENTRY DESCR:ACH PMT SEC:PPD TRACE#:091000019211990 EED:210512 IND ID: IND NAME:THAKKAR HARSH TRN: 1329211990TC</t>
  </si>
  <si>
    <t>ORIG CO NAME:HOME STATE BANK ORIG ID:9071918765 DESC DATE:050721 CO ENTRY DESCR:AUTO TRANSSEC:CCD TRACE#:071918765370381 EED:210510 IND ID: IND NAME:HAVU INVESTMENT HOME STATE BANK LOAN PAYMENT</t>
  </si>
  <si>
    <t>Zelle payment to Luis diac 11737724604</t>
  </si>
  <si>
    <t>ORIG CO NAME:AMERIHOME MTG ORIG ID:9DRAFTING DESC DATE:051021 CO ENTRY DESCR:LOAN PAYMTSEC:WEB TRACE#:231271361338979 EED:210510 IND ID:0128564184 IND NAME:VU NGYEN</t>
  </si>
  <si>
    <t>Online Transfer from CHK ...4028 transaction#: 11730841346</t>
  </si>
  <si>
    <t>Online Transfer from CHK ...4028 transaction#: 11720324370</t>
  </si>
  <si>
    <t>Zelle payment from MAYA D THOMAS 11723826763</t>
  </si>
  <si>
    <t>ORIG CO NAME:PEOPLES GAS ORIG ID:4361613900 DESC DATE:210430 CO ENTRY DESCR:AUTOPAY SEC:PPD TRACE#:042000011582803 EED:210505 IND ID: IND NAME:HARSH THAKKAR TRN: 1251582803TC</t>
  </si>
  <si>
    <t>Zelle payment from LILLIAN CONWAY WFCT0BFJ5PR7</t>
  </si>
  <si>
    <t>Zelle payment from LILLIAN CONWAY WFCT0BFJ6CD3</t>
  </si>
  <si>
    <t>Zelle payment from LADAWN THOMAS 11717495063</t>
  </si>
  <si>
    <t>Zelle payment from JUAN JOSE ORTEGA 11712743220</t>
  </si>
  <si>
    <t>Zelle payment to Khoa Nguyen 11699605724</t>
  </si>
  <si>
    <t>Zelle payment from SHARON ANNETTE HODGES 11693263930</t>
  </si>
  <si>
    <t>Zelle payment from ROOT REALTY, INC. 11653565315</t>
  </si>
  <si>
    <t>ORIG CO NAME:071915580 ORIG ID:1364050711 DESC DATE:210503 CO ENTRY DESCR:HARRIS ACHSEC:CCD TRACE#:071000285170256 EED:210503 IND ID:842477640 IND NAME:HAVU INVESTED LLC TRN: 1235170256TC</t>
  </si>
  <si>
    <t>Zelle payment from ANTONIO MCCALEY 11693242478</t>
  </si>
  <si>
    <t>Zelle payment from ASHLI BURKS BACotqn1vh1g</t>
  </si>
  <si>
    <t>Zelle payment from BRYANT R SMITH USBCqIk6Oh3F</t>
  </si>
  <si>
    <t>Zelle payment from WENDOLINE VALENCIA 0DE08BTCY8H6</t>
  </si>
  <si>
    <t>Zelle payment from KARI SMITH 11679823641</t>
  </si>
  <si>
    <t>ORIG CO NAME:COMED ORIG ID:2360938600 DESC DATE: CO ENTRY DESCR:UTIL_BIL SEC:PPD TRACE#:091000017332824 EED:210428 IND ID: IND NAME:HAVU INVESTED LLC TRN: 1187332824TC</t>
  </si>
  <si>
    <t>ORIG CO NAME:COMED ORIG ID:2360938600 DESC DATE: CO ENTRY DESCR:UTIL_BIL SEC:PPD TRACE#:091000017333657 EED:210428 IND ID: IND NAME:HAVU INVESTED LLC TRN: 1187333657TC</t>
  </si>
  <si>
    <t>ORIG CO NAME:CITY OF CHICAGO ORIG ID:1366005820 DESC DATE:210428 CO ENTRY DESCR:WATER BILLSEC:WEB TRACE#:242071757313072 EED:210428 IND ID:1290088-513844 IND NAME:Havuinvested LLC</t>
  </si>
  <si>
    <t>ORIG CO NAME:CITY OF CHICAGO ORIG ID:1366005820 DESC DATE:210428 CO ENTRY DESCR:WATER BILLSEC:WEB TRACE#:242071757313073 EED:210428 IND ID:1305887-515413 IND NAME:Vu Nguyen</t>
  </si>
  <si>
    <t>ORIG CO NAME:VENMO ORIG ID:5264681992 DESC DATE:210423 CO ENTRY DESCR:CASHOUT SEC:PPD TRACE#:091000016383598 EED:210426 IND ID: IND NAME:VU WIN TRN: 1166383598TC</t>
  </si>
  <si>
    <t>Online Transfer from CHK ...4028 transaction#: 11612638377</t>
  </si>
  <si>
    <t>ORIG CO NAME:AMERICAN FAMILY ORIG ID:PAFT075356 DESC DATE:210418 CO ENTRY DESCR:AFT SEC:CCD TRACE#:021000020267936 EED:210419 IND ID:0000000245960hc IND NAME:VU H NGUYEN TRN: 1090267936TC</t>
  </si>
  <si>
    <t>Zelle payment to Redhaul Services 11580685926</t>
  </si>
  <si>
    <t>ORIG CO NAME:CITY OF CHICAGO ORIG ID:1366005820 DESC DATE:210415 CO ENTRY DESCR:WATER BILLSEC:WEB TRACE#:242071753867654 EED:210415 IND ID:1318773-494890 IND NAME:Harsh Thakkar</t>
  </si>
  <si>
    <t>Zelle payment from ANTHONY WILSON PNC057094618</t>
  </si>
  <si>
    <t>Payment to Chase card ending in 3590 04/13</t>
  </si>
  <si>
    <t>Online Transfer from CHK ...4028 transaction#: 11566348810</t>
  </si>
  <si>
    <t>ORIG CO NAME:NEWREZ-SHELLPOIN ORIG ID:6371542226 DESC DATE:210411 CO ENTRY DESCR:WEB PMTS SEC:WEB TRACE#:091000013894618 EED:210412 IND ID:0580504542 IND NAME:THAKKAR HARSH</t>
  </si>
  <si>
    <t>ORIG CO NAME:AMERIHOME MTG ORIG ID:9DRAFTING DESC DATE:041021 CO ENTRY DESCR:LOAN PAYMTSEC:WEB TRACE#:231271369980320 EED:210412 IND ID:0128564184 IND NAME:VU NGYEN</t>
  </si>
  <si>
    <t>ORIG CO NAME:COMED ORIG ID:2360938600 DESC DATE: CO ENTRY DESCR:UTIL_BIL SEC:PPD TRACE#:091000013607873 EED:210409 IND ID: IND NAME:HAVU INVESTED LLC TRN: 0993607873TC</t>
  </si>
  <si>
    <t>CORPORATE FILINGS LLC 888-7898466 WY 04/08</t>
  </si>
  <si>
    <t>Zelle payment from SHARON ANNETTE HODGES 11546261268</t>
  </si>
  <si>
    <t>Zelle payment from ANTONIO MCCALEY 11546337426</t>
  </si>
  <si>
    <t>Online Transfer from CHK ...6381 transaction#: 11539440757</t>
  </si>
  <si>
    <t>ORIG CO NAME:HOME STATE BANK ORIG ID:9071918765 DESC DATE:040621 CO ENTRY DESCR:AUTO TRANSSEC:CCD TRACE#:071918761032716 EED:210407 IND ID: IND NAME:HAVU INVESTMENT HOME STATE BANK LOAN PAYMENT</t>
  </si>
  <si>
    <t>ORIG CO NAME:PEOPLES GAS ORIG ID:4361613900 DESC DATE:210331 CO ENTRY DESCR:AUTOPAY SEC:PPD TRACE#:042000018447550 EED:210406 IND ID: IND NAME:HARSH THAKKAR TRN: 0968447550TC</t>
  </si>
  <si>
    <t>Online Transfer to CHK ...6381 transaction#: 11515000045 04/05</t>
  </si>
  <si>
    <t>Zelle payment from ASHLI BURKS BACzq8408x37</t>
  </si>
  <si>
    <t>Zelle payment from Jeromie Jacobs COFR6HNLQZ2L</t>
  </si>
  <si>
    <t>Zelle payment from JUAN JOSE ORTEGA 11506955908</t>
  </si>
  <si>
    <t>ORIG CO NAME:COMED ORIG ID:2360938600 DESC DATE: CO ENTRY DESCR:UTIL_BIL SEC:PPD TRACE#:091000016301340 EED:210402 IND ID: IND NAME:HAVU INVESTED LLC TRN: 0926301340TC</t>
  </si>
  <si>
    <t>Zelle payment from KARI SMITH 11501686877</t>
  </si>
  <si>
    <t>Payment to Chase card ending in 3590 04/01</t>
  </si>
  <si>
    <t>Zelle payment from ROOT REALTY, INC. 11456917871</t>
  </si>
  <si>
    <t>ORIG CO NAME:071915580 ORIG ID:1364050711 DESC DATE:210401 CO ENTRY DESCR:HARRIS ACHSEC:CCD TRACE#:071000289480583 EED:210401 IND ID:842477640 IND NAME:HAVU INVESTED LLC TRN: 0919480583TC</t>
  </si>
  <si>
    <t>Zelle payment from LADAWN THOMAS 11493198462</t>
  </si>
  <si>
    <t>Zelle payment from BRYANT R SMITH USBYoTu6FKTq</t>
  </si>
  <si>
    <t>ORIG CO NAME:PEOPLES GAS ORIG ID:A361613900 DESC DATE:210330 CO ENTRY DESCR:PAYMENT SEC:WEB TRACE#:042000013286298 EED:210331 IND ID:062100556100006 IND NAME:HARSH THAKKAR</t>
  </si>
  <si>
    <t>Zelle payment from WENDOLINE VALENCIA 0DE0JBIC8IQU</t>
  </si>
  <si>
    <t>Zelle payment to Peter (Accountant) Malan 11476399619</t>
  </si>
  <si>
    <t>ORIG CO NAME:COMED ORIG ID:2360938600 DESC DATE: CO ENTRY DESCR:UTIL_BIL SEC:PPD TRACE#:091000019470626 EED:210330 IND ID: IND NAME:HAVU INVESTED LLC TRN: 0899470626TC</t>
  </si>
  <si>
    <t>ORIG CO NAME:COMED ORIG ID:2360938600 DESC DATE: CO ENTRY DESCR:UTIL_BIL SEC:PPD TRACE#:091000019471522 EED:210330 IND ID: IND NAME:HAVU INVESTED LLC TRN: 0899471522TC</t>
  </si>
  <si>
    <t>Online Transfer from CHK ...4028 transaction#: 11476986428</t>
  </si>
  <si>
    <t>ORIG CO NAME:VENMO ORIG ID:5264681992 DESC DATE: CO ENTRY DESCR:CASHOUT SEC:PPD TRACE#:091000011141562 EED:210329 IND ID: IND NAME:VU WIN TRN: 0881141562TC</t>
  </si>
  <si>
    <t>Zelle payment to LaDawn Thomas 11454881770</t>
  </si>
  <si>
    <t>Online Transfer from CHK ...6381 transaction#: 11451619086</t>
  </si>
  <si>
    <t>Online Transfer to CHK ...6381 transaction#: 11444075981 03/25</t>
  </si>
  <si>
    <t>ORIG CO NAME:CITY OF CHICAGO ORIG ID:1366005820 DESC DATE:210325 CO ENTRY DESCR:WATER BILLSEC:WEB TRACE#:242071755126012 EED:210325 IND ID:1305887-515413 IND NAME:Vu Nguyen</t>
  </si>
  <si>
    <t>QuickPay with Zelle payment from MAYA D THOMAS 11411455684</t>
  </si>
  <si>
    <t>ORIG CO NAME:AMERICAN FAMILY ORIG ID:PAFT075356 DESC DATE:210318 CO ENTRY DESCR:AFT SEC:CCD TRACE#:021000025250929 EED:210318 IND ID:000000024481948 IND NAME:VU H NGUYEN TRN: 0775250929TC</t>
  </si>
  <si>
    <t>WITHDRAWAL 03/17 (Payment for pipe burst)</t>
  </si>
  <si>
    <t>ORIG CO NAME:CITY OF CHICAGO ORIG ID:1366005820 DESC DATE:210316 CO ENTRY DESCR:WATER BILLSEC:WEB TRACE#:242071759835414 EED:210316 IND ID:1318773-494890 IND NAME:Harsh Thakkar</t>
  </si>
  <si>
    <t>QuickPay with Zelle payment from RANDY SUGGS 11364668982</t>
  </si>
  <si>
    <t>ORIG CO NAME:NEWREZ-SHELLPOIN ORIG ID:6371542226 DESC DATE:210310 CO ENTRY DESCR:WEB PMTS SEC:WEB TRACE#:091000018565831 EED:210312 IND ID:0580504542 IND NAME:THAKKAR HARSH</t>
  </si>
  <si>
    <t>Online Transfer to SAV ...9931 transaction#: 11361081044 03/12</t>
  </si>
  <si>
    <t>ORIG CO NAME:AMERIHOME MTG ORIG ID:9DRAFTING DESC DATE:031021 CO ENTRY DESCR:LOAN PAYMTSEC:WEB TRACE#:231271360703963 EED:210310 IND ID:0128564184 IND NAME:VU NGYEN</t>
  </si>
  <si>
    <t>ORIG CO NAME:HOME STATE BANK ORIG ID:9071918765 DESC DATE:030821 CO ENTRY DESCR:AUTO TRANSSEC:CCD TRACE#:071918763461986 EED:210309 IND ID: IND NAME:HAVU INVESTMENT HOME STATE BANK LOAN PAYMENT</t>
  </si>
  <si>
    <t>ORIG CO NAME:PEOPLES GAS ORIG ID:4361613900 DESC DATE:210304 CO ENTRY DESCR:AUTOPAY SEC:PPD TRACE#:042000012315773 EED:210309 IND ID: IND NAME:HARSH THAKKAR TRN: 0682315773TC</t>
  </si>
  <si>
    <t>Online Transfer from CHK ...4028 transaction#: 11335590729</t>
  </si>
  <si>
    <t>QuickPay with Zelle payment from SHARON ANNETTE HODGES 11318386989</t>
  </si>
  <si>
    <t>Amazon.com*F41AF89N3 Amzn.com/bill WA 03/04</t>
  </si>
  <si>
    <t>QuickPay with Zelle payment from Jeromie Jacobs COFLHZB2DSBH</t>
  </si>
  <si>
    <t>QuickPay with Zelle payment from LADAWN THOMAS 11297541666</t>
  </si>
  <si>
    <t>QuickPay with Zelle payment from JUAN JOSE ORTEGA 11301531097</t>
  </si>
  <si>
    <t>Payment to Chase card ending in 3590 03/02</t>
  </si>
  <si>
    <t>QuickPay with Zelle payment from Jeromie Jacobs COF1V4ZRNLA1</t>
  </si>
  <si>
    <t>ORIG CO NAME:Cook County ORIG ID:9108794001 DESC DATE:210226 CO ENTRY DESCR:PropertyTxSEC:CCD TRACE#:021000029285184 EED:210301 IND ID:CCTPTX004328230 IND NAME:HaVu Invested LLC TRN: 0609285184TC</t>
  </si>
  <si>
    <t>ORIG CO NAME:COMED ORIG ID:2360938600 DESC DATE: CO ENTRY DESCR:UTIL_BIL SEC:PPD TRACE#:091000016685215 EED:210301 IND ID: IND NAME:HAVU INVESTED LLC TRN: 0606685215TC</t>
  </si>
  <si>
    <t>ORIG CO NAME:COMED ORIG ID:2360938600 DESC DATE: CO ENTRY DESCR:UTIL_BIL SEC:PPD TRACE#:091000016686056 EED:210301 IND ID: IND NAME:HAVU INVESTED LLC TRN: 0606686056TC</t>
  </si>
  <si>
    <t>QuickPay with Zelle payment from ROOT REALTY, INC. 11280269058</t>
  </si>
  <si>
    <t>ORIG CO NAME:071915580 ORIG ID:1364050711 DESC DATE:210301 CO ENTRY DESCR:HARRIS ACHSEC:CCD TRACE#:071000285835139 EED:210301 IND ID:842477640 IND NAME:HAVU INVESTED LLC TRN: 0605835139TC</t>
  </si>
  <si>
    <t>ORIG CO NAME:VENMO ORIG ID:5264681992 DESC DATE: CO ENTRY DESCR:CASHOUT SEC:PPD TRACE#:091000019049967 EED:210301 IND ID: IND NAME:VU WIN TRN: 0609049967TC</t>
  </si>
  <si>
    <t>QuickPay with Zelle payment from ASHLI BURKS BACc445a9d1d</t>
  </si>
  <si>
    <t>QuickPay with Zelle payment from MAYA D THOMAS 11268624725</t>
  </si>
  <si>
    <t>QuickPay with Zelle payment from BRYANT R SMITH USBjN8C6wnUf</t>
  </si>
  <si>
    <t>QuickPay with Zelle payment from WENDOLINE VALENCIA 0DE0OB7CDI55</t>
  </si>
  <si>
    <t>QuickPay with Zelle payment from KARI SMITH 11282991023</t>
  </si>
  <si>
    <t>ORIG CO NAME:CITY OF CHICAGO ORIG ID:1366005820 DESC DATE:210226 CO ENTRY DESCR:WATER BILLSEC:WEB TRACE#:242071752382192 EED:210226 IND ID:1290088-513844 IND NAME:Havuinvested LLC</t>
  </si>
  <si>
    <t>QuickPay with Zelle payment from MAYA D THOMAS 11259840440</t>
  </si>
  <si>
    <t>Online Transfer to CHK ...4028 transaction#: 11250326824 02/24</t>
  </si>
  <si>
    <t>QuickPay with Zelle payment from ANTHONY WILSON PNC052186881</t>
  </si>
  <si>
    <t>ATM CHECK DEPOSIT 02/24 4200 DEMPSTER ST SKOKIE IL</t>
  </si>
  <si>
    <t>QuickPay with Zelle payment to Anthony Laramie 2nd Floor JPM536277956</t>
  </si>
  <si>
    <t>Online Transfer from CHK ...4028 transaction#: 11234889718</t>
  </si>
  <si>
    <t>ORIG CO NAME:AMERICAN FAMILY ORIG ID:PAFT075356 DESC DATE:210218 CO ENTRY DESCR:AFT SEC:CCD TRACE#:021000025618346 EED:210218 IND ID:0000000243558wm IND NAME:VU H NGUYEN TRN: 0495618346TC</t>
  </si>
  <si>
    <t>ORIG CO NAME:AMERIHOME MTG ORIG ID:9DFT4 DESC DATE:021621 CO ENTRY DESCR:1 TIME DFTSEC:WEB TRACE#:231271361993139 EED:210218 IND ID:0128564184 IND NAME:VU NGYEN</t>
  </si>
  <si>
    <t>ORIG CO NAME:PEOPLES GAS ORIG ID:A361613900 DESC DATE:210216 CO ENTRY DESCR:PAYMENT SEC:WEB TRACE#:042000014829177 EED:210217 IND ID:062100556100006 IND NAME:HARSH THAKKAR</t>
  </si>
  <si>
    <t>ORIG CO NAME:PEOPLES GAS ORIG ID:A361613900 DESC DATE:210216 CO ENTRY DESCR:PAYMENT SEC:WEB TRACE#:042000014828916 EED:210217 IND ID:062100556100004 IND NAME:HARSH THAKKAR</t>
  </si>
  <si>
    <t>ORIG CO NAME:COMM ED RESIDENT ORIG ID:0000000160 DESC DATE:210216 CO ENTRY DESCR:UTIL PMNT SEC:WEB TRACE#:021000027980178 EED:210216 IND ID:1966162 IND NAME:VU *NGUYEN</t>
  </si>
  <si>
    <t>ORIG CO NAME:NEWREZ-SHELLPOIN ORIG ID:6371542226 DESC DATE:210213 CO ENTRY DESCR:WEB PMTS SEC:WEB TRACE#:091000012083245 EED:210216 IND ID:0580504542 IND NAME:THAKKAR HARSH</t>
  </si>
  <si>
    <t>ORIG CO NAME:Cook County ORIG ID:9108794001 DESC DATE:210209 CO ENTRY DESCR:PropertyTxSEC:CCD TRACE#:021000023930976 EED:210210 IND ID:CCTPTX004214178 IND NAME:HaVu Invested LLC TRN: 0413930976TC</t>
  </si>
  <si>
    <t>QuickPay with Zelle payment from WILFRED HOUSTON HNA01NH2H3FA</t>
  </si>
  <si>
    <t>ORIG CO NAME:PEOPLES GAS ORIG ID:4361613900 DESC DATE:210204 CO ENTRY DESCR:AUTOPAY SEC:PPD TRACE#:042000016917514 EED:210209 IND ID: IND NAME:HARSH THAKKAR TRN: 0406917514TC</t>
  </si>
  <si>
    <t>Online Transfer from CHK ...4028 transaction#: 11159039452</t>
  </si>
  <si>
    <t>ORIG CO NAME:HOME STATE BANK ORIG ID:9071918765 DESC DATE:020521 CO ENTRY DESCR:AUTO TRANSSEC:CCD TRACE#:071918761411955 EED:210208 IND ID: IND NAME:HAVU INVESTMENT HOME STATE BANK LOAN PAYMENT</t>
  </si>
  <si>
    <t>Online Transfer to CHK ...6381 transaction#: 11148856997 02/08</t>
  </si>
  <si>
    <t>QuickPay with Zelle payment from WILFRED HOUSTON HNA01NF1XE4A</t>
  </si>
  <si>
    <t>QuickPay with Zelle payment from RANDY SUGGS 11154131284</t>
  </si>
  <si>
    <t>QuickPay with Zelle payment from SHARON ANNETTE HODGES 11139560013</t>
  </si>
  <si>
    <t>QuickPay with Zelle payment from KARI SMITH 11133677156</t>
  </si>
  <si>
    <t>QuickPay with Zelle payment from ASHLI BURKS BACbf2eed280</t>
  </si>
  <si>
    <t>Online Transfer to CHK ...4028 transaction#: 11122689367 02/03</t>
  </si>
  <si>
    <t>QuickPay with Zelle payment from LADAWN THOMAS 11123840870</t>
  </si>
  <si>
    <t>QuickPay with Zelle payment from JUAN JOSE ORTEGA 11122435490</t>
  </si>
  <si>
    <t>ORIG CO NAME:VENMO ORIG ID:5264681992 DESC DATE: CO ENTRY DESCR:CASHOUT SEC:PPD TRACE#:091000016255786 EED:210202 IND ID: IND NAME:VU WIN TRN: 0336255786TC</t>
  </si>
  <si>
    <t>ORIG CO NAME:VENMO ORIG ID:3264681992 DESC DATE: CO ENTRY DESCR:PAYMENT SEC:WEB TRACE#:091000017271122 EED:210201 IND ID:5185661059 IND NAME:VU WIN TRN: 0327271122TC</t>
  </si>
  <si>
    <t>QuickPay with Zelle payment from ROOT REALTY, INC. 11072900950</t>
  </si>
  <si>
    <t>ORIG CO NAME:071915580 ORIG ID:1364050711 DESC DATE:210201 CO ENTRY DESCR:HARRIS ACHSEC:CCD TRACE#:071000287474449 EED:210201 IND ID:842477640 IND NAME:HAVU INVESTED LLC TRN: 0327474449TC</t>
  </si>
  <si>
    <t>QuickPay with Zelle payment from ANTHONY WILSON PNC049961335</t>
  </si>
  <si>
    <t>QuickPay with Zelle payment from BRYANT R SMITH USBDBaH6oqWZ</t>
  </si>
  <si>
    <t>QuickPay with Zelle payment from WENDOLINE VALENCIA 0DE03BUCT73U</t>
  </si>
  <si>
    <t>ORIG CO NAME:COMED ORIG ID:2360938600 DESC DATE: CO ENTRY DESCR:UTIL_BIL SEC:PPD TRACE#:091000014154106 EED:210129 IND ID: IND NAME:HAVU INVESTED LLC TRN: 0294154106TC</t>
  </si>
  <si>
    <t>ORIG CO NAME:COMED ORIG ID:2360938600 DESC DATE: CO ENTRY DESCR:UTIL_BIL SEC:PPD TRACE#:091000014154924 EED:210129 IND ID: IND NAME:HAVU INVESTED LLC TRN: 0294154924TC</t>
  </si>
  <si>
    <t>QuickPay with Zelle payment from MAYA D THOMAS 11085552029</t>
  </si>
  <si>
    <t>ORIG CO NAME:TD AMERITRADE ORIG ID:3470533629 DESC DATE: CO ENTRY DESCR:ACH IN SEC:WEB TRACE#:104000015321039 EED:210128 IND ID:aG5SNQO6RV IND NAME:NGUYEN VU TRN: 0285321039TC</t>
  </si>
  <si>
    <t>Payment to Chase card ending in 3590 01/27</t>
  </si>
  <si>
    <t>QuickPay with Zelle payment from ANTHONY WILSON PNC049507106</t>
  </si>
  <si>
    <t>QuickPay with Zelle payment from WILFRED HOUSTON HNA01MZKFSY9</t>
  </si>
  <si>
    <t>QuickPay with Zelle payment from ANTHONY WILSON PNC049506207</t>
  </si>
  <si>
    <t>Online Transfer from CHK ...4028 transaction#: 11049069334</t>
  </si>
  <si>
    <t>ATM WITHDRAWAL 009021 01/204200 DEMP</t>
  </si>
  <si>
    <t>Online Transfer from CHK ...4028 transaction#: 11034836525</t>
  </si>
  <si>
    <t>ORIG CO NAME:AMERICAN FAMILY ORIG ID:PAFT075356 DESC DATE:210118 CO ENTRY DESCR:AFT SEC:CCD TRACE#:021000023356878 EED:210119 IND ID:000000024228sp5 IND NAME:VU H NGUYEN TRN: 0193356878TC</t>
  </si>
  <si>
    <t>Online Transfer to CHK ...4028 transaction#: 11013521909 01/19</t>
  </si>
  <si>
    <t>QuickPay with Zelle payment from WILFRED HOUSTON HNA01MSIJ0NK</t>
  </si>
  <si>
    <t>ORIG CO NAME:AMERIHOME MTG ORIG ID:9DFT4 DESC DATE:011221 CO ENTRY DESCR:1 TIME DFTSEC:WEB TRACE#:231271369353021 EED:210114 IND ID:0128564184 IND NAME:VU NGYEN</t>
  </si>
  <si>
    <t>ORIG CO NAME:PEOPLES GAS ORIG ID:A361613900 DESC DATE:210111 CO ENTRY DESCR:PAYMENT SEC:WEB TRACE#:042000015951638 EED:210112 IND ID:062100556100004 IND NAME:HARSH THAKKAR</t>
  </si>
  <si>
    <t>ORIG CO NAME:PEOPLES GAS ORIG ID:A361613900 DESC DATE:210111 CO ENTRY DESCR:PAYMENT SEC:WEB TRACE#:042000015954378 EED:210112 IND ID:062100556100006 IND NAME:HARSH THAKKAR</t>
  </si>
  <si>
    <t>Online Transfer to CHK ...6381 transaction#: 10990205039 01/12</t>
  </si>
  <si>
    <t>ORIG CO NAME:NEWREZ-SHELLPOIN ORIG ID:6371542226 DESC DATE:210109 CO ENTRY DESCR:WEB PMTS SEC:WEB TRACE#:091000016099300 EED:210111 IND ID:0580504542 IND NAME:THAKKAR HARSH</t>
  </si>
  <si>
    <t>Online Transfer to CHK ...6381 transaction#: 10971077044 01/08</t>
  </si>
  <si>
    <t>ORIG CO NAME:PEOPLES GAS ORIG ID:4361613900 DESC DATE:210104 CO ENTRY DESCR:AUTOPAY SEC:PPD TRACE#:042000012678325 EED:210107 IND ID: IND NAME:HARSH THAKKAR TRN: 0072678325TC</t>
  </si>
  <si>
    <t>ORIG CO NAME:HOME STATE BANK ORIG ID:9071918765 DESC DATE:010621 CO ENTRY DESCR:AUTO TRANSSEC:CCD TRACE#:071918760206197 EED:210107 IND ID: IND NAME:HAVU INVESTMENT HOME STATE BANK LOAN PAYMENT</t>
  </si>
  <si>
    <t>QuickPay with Zelle payment from LADAWN THOMAS 10955498702</t>
  </si>
  <si>
    <t>Payment to Chase card ending in 3590 01/04</t>
  </si>
  <si>
    <t>QuickPay with Zelle payment from WILFRED HOUSTON HNA005YF0WDH</t>
  </si>
  <si>
    <t>QuickPay with Zelle payment from ROOT REALTY, INC. 10905882537</t>
  </si>
  <si>
    <t>ORIG CO NAME:071915580 ORIG ID:1364050711 DESC DATE:210104 CO ENTRY DESCR:HARRIS ACHSEC:CCD TRACE#:071000287507332 EED:210104 IND ID:842477640 IND NAME:HAVU INVESTED LLC TRN: 0047507332TC</t>
  </si>
  <si>
    <t>ORIG CO NAME:VENMO ORIG ID:5264681992 DESC DATE: CO ENTRY DESCR:CASHOUT SEC:PPD TRACE#:091000017738519 EED:210104 IND ID: IND NAME:VU WIN TRN: 0047738519TC</t>
  </si>
  <si>
    <t>QuickPay with Zelle payment from ASHLI BURKS BAC9119da87b</t>
  </si>
  <si>
    <t>QuickPay with Zelle payment from RANDY SUGGS 10938419775</t>
  </si>
  <si>
    <t>QuickPay with Zelle payment from MAYA D THOMAS 10924801034</t>
  </si>
  <si>
    <t>QuickPay with Zelle payment from WENDOLINE VALENCIA 0DE0SBYCD7M5</t>
  </si>
  <si>
    <t>QuickPay with Zelle payment from BRYANT R SMITH USBVKsZ6gcoc</t>
  </si>
  <si>
    <t>QuickPay with Zelle payment from JUAN JOSE ORTEGA 10934901774</t>
  </si>
  <si>
    <t>Memo</t>
  </si>
  <si>
    <t>AMZN Mktp US*274NW1XA0</t>
  </si>
  <si>
    <t>Shopping</t>
  </si>
  <si>
    <t>Shower Head</t>
  </si>
  <si>
    <t>Amazon.com*277E32H61</t>
  </si>
  <si>
    <t>Bathroom supply</t>
  </si>
  <si>
    <t>Home</t>
  </si>
  <si>
    <t>Faucet</t>
  </si>
  <si>
    <t>THE HOME DEPOT 8598</t>
  </si>
  <si>
    <t>Shower Door</t>
  </si>
  <si>
    <t>Amazon.com*2769U5MJ1</t>
  </si>
  <si>
    <t>AMZN Mktp US*2787535X1</t>
  </si>
  <si>
    <t>WF WAYFAIR3644902203</t>
  </si>
  <si>
    <t>Vanity</t>
  </si>
  <si>
    <t>FLOOR AND DECOR 145</t>
  </si>
  <si>
    <t>Flooring</t>
  </si>
  <si>
    <t>THE HOME DEPOT #1902</t>
  </si>
  <si>
    <t>Slider Door</t>
  </si>
  <si>
    <t>THE HOME DEPOT 1981 NILES IL 384674 11/21</t>
  </si>
  <si>
    <t>Paint</t>
  </si>
  <si>
    <t>THE HOME DEPOT #1902 EVANSTON IL 805743 02/28</t>
  </si>
  <si>
    <t>THE HOME DEPOT #1902 EVANSTON IL 715540 02/28</t>
  </si>
  <si>
    <t>THE HOME DEPOT #1902 EVANSTON IL 120046 02/26</t>
  </si>
  <si>
    <t>THE HOME DEPOT #1902 EVANSTON IL 879810 01/09</t>
  </si>
  <si>
    <t>Paid Mirac</t>
  </si>
  <si>
    <t>Labor</t>
  </si>
  <si>
    <t>Paid Sam</t>
  </si>
  <si>
    <t>PANDA EXPRESS #1345</t>
  </si>
  <si>
    <t>AUSTIN LIQUORS</t>
  </si>
  <si>
    <t>WASTE MGMT WM EZPAY</t>
  </si>
  <si>
    <t>Bills &amp; Utilities</t>
  </si>
  <si>
    <t>IN *RENTREDI INC.</t>
  </si>
  <si>
    <t>PURCHASE INTEREST CHARGE</t>
  </si>
  <si>
    <t>Fees &amp; Adjustments</t>
  </si>
  <si>
    <t>FIRST CENTENNIAL MORTGAG</t>
  </si>
  <si>
    <t>Lone Wolf</t>
  </si>
  <si>
    <t>TST* HOGSALT - AU CHEVAL</t>
  </si>
  <si>
    <t>MASTER GREEN CLEANING</t>
  </si>
  <si>
    <t>IN *JOHN BAETHKE &amp;amp; SON PL</t>
  </si>
  <si>
    <t>THE HOME DEPOT 1974</t>
  </si>
  <si>
    <t>THE HOME DEPOT 1911</t>
  </si>
  <si>
    <t>ZILLOW *RENT LISTINGS</t>
  </si>
  <si>
    <t>TELETRON ACE HARDWARE</t>
  </si>
  <si>
    <t>FAMILY PANTRY</t>
  </si>
  <si>
    <t>SRI SIAM THAI</t>
  </si>
  <si>
    <t>LOWES #01748*</t>
  </si>
  <si>
    <t>CROWNE PLAZA MIDTOWN MAN</t>
  </si>
  <si>
    <t>838 BOWLERO 8003425263</t>
  </si>
  <si>
    <t>Entertainment</t>
  </si>
  <si>
    <t>PHO NAM LUA</t>
  </si>
  <si>
    <t>WALGREENS #4936</t>
  </si>
  <si>
    <t>Health &amp; Wellness</t>
  </si>
  <si>
    <t>FOUR SEASONS HOME SERVICE</t>
  </si>
  <si>
    <t>VILLAGE MARKET PLACE</t>
  </si>
  <si>
    <t>CLEAN PRO GUTTER CLEANING</t>
  </si>
  <si>
    <t>AMERICAN AIR0012401598204</t>
  </si>
  <si>
    <t>AMERICAN AIR0012401598205</t>
  </si>
  <si>
    <t>K COOP</t>
  </si>
  <si>
    <t>PREMIUM HOME SERVICES</t>
  </si>
  <si>
    <t>WM SUPERCENTER #1998</t>
  </si>
  <si>
    <t>JOY YEE NOODLE.</t>
  </si>
  <si>
    <t>ARROW REFRIGERATION</t>
  </si>
  <si>
    <t>P JS ACE HDWE</t>
  </si>
  <si>
    <t>Amazon.com*2P0KN1KF1</t>
  </si>
  <si>
    <t>TST* KANSAKU RESTAURANT</t>
  </si>
  <si>
    <t>H MART - NILES</t>
  </si>
  <si>
    <t>DOLLAR GENERAL #13777</t>
  </si>
  <si>
    <t>MCDONALD'S F26777</t>
  </si>
  <si>
    <t>THE KNOT REGISTRY</t>
  </si>
  <si>
    <t>WWP*ROSE PEST SOLUTIONS</t>
  </si>
  <si>
    <t>TM *MILWAUKEE BUCKS</t>
  </si>
  <si>
    <t>WYNN LAS VEGAS HOTEL</t>
  </si>
  <si>
    <t>SHAKE SHACK LAS</t>
  </si>
  <si>
    <t>THE DRUGSTORE CAFE</t>
  </si>
  <si>
    <t>LINQ FRONT DSK</t>
  </si>
  <si>
    <t>OMNIA LAS VEGAS</t>
  </si>
  <si>
    <t>XS - ENCORE</t>
  </si>
  <si>
    <t>POOL BAR 2 - ENCORE</t>
  </si>
  <si>
    <t>E XS ADMIN</t>
  </si>
  <si>
    <t>HUDSONNEWS ST954</t>
  </si>
  <si>
    <t>UBER TRIP</t>
  </si>
  <si>
    <t>SNAPTRAVEL WYNNLASVE</t>
  </si>
  <si>
    <t>BEACH CLUB-ENCORE</t>
  </si>
  <si>
    <t>BRIOCHE BY GUY SAVOY</t>
  </si>
  <si>
    <t>MCDONALD'S M4873</t>
  </si>
  <si>
    <t>COFFEE BEAN STORE # 201</t>
  </si>
  <si>
    <t>YARD HOUSE 0108353</t>
  </si>
  <si>
    <t>LINQ WINE &amp;amp; SPIRITS</t>
  </si>
  <si>
    <t>TST* SIERRA NOODLE HOUSE</t>
  </si>
  <si>
    <t>HOLLYWOOD AND HIGHLAND</t>
  </si>
  <si>
    <t>CHEVRON 0099879</t>
  </si>
  <si>
    <t>Gas</t>
  </si>
  <si>
    <t>RALPHS 0715</t>
  </si>
  <si>
    <t>TST* SUNMERRY BAKERY MONT</t>
  </si>
  <si>
    <t>CHILI'S BAR B14 ORD</t>
  </si>
  <si>
    <t>LA DDONG GGO</t>
  </si>
  <si>
    <t>BEYOND THAI</t>
  </si>
  <si>
    <t>AMZN Mktp US*2R1I62UW2</t>
  </si>
  <si>
    <t>BINNYS BEVERAGE DEPOT 001</t>
  </si>
  <si>
    <t>FOOD4LESS 0558</t>
  </si>
  <si>
    <t>MENARDS CICERO IL</t>
  </si>
  <si>
    <t>LINQ ADV RSVN</t>
  </si>
  <si>
    <t>LAW OFFICE OF SANDRA K</t>
  </si>
  <si>
    <t>HAKKASAN GROUP</t>
  </si>
  <si>
    <t>UNITED 0162349352948</t>
  </si>
  <si>
    <t>UNITED 0162349352947</t>
  </si>
  <si>
    <t>TIXR* EBC THE CHAINSMO</t>
  </si>
  <si>
    <t>SPIRIT AIRL 4870266454270</t>
  </si>
  <si>
    <t>CKE*PECKISH PIG 623</t>
  </si>
  <si>
    <t>ARBELLA</t>
  </si>
  <si>
    <t>NORMS CAR WASH</t>
  </si>
  <si>
    <t>Automotive</t>
  </si>
  <si>
    <t>BP#9734872US VENT- 300 L</t>
  </si>
  <si>
    <t>BIG BOWL LINCOLNSHIRE</t>
  </si>
  <si>
    <t>CLASSIC LOUNGE</t>
  </si>
  <si>
    <t>CHASERSSPORTSBAR</t>
  </si>
  <si>
    <t>AMZN Mktp US*NI8BA6U93</t>
  </si>
  <si>
    <t>STARBUCKS STORE 48855</t>
  </si>
  <si>
    <t>UPS*1Z1EE7191398506710</t>
  </si>
  <si>
    <t>UPS*1Z1EE719NW97798303</t>
  </si>
  <si>
    <t>BP#9404930NORTH &amp;amp; KEDZIE</t>
  </si>
  <si>
    <t>CHI CAFE RESTAURANT.</t>
  </si>
  <si>
    <t>5 - EC - LOU MALNATIS PIZ</t>
  </si>
  <si>
    <t>HOMEDEPOT.COM</t>
  </si>
  <si>
    <t>CTYCHGO DWM FPC</t>
  </si>
  <si>
    <t>CTYCHGO*SERVICEFEE</t>
  </si>
  <si>
    <t>Amount Deduct</t>
  </si>
  <si>
    <t>Amount Original</t>
  </si>
  <si>
    <t>Interest payment on Laramie</t>
  </si>
  <si>
    <t>Income (Rent)</t>
  </si>
  <si>
    <t>Expenses</t>
  </si>
  <si>
    <t>Credit Card (Repairs)</t>
  </si>
  <si>
    <t>Interest payment on Ohio</t>
  </si>
  <si>
    <t>Credit Card</t>
  </si>
  <si>
    <t>MPMI Ohio</t>
  </si>
  <si>
    <t>Interest payment on North Ave</t>
  </si>
  <si>
    <t>Credit Card Expenses</t>
  </si>
  <si>
    <t>MPMI North Ave</t>
  </si>
  <si>
    <t>Day Driven</t>
  </si>
  <si>
    <t>Total Mileage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</si>
</sst>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"/>
    <numFmt numFmtId="167" formatCode="m/d/yyyy"/>
  </numFmts>
  <fonts count="23">
    <font>
      <sz val="12.0"/>
      <color theme="1"/>
      <name val="Calibri"/>
      <scheme val="minor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  <scheme val="minor"/>
    </font>
    <font>
      <sz val="12.0"/>
      <color rgb="FFFF0000"/>
      <name val="Calibri"/>
    </font>
    <font>
      <color theme="1"/>
      <name val="Calibri"/>
    </font>
    <font>
      <b/>
      <color theme="1"/>
      <name val="Calibri"/>
    </font>
    <font>
      <b/>
      <i/>
      <color theme="1"/>
      <name val="Calibri"/>
    </font>
    <font/>
    <font>
      <b/>
      <color theme="1"/>
      <name val="Calibri"/>
      <scheme val="minor"/>
    </font>
    <font>
      <sz val="12.0"/>
      <color rgb="FF000000"/>
      <name val="Calibri"/>
    </font>
    <font>
      <sz val="10.0"/>
      <color theme="1"/>
      <name val="Arial"/>
    </font>
    <font>
      <strike/>
      <sz val="10.0"/>
      <color theme="1"/>
      <name val="Arial"/>
    </font>
    <font>
      <strike/>
      <u/>
      <sz val="12.0"/>
      <color theme="10"/>
      <name val="Arial"/>
    </font>
    <font>
      <strike/>
      <color theme="1"/>
      <name val="Calibri"/>
    </font>
    <font>
      <b/>
      <sz val="36.0"/>
      <color theme="1"/>
      <name val="Arial"/>
    </font>
    <font>
      <b/>
      <sz val="10.0"/>
      <color theme="1"/>
      <name val="Arial"/>
    </font>
    <font>
      <sz val="12.0"/>
      <color theme="1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b/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165" xfId="0" applyFont="1" applyNumberFormat="1"/>
    <xf borderId="0" fillId="0" fontId="7" numFmtId="165" xfId="0" applyAlignment="1" applyFont="1" applyNumberFormat="1">
      <alignment readingOrder="0"/>
    </xf>
    <xf borderId="0" fillId="0" fontId="8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3" numFmtId="164" xfId="0" applyBorder="1" applyFont="1" applyNumberFormat="1"/>
    <xf borderId="3" fillId="0" fontId="7" numFmtId="0" xfId="0" applyBorder="1" applyFont="1"/>
    <xf borderId="3" fillId="0" fontId="9" numFmtId="0" xfId="0" applyAlignment="1" applyBorder="1" applyFont="1">
      <alignment horizontal="left" vertical="center"/>
    </xf>
    <xf borderId="4" fillId="0" fontId="3" numFmtId="0" xfId="0" applyBorder="1" applyFont="1"/>
    <xf borderId="0" fillId="0" fontId="3" numFmtId="0" xfId="0" applyAlignment="1" applyFont="1">
      <alignment horizontal="center"/>
    </xf>
    <xf borderId="5" fillId="0" fontId="5" numFmtId="0" xfId="0" applyBorder="1" applyFont="1"/>
    <xf borderId="5" fillId="0" fontId="10" numFmtId="0" xfId="0" applyBorder="1" applyFont="1"/>
    <xf borderId="0" fillId="0" fontId="3" numFmtId="0" xfId="0" applyAlignment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9" numFmtId="0" xfId="0" applyAlignment="1" applyBorder="1" applyFont="1">
      <alignment vertical="center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4" fillId="0" fontId="4" numFmtId="0" xfId="0" applyBorder="1" applyFont="1"/>
    <xf borderId="5" fillId="0" fontId="7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center"/>
    </xf>
    <xf borderId="7" fillId="0" fontId="4" numFmtId="164" xfId="0" applyAlignment="1" applyBorder="1" applyFont="1" applyNumberFormat="1">
      <alignment readingOrder="0"/>
    </xf>
    <xf borderId="8" fillId="0" fontId="7" numFmtId="0" xfId="0" applyBorder="1" applyFont="1"/>
    <xf borderId="0" fillId="0" fontId="11" numFmtId="0" xfId="0" applyFont="1"/>
    <xf borderId="0" fillId="0" fontId="8" numFmtId="164" xfId="0" applyFont="1" applyNumberFormat="1"/>
    <xf borderId="0" fillId="0" fontId="5" numFmtId="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5" numFmtId="0" xfId="0" applyFont="1"/>
    <xf borderId="0" fillId="0" fontId="5" numFmtId="4" xfId="0" applyFont="1" applyNumberFormat="1"/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12" numFmtId="0" xfId="0" applyFont="1"/>
    <xf borderId="0" fillId="0" fontId="12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12" numFmtId="14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7" numFmtId="0" xfId="0" applyAlignment="1" applyFont="1">
      <alignment shrinkToFit="0" wrapText="1"/>
    </xf>
    <xf borderId="0" fillId="0" fontId="5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4" numFmtId="3" xfId="0" applyFont="1" applyNumberForma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13" numFmtId="3" xfId="0" applyFont="1" applyNumberFormat="1"/>
    <xf borderId="0" fillId="0" fontId="17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166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20" numFmtId="167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Font="1"/>
    <xf borderId="0" fillId="0" fontId="3" numFmtId="3" xfId="0" applyFont="1" applyNumberFormat="1"/>
    <xf borderId="0" fillId="0" fontId="3" numFmtId="165" xfId="0" applyFont="1" applyNumberFormat="1"/>
    <xf borderId="0" fillId="0" fontId="3" numFmtId="165" xfId="0" applyAlignment="1" applyFont="1" applyNumberFormat="1">
      <alignment readingOrder="0"/>
    </xf>
    <xf borderId="0" fillId="0" fontId="1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homedepot.com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hicago.craigslist.org/sox/app/d/bridgeview-furnaces-open-box-or-scratch/7092576135.html" TargetMode="External"/><Relationship Id="rId2" Type="http://schemas.openxmlformats.org/officeDocument/2006/relationships/hyperlink" Target="https://chicago.craigslist.org/nwc/hsh/d/palatine-hampton-bay-rockport-52-in-led/7079576157.html" TargetMode="External"/><Relationship Id="rId3" Type="http://schemas.openxmlformats.org/officeDocument/2006/relationships/hyperlink" Target="https://chicago.craigslist.org/wcl/app/d/wood-dale-water-boiler-installation-and/7090904208.html" TargetMode="External"/><Relationship Id="rId4" Type="http://schemas.openxmlformats.org/officeDocument/2006/relationships/hyperlink" Target="https://chicago.craigslist.org/wcl/app/d/berwyn-frigidaire-18-cu-ft-top-freezer/7093582242.html" TargetMode="External"/><Relationship Id="rId5" Type="http://schemas.openxmlformats.org/officeDocument/2006/relationships/hyperlink" Target="https://chicago.craigslist.org/sox/fod/d/new-lenox-new-used-appliances-electric/7092592168.html" TargetMode="External"/><Relationship Id="rId6" Type="http://schemas.openxmlformats.org/officeDocument/2006/relationships/hyperlink" Target="https://chicago.craigslist.org/chc/app/d/chicago-lg-neochef-09-cu-ft-compact/7093718179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28.78"/>
    <col customWidth="1" min="2" max="2" width="26.11"/>
    <col customWidth="1" min="3" max="3" width="24.56"/>
    <col customWidth="1" min="4" max="4" width="25.89"/>
    <col customWidth="1" min="5" max="5" width="35.44"/>
    <col customWidth="1" min="6" max="27" width="11.3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/>
      <c r="B2" s="5"/>
      <c r="C2" s="5"/>
    </row>
    <row r="3">
      <c r="A3" s="4" t="s">
        <v>4</v>
      </c>
      <c r="B3" s="5" t="s">
        <v>5</v>
      </c>
      <c r="C3" s="5">
        <f>'Laramie Breakdown'!B4</f>
        <v>76344.43</v>
      </c>
    </row>
    <row r="4">
      <c r="A4" s="4" t="s">
        <v>6</v>
      </c>
      <c r="B4" s="5" t="s">
        <v>5</v>
      </c>
      <c r="C4" s="5">
        <f>'Ohio Breakdown'!B4</f>
        <v>67989.26</v>
      </c>
    </row>
    <row r="5">
      <c r="A5" s="4" t="s">
        <v>7</v>
      </c>
      <c r="B5" s="5" t="s">
        <v>5</v>
      </c>
      <c r="C5" s="5">
        <f>'North Ave Breakdown'!B4</f>
        <v>52285</v>
      </c>
    </row>
    <row r="6">
      <c r="A6" s="6" t="s">
        <v>8</v>
      </c>
      <c r="B6" s="5" t="s">
        <v>5</v>
      </c>
      <c r="C6" s="7">
        <v>7553.12</v>
      </c>
      <c r="D6" s="8" t="s">
        <v>9</v>
      </c>
    </row>
    <row r="7">
      <c r="A7" s="9"/>
      <c r="B7" s="10"/>
      <c r="C7" s="7"/>
    </row>
    <row r="8">
      <c r="A8" s="6" t="s">
        <v>4</v>
      </c>
      <c r="B8" s="7" t="s">
        <v>10</v>
      </c>
      <c r="C8" s="7">
        <v>-5988.0</v>
      </c>
    </row>
    <row r="9">
      <c r="A9" s="6" t="s">
        <v>6</v>
      </c>
      <c r="B9" s="7" t="s">
        <v>10</v>
      </c>
      <c r="C9" s="7">
        <v>-5556.0</v>
      </c>
    </row>
    <row r="10">
      <c r="A10" s="6" t="s">
        <v>7</v>
      </c>
      <c r="B10" s="7" t="s">
        <v>10</v>
      </c>
      <c r="C10" s="7">
        <v>-7558.0</v>
      </c>
    </row>
    <row r="11">
      <c r="A11" s="6"/>
      <c r="B11" s="7"/>
      <c r="C11" s="7"/>
      <c r="D11" s="8"/>
    </row>
    <row r="12">
      <c r="A12" s="6" t="s">
        <v>4</v>
      </c>
      <c r="B12" s="7" t="s">
        <v>11</v>
      </c>
      <c r="C12" s="7">
        <v>-6114.0</v>
      </c>
      <c r="D12" s="8" t="s">
        <v>12</v>
      </c>
    </row>
    <row r="13">
      <c r="A13" s="6" t="s">
        <v>6</v>
      </c>
      <c r="B13" s="7" t="s">
        <v>11</v>
      </c>
      <c r="C13" s="7">
        <v>-3772.0</v>
      </c>
      <c r="D13" s="8" t="s">
        <v>13</v>
      </c>
    </row>
    <row r="14">
      <c r="A14" s="6" t="s">
        <v>7</v>
      </c>
      <c r="B14" s="7" t="s">
        <v>11</v>
      </c>
      <c r="C14" s="7">
        <v>-1959.0</v>
      </c>
      <c r="D14" s="8" t="s">
        <v>13</v>
      </c>
    </row>
    <row r="15">
      <c r="A15" s="9"/>
      <c r="B15" s="10"/>
      <c r="C15" s="7"/>
    </row>
    <row r="16">
      <c r="A16" s="9" t="s">
        <v>4</v>
      </c>
      <c r="B16" s="10" t="s">
        <v>14</v>
      </c>
      <c r="C16" s="7">
        <v>-23691.0</v>
      </c>
    </row>
    <row r="17">
      <c r="A17" s="4" t="s">
        <v>6</v>
      </c>
      <c r="B17" s="5" t="s">
        <v>14</v>
      </c>
      <c r="C17" s="11">
        <f>-13436</f>
        <v>-13436</v>
      </c>
      <c r="D17" s="8" t="s">
        <v>15</v>
      </c>
    </row>
    <row r="18">
      <c r="A18" s="4" t="s">
        <v>7</v>
      </c>
      <c r="B18" s="5" t="s">
        <v>14</v>
      </c>
      <c r="C18" s="5">
        <f>'North Ave Breakdown'!B3</f>
        <v>-12596.55</v>
      </c>
    </row>
    <row r="19">
      <c r="A19" s="4"/>
      <c r="B19" s="5"/>
      <c r="C19" s="11"/>
    </row>
    <row r="20">
      <c r="A20" s="4" t="s">
        <v>6</v>
      </c>
      <c r="B20" s="11" t="s">
        <v>16</v>
      </c>
      <c r="C20" s="11">
        <v>-3763.0</v>
      </c>
      <c r="D20" s="8" t="s">
        <v>17</v>
      </c>
    </row>
    <row r="21">
      <c r="A21" s="12" t="s">
        <v>6</v>
      </c>
      <c r="B21" s="11" t="s">
        <v>18</v>
      </c>
      <c r="C21" s="11">
        <v>-7937.0</v>
      </c>
      <c r="D21" s="8" t="s">
        <v>19</v>
      </c>
    </row>
    <row r="22">
      <c r="A22" s="4" t="s">
        <v>7</v>
      </c>
      <c r="B22" s="11" t="s">
        <v>16</v>
      </c>
      <c r="C22" s="5">
        <f>'North Ave Breakdown'!B7</f>
        <v>-4758.42</v>
      </c>
    </row>
    <row r="23">
      <c r="A23" s="4" t="s">
        <v>7</v>
      </c>
      <c r="B23" s="11" t="s">
        <v>18</v>
      </c>
      <c r="C23" s="11">
        <v>-9963.62</v>
      </c>
      <c r="D23" s="8" t="s">
        <v>19</v>
      </c>
    </row>
    <row r="24">
      <c r="B24" s="5"/>
      <c r="C24" s="5"/>
    </row>
    <row r="25">
      <c r="A25" s="12" t="s">
        <v>6</v>
      </c>
      <c r="B25" s="11" t="s">
        <v>20</v>
      </c>
      <c r="C25" s="5">
        <f>SUMIFS('Property Remodel'!F:F,'Property Remodel'!H:H,A25)</f>
        <v>-11903.57</v>
      </c>
      <c r="D25" s="8" t="s">
        <v>21</v>
      </c>
    </row>
    <row r="26">
      <c r="A26" s="12" t="s">
        <v>7</v>
      </c>
      <c r="B26" s="11" t="s">
        <v>20</v>
      </c>
      <c r="C26" s="5">
        <f>SUMIFS('Property Remodel'!F:F,'Property Remodel'!H:H,A26)</f>
        <v>-5278.77</v>
      </c>
      <c r="D26" s="8" t="s">
        <v>22</v>
      </c>
    </row>
    <row r="27">
      <c r="A27" s="13"/>
      <c r="B27" s="5"/>
      <c r="C27" s="5"/>
    </row>
    <row r="28">
      <c r="A28" s="14" t="s">
        <v>4</v>
      </c>
      <c r="B28" s="15" t="s">
        <v>23</v>
      </c>
      <c r="C28" s="16">
        <f>SUMIFS(Debit!D:D,Debit!H:H,A28,Debit!J:J,B28)+SUMIFS(Credit!E:E,Credit!G:G,A28,Credit!I:I,B28)</f>
        <v>-2095</v>
      </c>
      <c r="D28" s="8" t="s">
        <v>24</v>
      </c>
    </row>
    <row r="29">
      <c r="A29" s="14" t="s">
        <v>4</v>
      </c>
      <c r="B29" s="15" t="s">
        <v>25</v>
      </c>
      <c r="C29" s="16">
        <f>SUMIFS(Debit!D:D,Debit!H:H,A29,Debit!J:J,B29)+SUMIFS(Credit!E:E,Credit!G:G,A29,Credit!I:I,B29)</f>
        <v>-1090</v>
      </c>
    </row>
    <row r="30">
      <c r="A30" s="14" t="s">
        <v>4</v>
      </c>
      <c r="B30" s="15" t="s">
        <v>26</v>
      </c>
      <c r="C30" s="16">
        <f>SUMIFS(Debit!D:D,Debit!H:H,A30,Debit!J:J,B30)+SUMIFS(Credit!E:E,Credit!G:G,A30,Credit!I:I,B30)</f>
        <v>0</v>
      </c>
    </row>
    <row r="31">
      <c r="A31" s="14" t="s">
        <v>4</v>
      </c>
      <c r="B31" s="15" t="s">
        <v>27</v>
      </c>
      <c r="C31" s="16">
        <f>SUMIFS(Debit!D:D,Debit!H:H,A31,Debit!J:J,B31)+SUMIFS(Credit!E:E,Credit!G:G,A31,Credit!I:I,B31)</f>
        <v>-11693.84</v>
      </c>
    </row>
    <row r="32">
      <c r="A32" s="14" t="s">
        <v>4</v>
      </c>
      <c r="B32" s="14" t="s">
        <v>28</v>
      </c>
      <c r="C32" s="16">
        <f>SUMIFS(Debit!D:D,Debit!H:H,A32,Debit!J:J,B32)+SUMIFS(Credit!E:E,Credit!G:G,A32,Credit!I:I,B32)</f>
        <v>-5701.75</v>
      </c>
    </row>
    <row r="33">
      <c r="A33" s="14" t="s">
        <v>4</v>
      </c>
      <c r="B33" s="14" t="s">
        <v>29</v>
      </c>
      <c r="C33" s="16">
        <f>SUMIFS(Debit!D:D,Debit!H:H,A33,Debit!J:J,B33)+SUMIFS(Credit!E:E,Credit!G:G,A33,Credit!I:I,B33)</f>
        <v>-6988.24</v>
      </c>
    </row>
    <row r="34">
      <c r="A34" s="14"/>
      <c r="B34" s="14"/>
      <c r="C34" s="16"/>
    </row>
    <row r="35">
      <c r="A35" s="14" t="s">
        <v>6</v>
      </c>
      <c r="B35" s="15" t="s">
        <v>23</v>
      </c>
      <c r="C35" s="16">
        <f>SUMIFS(Debit!D:D,Debit!H:H,A35,Debit!J:J,B35)+SUMIFS(Credit!E:E,Credit!G:G,A35,Credit!I:I,B35)</f>
        <v>-2065.36</v>
      </c>
      <c r="D35" s="8" t="s">
        <v>24</v>
      </c>
    </row>
    <row r="36">
      <c r="A36" s="14" t="s">
        <v>6</v>
      </c>
      <c r="B36" s="15" t="s">
        <v>25</v>
      </c>
      <c r="C36" s="16">
        <f>SUMIFS(Debit!D:D,Debit!H:H,A36,Debit!J:J,B36)+SUMIFS(Credit!E:E,Credit!G:G,A36,Credit!I:I,B36)</f>
        <v>-1046.77</v>
      </c>
    </row>
    <row r="37">
      <c r="A37" s="14" t="s">
        <v>6</v>
      </c>
      <c r="B37" s="15" t="s">
        <v>26</v>
      </c>
      <c r="C37" s="16">
        <f>SUMIFS(Debit!D:D,Debit!H:H,A37,Debit!J:J,B37)+SUMIFS(Credit!E:E,Credit!G:G,A37,Credit!I:I,B37)</f>
        <v>-5412.93</v>
      </c>
    </row>
    <row r="38">
      <c r="A38" s="14" t="s">
        <v>6</v>
      </c>
      <c r="B38" s="15" t="s">
        <v>27</v>
      </c>
      <c r="C38" s="16">
        <f>SUMIFS(Debit!D:D,Debit!H:H,A38,Debit!J:J,B38)+SUMIFS(Credit!E:E,Credit!G:G,A38,Credit!I:I,B38)</f>
        <v>-3368.86</v>
      </c>
    </row>
    <row r="39">
      <c r="A39" s="14" t="s">
        <v>6</v>
      </c>
      <c r="B39" s="14" t="s">
        <v>28</v>
      </c>
      <c r="C39" s="16">
        <f>SUMIFS(Debit!D:D,Debit!H:H,A39,Debit!J:J,B39)+SUMIFS(Credit!E:E,Credit!G:G,A39,Credit!I:I,B39)</f>
        <v>-6620.62</v>
      </c>
    </row>
    <row r="40">
      <c r="A40" s="14" t="s">
        <v>6</v>
      </c>
      <c r="B40" s="14" t="s">
        <v>29</v>
      </c>
      <c r="C40" s="17">
        <v>-3946.0</v>
      </c>
    </row>
    <row r="41">
      <c r="A41" s="14"/>
      <c r="B41" s="14"/>
      <c r="C41" s="16"/>
    </row>
    <row r="42">
      <c r="A42" s="14" t="s">
        <v>30</v>
      </c>
      <c r="B42" s="15" t="s">
        <v>23</v>
      </c>
      <c r="C42" s="16">
        <f>SUMIFS(Debit!D:D,Debit!H:H,A42,Debit!J:J,B42)+SUMIFS(Credit!E:E,Credit!G:G,A42,Credit!I:I,B42)</f>
        <v>-10693</v>
      </c>
      <c r="D42" s="8" t="s">
        <v>31</v>
      </c>
    </row>
    <row r="43">
      <c r="A43" s="14" t="s">
        <v>30</v>
      </c>
      <c r="B43" s="15" t="s">
        <v>25</v>
      </c>
      <c r="C43" s="16">
        <f>SUMIFS(Debit!D:D,Debit!H:H,A43,Debit!J:J,B43)+SUMIFS(Credit!E:E,Credit!G:G,A43,Credit!I:I,B43)</f>
        <v>-866.9</v>
      </c>
    </row>
    <row r="44">
      <c r="A44" s="14" t="s">
        <v>30</v>
      </c>
      <c r="B44" s="15" t="s">
        <v>26</v>
      </c>
      <c r="C44" s="16">
        <f>SUMIFS(Debit!D:D,Debit!H:H,A44,Debit!J:J,B44)+SUMIFS(Credit!E:E,Credit!G:G,A44,Credit!I:I,B44)</f>
        <v>-2673.84</v>
      </c>
      <c r="D44" s="18"/>
    </row>
    <row r="45">
      <c r="A45" s="14" t="s">
        <v>30</v>
      </c>
      <c r="B45" s="15" t="s">
        <v>27</v>
      </c>
      <c r="C45" s="16">
        <f>SUMIFS(Debit!D:D,Debit!H:H,A45,Debit!J:J,B45)+SUMIFS(Credit!E:E,Credit!G:G,A45,Credit!I:I,B45)</f>
        <v>-760.19</v>
      </c>
    </row>
    <row r="46">
      <c r="A46" s="14" t="s">
        <v>30</v>
      </c>
      <c r="B46" s="14" t="s">
        <v>28</v>
      </c>
      <c r="C46" s="16">
        <f>SUMIFS(Debit!D:D,Debit!H:H,A46,Debit!J:J,B46)+SUMIFS(Credit!E:E,Credit!G:G,A46,Credit!I:I,B46)</f>
        <v>-110.83</v>
      </c>
    </row>
    <row r="47">
      <c r="A47" s="14" t="s">
        <v>30</v>
      </c>
      <c r="B47" s="14" t="s">
        <v>29</v>
      </c>
      <c r="C47" s="17">
        <v>-3345.0</v>
      </c>
    </row>
    <row r="51">
      <c r="B51" s="19"/>
      <c r="C51" s="19"/>
      <c r="D51" s="19"/>
      <c r="E51" s="19"/>
    </row>
    <row r="52">
      <c r="A52" s="20" t="s">
        <v>32</v>
      </c>
      <c r="B52" s="21" t="s">
        <v>33</v>
      </c>
      <c r="C52" s="22">
        <v>-2400.0</v>
      </c>
      <c r="D52" s="23"/>
      <c r="E52" s="24" t="s">
        <v>34</v>
      </c>
    </row>
    <row r="53">
      <c r="A53" s="25" t="s">
        <v>35</v>
      </c>
      <c r="B53" s="26" t="s">
        <v>33</v>
      </c>
      <c r="C53" s="5">
        <v>-1300.0</v>
      </c>
      <c r="D53" s="27"/>
      <c r="E53" s="28"/>
    </row>
    <row r="54">
      <c r="A54" s="25" t="s">
        <v>36</v>
      </c>
      <c r="B54" s="26" t="s">
        <v>33</v>
      </c>
      <c r="C54" s="11">
        <v>-2400.0</v>
      </c>
      <c r="D54" s="27"/>
      <c r="E54" s="28"/>
    </row>
    <row r="55">
      <c r="A55" s="25" t="s">
        <v>37</v>
      </c>
      <c r="B55" s="29" t="s">
        <v>38</v>
      </c>
      <c r="C55" s="5">
        <f>-D55/5</f>
        <v>-9000</v>
      </c>
      <c r="D55" s="30">
        <v>45000.0</v>
      </c>
      <c r="E55" s="31" t="s">
        <v>39</v>
      </c>
    </row>
    <row r="56">
      <c r="A56" s="32" t="s">
        <v>40</v>
      </c>
      <c r="B56" s="29" t="s">
        <v>38</v>
      </c>
      <c r="C56" s="5">
        <v>-8000.0</v>
      </c>
      <c r="D56" s="33">
        <v>40000.0</v>
      </c>
      <c r="E56" s="28"/>
    </row>
    <row r="57">
      <c r="A57" s="34" t="s">
        <v>41</v>
      </c>
      <c r="B57" s="26" t="s">
        <v>33</v>
      </c>
      <c r="C57" s="7">
        <v>-2500.0</v>
      </c>
      <c r="D57" s="27"/>
      <c r="E57" s="35"/>
    </row>
    <row r="58">
      <c r="A58" s="34" t="s">
        <v>42</v>
      </c>
      <c r="B58" s="26" t="s">
        <v>33</v>
      </c>
      <c r="C58" s="7">
        <v>-2500.0</v>
      </c>
      <c r="D58" s="27"/>
      <c r="E58" s="35"/>
    </row>
    <row r="59">
      <c r="A59" s="36" t="s">
        <v>43</v>
      </c>
      <c r="B59" s="37" t="s">
        <v>33</v>
      </c>
      <c r="C59" s="38">
        <v>-2000.0</v>
      </c>
      <c r="D59" s="39">
        <v>2080.0</v>
      </c>
      <c r="E59" s="39"/>
    </row>
    <row r="62">
      <c r="A62" s="18" t="s">
        <v>44</v>
      </c>
      <c r="B62" s="40"/>
      <c r="C62" s="41">
        <f>sum(C1:C61)</f>
        <v>-18682.25</v>
      </c>
    </row>
  </sheetData>
  <mergeCells count="2">
    <mergeCell ref="E52:E54"/>
    <mergeCell ref="E55:E5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12.33"/>
    <col customWidth="1" min="3" max="3" width="90.78"/>
    <col customWidth="1" min="6" max="6" width="18.33"/>
    <col customWidth="1" min="7" max="7" width="6.11"/>
  </cols>
  <sheetData>
    <row r="1">
      <c r="A1" s="68" t="s">
        <v>77</v>
      </c>
      <c r="B1" s="68" t="s">
        <v>78</v>
      </c>
      <c r="C1" s="68" t="s">
        <v>79</v>
      </c>
      <c r="D1" s="68" t="s">
        <v>2</v>
      </c>
      <c r="E1" s="68" t="s">
        <v>80</v>
      </c>
      <c r="F1" s="68" t="s">
        <v>81</v>
      </c>
      <c r="G1" s="68" t="s">
        <v>540</v>
      </c>
      <c r="H1" s="8" t="s">
        <v>73</v>
      </c>
      <c r="I1" s="8" t="s">
        <v>82</v>
      </c>
      <c r="J1" s="8" t="s">
        <v>541</v>
      </c>
    </row>
    <row r="2">
      <c r="A2" s="68" t="s">
        <v>88</v>
      </c>
      <c r="B2" s="69">
        <v>44561.0</v>
      </c>
      <c r="C2" s="68" t="s">
        <v>139</v>
      </c>
      <c r="D2" s="70">
        <v>-15.0</v>
      </c>
      <c r="E2" s="68" t="s">
        <v>90</v>
      </c>
      <c r="F2" s="70">
        <v>3022.16</v>
      </c>
      <c r="G2" s="71"/>
      <c r="H2" s="8" t="s">
        <v>4</v>
      </c>
      <c r="I2" s="8" t="s">
        <v>91</v>
      </c>
      <c r="J2" s="8" t="s">
        <v>25</v>
      </c>
    </row>
    <row r="3">
      <c r="A3" s="68" t="s">
        <v>88</v>
      </c>
      <c r="B3" s="69">
        <v>44558.0</v>
      </c>
      <c r="C3" s="68" t="s">
        <v>542</v>
      </c>
      <c r="D3" s="70">
        <v>-440.44</v>
      </c>
      <c r="E3" s="68" t="s">
        <v>93</v>
      </c>
      <c r="F3" s="70">
        <v>3037.16</v>
      </c>
      <c r="G3" s="71"/>
      <c r="H3" s="8" t="s">
        <v>4</v>
      </c>
      <c r="I3" s="8" t="s">
        <v>91</v>
      </c>
      <c r="J3" s="8" t="s">
        <v>28</v>
      </c>
    </row>
    <row r="4">
      <c r="A4" s="68" t="s">
        <v>88</v>
      </c>
      <c r="B4" s="69">
        <v>44557.0</v>
      </c>
      <c r="C4" s="68" t="s">
        <v>543</v>
      </c>
      <c r="D4" s="70">
        <v>-500.0</v>
      </c>
      <c r="E4" s="68" t="s">
        <v>109</v>
      </c>
      <c r="F4" s="70">
        <v>3477.6</v>
      </c>
      <c r="G4" s="71"/>
      <c r="H4" s="8" t="s">
        <v>4</v>
      </c>
      <c r="I4" s="8" t="s">
        <v>98</v>
      </c>
      <c r="J4" s="8" t="s">
        <v>98</v>
      </c>
    </row>
    <row r="5">
      <c r="A5" s="68" t="s">
        <v>88</v>
      </c>
      <c r="B5" s="69">
        <v>44557.0</v>
      </c>
      <c r="C5" s="68" t="s">
        <v>544</v>
      </c>
      <c r="D5" s="70">
        <v>-32.74</v>
      </c>
      <c r="E5" s="68" t="s">
        <v>93</v>
      </c>
      <c r="F5" s="70">
        <v>3977.6</v>
      </c>
      <c r="G5" s="71"/>
      <c r="H5" s="8" t="s">
        <v>4</v>
      </c>
      <c r="I5" s="8" t="s">
        <v>91</v>
      </c>
      <c r="J5" s="8" t="s">
        <v>28</v>
      </c>
    </row>
    <row r="6">
      <c r="A6" s="68" t="s">
        <v>88</v>
      </c>
      <c r="B6" s="69">
        <v>44557.0</v>
      </c>
      <c r="C6" s="68" t="s">
        <v>545</v>
      </c>
      <c r="D6" s="70">
        <v>-36.07</v>
      </c>
      <c r="E6" s="68" t="s">
        <v>93</v>
      </c>
      <c r="F6" s="70">
        <v>4010.34</v>
      </c>
      <c r="G6" s="71"/>
      <c r="H6" s="8" t="s">
        <v>4</v>
      </c>
      <c r="I6" s="8" t="s">
        <v>91</v>
      </c>
      <c r="J6" s="8" t="s">
        <v>28</v>
      </c>
    </row>
    <row r="7">
      <c r="A7" s="68" t="s">
        <v>88</v>
      </c>
      <c r="B7" s="69">
        <v>44557.0</v>
      </c>
      <c r="C7" s="68" t="s">
        <v>546</v>
      </c>
      <c r="D7" s="70">
        <v>-75.74</v>
      </c>
      <c r="E7" s="68" t="s">
        <v>93</v>
      </c>
      <c r="F7" s="70">
        <v>4046.41</v>
      </c>
      <c r="G7" s="71"/>
      <c r="H7" s="8" t="s">
        <v>4</v>
      </c>
      <c r="I7" s="8" t="s">
        <v>91</v>
      </c>
      <c r="J7" s="8" t="s">
        <v>28</v>
      </c>
    </row>
    <row r="8">
      <c r="A8" s="68" t="s">
        <v>88</v>
      </c>
      <c r="B8" s="69">
        <v>44557.0</v>
      </c>
      <c r="C8" s="68" t="s">
        <v>547</v>
      </c>
      <c r="D8" s="70">
        <v>-105.5</v>
      </c>
      <c r="E8" s="68" t="s">
        <v>93</v>
      </c>
      <c r="F8" s="70">
        <v>4122.15</v>
      </c>
      <c r="G8" s="71"/>
      <c r="H8" s="8" t="s">
        <v>4</v>
      </c>
      <c r="I8" s="8" t="s">
        <v>91</v>
      </c>
      <c r="J8" s="8" t="s">
        <v>28</v>
      </c>
    </row>
    <row r="9">
      <c r="A9" s="68" t="s">
        <v>84</v>
      </c>
      <c r="B9" s="69">
        <v>44557.0</v>
      </c>
      <c r="C9" s="68" t="s">
        <v>548</v>
      </c>
      <c r="D9" s="70">
        <v>1150.0</v>
      </c>
      <c r="E9" s="68" t="s">
        <v>95</v>
      </c>
      <c r="F9" s="70">
        <v>4227.65</v>
      </c>
      <c r="G9" s="71"/>
      <c r="H9" s="8" t="s">
        <v>4</v>
      </c>
      <c r="I9" s="8" t="s">
        <v>87</v>
      </c>
      <c r="J9" s="8" t="s">
        <v>87</v>
      </c>
    </row>
    <row r="10">
      <c r="A10" s="68" t="s">
        <v>84</v>
      </c>
      <c r="B10" s="69">
        <v>44557.0</v>
      </c>
      <c r="C10" s="68" t="s">
        <v>549</v>
      </c>
      <c r="D10" s="70">
        <v>1400.0</v>
      </c>
      <c r="E10" s="68" t="s">
        <v>95</v>
      </c>
      <c r="F10" s="70">
        <v>3077.65</v>
      </c>
      <c r="G10" s="71"/>
      <c r="H10" s="8" t="s">
        <v>30</v>
      </c>
      <c r="I10" s="8" t="s">
        <v>87</v>
      </c>
      <c r="J10" s="8" t="s">
        <v>87</v>
      </c>
    </row>
    <row r="11">
      <c r="A11" s="68" t="s">
        <v>267</v>
      </c>
      <c r="B11" s="69">
        <v>44557.0</v>
      </c>
      <c r="C11" s="68" t="s">
        <v>550</v>
      </c>
      <c r="D11" s="70">
        <v>1000.0</v>
      </c>
      <c r="E11" s="68" t="s">
        <v>273</v>
      </c>
      <c r="F11" s="70">
        <v>1677.65</v>
      </c>
      <c r="G11" s="70">
        <v>1.0</v>
      </c>
      <c r="H11" s="8" t="s">
        <v>4</v>
      </c>
      <c r="I11" s="8" t="s">
        <v>87</v>
      </c>
      <c r="J11" s="8" t="s">
        <v>87</v>
      </c>
    </row>
    <row r="12">
      <c r="A12" s="68" t="s">
        <v>88</v>
      </c>
      <c r="B12" s="69">
        <v>44550.0</v>
      </c>
      <c r="C12" s="68" t="s">
        <v>551</v>
      </c>
      <c r="D12" s="70">
        <v>-468.74</v>
      </c>
      <c r="E12" s="68" t="s">
        <v>93</v>
      </c>
      <c r="F12" s="70">
        <v>677.65</v>
      </c>
      <c r="G12" s="71"/>
      <c r="H12" s="8" t="s">
        <v>4</v>
      </c>
      <c r="I12" s="8" t="s">
        <v>91</v>
      </c>
      <c r="J12" s="8" t="s">
        <v>29</v>
      </c>
    </row>
    <row r="13">
      <c r="A13" s="68" t="s">
        <v>84</v>
      </c>
      <c r="B13" s="69">
        <v>44550.0</v>
      </c>
      <c r="C13" s="68" t="s">
        <v>552</v>
      </c>
      <c r="D13" s="70">
        <v>500.0</v>
      </c>
      <c r="E13" s="68" t="s">
        <v>109</v>
      </c>
      <c r="F13" s="70">
        <v>1146.39</v>
      </c>
      <c r="G13" s="71"/>
      <c r="H13" s="8" t="s">
        <v>6</v>
      </c>
      <c r="I13" s="8" t="s">
        <v>98</v>
      </c>
      <c r="J13" s="8" t="s">
        <v>98</v>
      </c>
    </row>
    <row r="14">
      <c r="A14" s="68" t="s">
        <v>84</v>
      </c>
      <c r="B14" s="69">
        <v>44550.0</v>
      </c>
      <c r="C14" s="68" t="s">
        <v>553</v>
      </c>
      <c r="D14" s="70">
        <v>500.0</v>
      </c>
      <c r="E14" s="68" t="s">
        <v>109</v>
      </c>
      <c r="F14" s="70">
        <v>646.39</v>
      </c>
      <c r="G14" s="71"/>
      <c r="H14" s="8" t="s">
        <v>6</v>
      </c>
      <c r="I14" s="8" t="s">
        <v>98</v>
      </c>
      <c r="J14" s="8" t="s">
        <v>98</v>
      </c>
    </row>
    <row r="15">
      <c r="A15" s="68" t="s">
        <v>88</v>
      </c>
      <c r="B15" s="69">
        <v>44546.0</v>
      </c>
      <c r="C15" s="68" t="s">
        <v>554</v>
      </c>
      <c r="D15" s="70">
        <v>-207.42</v>
      </c>
      <c r="E15" s="68" t="s">
        <v>93</v>
      </c>
      <c r="F15" s="70">
        <v>146.39</v>
      </c>
      <c r="G15" s="71"/>
      <c r="H15" s="8" t="s">
        <v>6</v>
      </c>
      <c r="I15" s="8" t="s">
        <v>91</v>
      </c>
      <c r="J15" s="8" t="s">
        <v>28</v>
      </c>
    </row>
    <row r="16">
      <c r="A16" s="68" t="s">
        <v>88</v>
      </c>
      <c r="B16" s="69">
        <v>44545.0</v>
      </c>
      <c r="C16" s="68" t="s">
        <v>555</v>
      </c>
      <c r="D16" s="70">
        <v>-50.74</v>
      </c>
      <c r="E16" s="68" t="s">
        <v>93</v>
      </c>
      <c r="F16" s="70">
        <v>353.81</v>
      </c>
      <c r="G16" s="71"/>
      <c r="H16" s="8" t="s">
        <v>4</v>
      </c>
      <c r="I16" s="8" t="s">
        <v>91</v>
      </c>
      <c r="J16" s="8" t="s">
        <v>29</v>
      </c>
    </row>
    <row r="17">
      <c r="A17" s="68" t="s">
        <v>88</v>
      </c>
      <c r="B17" s="69">
        <v>44545.0</v>
      </c>
      <c r="C17" s="68" t="s">
        <v>556</v>
      </c>
      <c r="D17" s="70">
        <v>-54.74</v>
      </c>
      <c r="E17" s="68" t="s">
        <v>93</v>
      </c>
      <c r="F17" s="70">
        <v>404.55</v>
      </c>
      <c r="G17" s="71"/>
      <c r="H17" s="8" t="s">
        <v>4</v>
      </c>
      <c r="I17" s="8" t="s">
        <v>91</v>
      </c>
      <c r="J17" s="8" t="s">
        <v>29</v>
      </c>
    </row>
    <row r="18">
      <c r="A18" s="68" t="s">
        <v>88</v>
      </c>
      <c r="B18" s="69">
        <v>44545.0</v>
      </c>
      <c r="C18" s="68" t="s">
        <v>557</v>
      </c>
      <c r="D18" s="70">
        <v>-10633.33</v>
      </c>
      <c r="E18" s="68" t="s">
        <v>558</v>
      </c>
      <c r="F18" s="70">
        <v>459.29</v>
      </c>
      <c r="G18" s="71"/>
      <c r="H18" s="8" t="s">
        <v>98</v>
      </c>
      <c r="I18" s="8" t="s">
        <v>98</v>
      </c>
      <c r="J18" s="8" t="s">
        <v>98</v>
      </c>
    </row>
    <row r="19">
      <c r="A19" s="68" t="s">
        <v>84</v>
      </c>
      <c r="B19" s="69">
        <v>44544.0</v>
      </c>
      <c r="C19" s="68" t="s">
        <v>559</v>
      </c>
      <c r="D19" s="70">
        <v>1300.0</v>
      </c>
      <c r="E19" s="68" t="s">
        <v>109</v>
      </c>
      <c r="F19" s="70">
        <v>11092.62</v>
      </c>
      <c r="G19" s="71"/>
      <c r="H19" s="8" t="s">
        <v>6</v>
      </c>
      <c r="I19" s="8" t="s">
        <v>87</v>
      </c>
      <c r="J19" s="8" t="s">
        <v>87</v>
      </c>
    </row>
    <row r="20">
      <c r="A20" s="68" t="s">
        <v>88</v>
      </c>
      <c r="B20" s="69">
        <v>44543.0</v>
      </c>
      <c r="C20" s="68" t="s">
        <v>560</v>
      </c>
      <c r="D20" s="70">
        <v>-3474.24</v>
      </c>
      <c r="E20" s="68" t="s">
        <v>93</v>
      </c>
      <c r="F20" s="70">
        <v>9792.62</v>
      </c>
      <c r="G20" s="71"/>
      <c r="H20" s="8" t="s">
        <v>30</v>
      </c>
      <c r="I20" s="8" t="s">
        <v>125</v>
      </c>
      <c r="J20" s="8" t="s">
        <v>125</v>
      </c>
    </row>
    <row r="21">
      <c r="A21" s="68" t="s">
        <v>84</v>
      </c>
      <c r="B21" s="69">
        <v>44543.0</v>
      </c>
      <c r="C21" s="68" t="s">
        <v>561</v>
      </c>
      <c r="D21" s="70">
        <v>1150.0</v>
      </c>
      <c r="E21" s="68" t="s">
        <v>95</v>
      </c>
      <c r="F21" s="70">
        <v>13266.86</v>
      </c>
      <c r="G21" s="71"/>
      <c r="H21" s="8" t="s">
        <v>4</v>
      </c>
      <c r="I21" s="8" t="s">
        <v>87</v>
      </c>
      <c r="J21" s="8" t="s">
        <v>87</v>
      </c>
    </row>
    <row r="22">
      <c r="A22" s="68" t="s">
        <v>88</v>
      </c>
      <c r="B22" s="69">
        <v>44540.0</v>
      </c>
      <c r="C22" s="68" t="s">
        <v>562</v>
      </c>
      <c r="D22" s="70">
        <v>-175.0</v>
      </c>
      <c r="E22" s="68" t="s">
        <v>111</v>
      </c>
      <c r="F22" s="70">
        <v>12116.86</v>
      </c>
      <c r="G22" s="71"/>
      <c r="H22" s="8" t="s">
        <v>4</v>
      </c>
      <c r="I22" s="8" t="s">
        <v>91</v>
      </c>
      <c r="J22" s="8" t="s">
        <v>23</v>
      </c>
    </row>
    <row r="23">
      <c r="A23" s="68" t="s">
        <v>88</v>
      </c>
      <c r="B23" s="69">
        <v>44539.0</v>
      </c>
      <c r="C23" s="68" t="s">
        <v>563</v>
      </c>
      <c r="D23" s="70">
        <v>-214.26</v>
      </c>
      <c r="E23" s="68" t="s">
        <v>93</v>
      </c>
      <c r="F23" s="70">
        <v>12291.86</v>
      </c>
      <c r="G23" s="71"/>
      <c r="H23" s="8" t="s">
        <v>4</v>
      </c>
      <c r="I23" s="8" t="s">
        <v>91</v>
      </c>
      <c r="J23" s="8" t="s">
        <v>28</v>
      </c>
    </row>
    <row r="24">
      <c r="A24" s="68" t="s">
        <v>88</v>
      </c>
      <c r="B24" s="69">
        <v>44538.0</v>
      </c>
      <c r="C24" s="68" t="s">
        <v>564</v>
      </c>
      <c r="D24" s="70">
        <v>-3127.49</v>
      </c>
      <c r="E24" s="68" t="s">
        <v>93</v>
      </c>
      <c r="F24" s="70">
        <v>12506.12</v>
      </c>
      <c r="G24" s="71"/>
      <c r="H24" s="8" t="s">
        <v>4</v>
      </c>
      <c r="I24" s="8" t="s">
        <v>125</v>
      </c>
      <c r="J24" s="8" t="s">
        <v>125</v>
      </c>
    </row>
    <row r="25">
      <c r="A25" s="68" t="s">
        <v>84</v>
      </c>
      <c r="B25" s="69">
        <v>44538.0</v>
      </c>
      <c r="C25" s="68" t="s">
        <v>565</v>
      </c>
      <c r="D25" s="70">
        <v>1000.0</v>
      </c>
      <c r="E25" s="68" t="s">
        <v>86</v>
      </c>
      <c r="F25" s="70">
        <v>15633.61</v>
      </c>
      <c r="G25" s="71"/>
      <c r="H25" s="8" t="s">
        <v>6</v>
      </c>
      <c r="I25" s="8" t="s">
        <v>87</v>
      </c>
      <c r="J25" s="8" t="s">
        <v>87</v>
      </c>
    </row>
    <row r="26">
      <c r="A26" s="68" t="s">
        <v>88</v>
      </c>
      <c r="B26" s="69">
        <v>44537.0</v>
      </c>
      <c r="C26" s="68" t="s">
        <v>566</v>
      </c>
      <c r="D26" s="70">
        <v>-85.54</v>
      </c>
      <c r="E26" s="68" t="s">
        <v>93</v>
      </c>
      <c r="F26" s="70">
        <v>14633.61</v>
      </c>
      <c r="G26" s="71"/>
      <c r="H26" s="8" t="s">
        <v>6</v>
      </c>
      <c r="I26" s="8" t="s">
        <v>91</v>
      </c>
      <c r="J26" s="8" t="s">
        <v>28</v>
      </c>
    </row>
    <row r="27">
      <c r="A27" s="68" t="s">
        <v>88</v>
      </c>
      <c r="B27" s="69">
        <v>44537.0</v>
      </c>
      <c r="C27" s="68" t="s">
        <v>567</v>
      </c>
      <c r="D27" s="70">
        <v>-60.0</v>
      </c>
      <c r="E27" s="68" t="s">
        <v>111</v>
      </c>
      <c r="F27" s="70">
        <v>14719.15</v>
      </c>
      <c r="G27" s="71"/>
      <c r="H27" s="8" t="s">
        <v>4</v>
      </c>
      <c r="I27" s="8" t="s">
        <v>91</v>
      </c>
      <c r="J27" s="8" t="s">
        <v>23</v>
      </c>
    </row>
    <row r="28">
      <c r="A28" s="68" t="s">
        <v>84</v>
      </c>
      <c r="B28" s="69">
        <v>44537.0</v>
      </c>
      <c r="C28" s="68" t="s">
        <v>568</v>
      </c>
      <c r="D28" s="70">
        <v>180.0</v>
      </c>
      <c r="E28" s="68" t="s">
        <v>95</v>
      </c>
      <c r="F28" s="70">
        <v>14779.15</v>
      </c>
      <c r="G28" s="71"/>
      <c r="H28" s="8" t="s">
        <v>30</v>
      </c>
      <c r="I28" s="8" t="s">
        <v>87</v>
      </c>
      <c r="J28" s="8" t="s">
        <v>87</v>
      </c>
    </row>
    <row r="29">
      <c r="A29" s="68" t="s">
        <v>84</v>
      </c>
      <c r="B29" s="69">
        <v>44536.0</v>
      </c>
      <c r="C29" s="68" t="s">
        <v>569</v>
      </c>
      <c r="D29" s="70">
        <v>832.0</v>
      </c>
      <c r="E29" s="68" t="s">
        <v>127</v>
      </c>
      <c r="F29" s="70">
        <v>14599.15</v>
      </c>
      <c r="G29" s="71"/>
      <c r="H29" s="8" t="s">
        <v>4</v>
      </c>
      <c r="I29" s="8" t="s">
        <v>87</v>
      </c>
      <c r="J29" s="8" t="s">
        <v>87</v>
      </c>
    </row>
    <row r="30">
      <c r="A30" s="68" t="s">
        <v>88</v>
      </c>
      <c r="B30" s="69">
        <v>44533.0</v>
      </c>
      <c r="C30" s="68" t="s">
        <v>570</v>
      </c>
      <c r="D30" s="70">
        <v>-400.0</v>
      </c>
      <c r="E30" s="68" t="s">
        <v>111</v>
      </c>
      <c r="F30" s="70">
        <v>13767.15</v>
      </c>
      <c r="G30" s="71"/>
      <c r="H30" s="8" t="s">
        <v>4</v>
      </c>
      <c r="I30" s="8" t="s">
        <v>91</v>
      </c>
      <c r="J30" s="8" t="s">
        <v>23</v>
      </c>
    </row>
    <row r="31">
      <c r="A31" s="68" t="s">
        <v>84</v>
      </c>
      <c r="B31" s="69">
        <v>44533.0</v>
      </c>
      <c r="C31" s="68" t="s">
        <v>571</v>
      </c>
      <c r="D31" s="70">
        <v>950.0</v>
      </c>
      <c r="E31" s="68" t="s">
        <v>95</v>
      </c>
      <c r="F31" s="70">
        <v>14167.15</v>
      </c>
      <c r="G31" s="71"/>
      <c r="H31" s="8" t="s">
        <v>4</v>
      </c>
      <c r="I31" s="8" t="s">
        <v>87</v>
      </c>
      <c r="J31" s="8" t="s">
        <v>87</v>
      </c>
    </row>
    <row r="32">
      <c r="A32" s="68" t="s">
        <v>84</v>
      </c>
      <c r="B32" s="69">
        <v>44533.0</v>
      </c>
      <c r="C32" s="68" t="s">
        <v>572</v>
      </c>
      <c r="D32" s="70">
        <v>1050.0</v>
      </c>
      <c r="E32" s="68" t="s">
        <v>86</v>
      </c>
      <c r="F32" s="70">
        <v>13217.15</v>
      </c>
      <c r="G32" s="71"/>
      <c r="H32" s="8" t="s">
        <v>4</v>
      </c>
      <c r="I32" s="8" t="s">
        <v>87</v>
      </c>
      <c r="J32" s="8" t="s">
        <v>87</v>
      </c>
    </row>
    <row r="33">
      <c r="A33" s="68" t="s">
        <v>84</v>
      </c>
      <c r="B33" s="69">
        <v>44533.0</v>
      </c>
      <c r="C33" s="68" t="s">
        <v>573</v>
      </c>
      <c r="D33" s="70">
        <v>1200.0</v>
      </c>
      <c r="E33" s="68" t="s">
        <v>95</v>
      </c>
      <c r="F33" s="70">
        <v>12167.15</v>
      </c>
      <c r="G33" s="71"/>
      <c r="H33" s="8" t="s">
        <v>30</v>
      </c>
      <c r="I33" s="8" t="s">
        <v>87</v>
      </c>
      <c r="J33" s="8" t="s">
        <v>87</v>
      </c>
    </row>
    <row r="34">
      <c r="A34" s="68" t="s">
        <v>84</v>
      </c>
      <c r="B34" s="69">
        <v>44533.0</v>
      </c>
      <c r="C34" s="68" t="s">
        <v>574</v>
      </c>
      <c r="D34" s="70">
        <v>1250.0</v>
      </c>
      <c r="E34" s="68" t="s">
        <v>86</v>
      </c>
      <c r="F34" s="70">
        <v>10967.15</v>
      </c>
      <c r="G34" s="71"/>
      <c r="H34" s="8" t="s">
        <v>4</v>
      </c>
      <c r="I34" s="8" t="s">
        <v>87</v>
      </c>
      <c r="J34" s="8" t="s">
        <v>87</v>
      </c>
    </row>
    <row r="35">
      <c r="A35" s="68" t="s">
        <v>84</v>
      </c>
      <c r="B35" s="69">
        <v>44533.0</v>
      </c>
      <c r="C35" s="68" t="s">
        <v>575</v>
      </c>
      <c r="D35" s="70">
        <v>1800.0</v>
      </c>
      <c r="E35" s="68" t="s">
        <v>86</v>
      </c>
      <c r="F35" s="70">
        <v>9717.15</v>
      </c>
      <c r="G35" s="71"/>
      <c r="H35" s="8" t="s">
        <v>30</v>
      </c>
      <c r="I35" s="8" t="s">
        <v>87</v>
      </c>
      <c r="J35" s="8" t="s">
        <v>87</v>
      </c>
    </row>
    <row r="36">
      <c r="A36" s="68" t="s">
        <v>84</v>
      </c>
      <c r="B36" s="69">
        <v>44532.0</v>
      </c>
      <c r="C36" s="68" t="s">
        <v>576</v>
      </c>
      <c r="D36" s="70">
        <v>1525.0</v>
      </c>
      <c r="E36" s="68" t="s">
        <v>86</v>
      </c>
      <c r="F36" s="70">
        <v>7917.15</v>
      </c>
      <c r="G36" s="71"/>
      <c r="H36" s="8" t="s">
        <v>6</v>
      </c>
      <c r="I36" s="8" t="s">
        <v>87</v>
      </c>
      <c r="J36" s="8" t="s">
        <v>87</v>
      </c>
    </row>
    <row r="37">
      <c r="A37" s="68" t="s">
        <v>84</v>
      </c>
      <c r="B37" s="69">
        <v>44531.0</v>
      </c>
      <c r="C37" s="68" t="s">
        <v>577</v>
      </c>
      <c r="D37" s="70">
        <v>0.01</v>
      </c>
      <c r="E37" s="68" t="s">
        <v>127</v>
      </c>
      <c r="F37" s="70">
        <v>6392.15</v>
      </c>
      <c r="G37" s="71"/>
      <c r="H37" s="8" t="s">
        <v>4</v>
      </c>
      <c r="I37" s="8" t="s">
        <v>87</v>
      </c>
      <c r="J37" s="8" t="s">
        <v>87</v>
      </c>
    </row>
    <row r="38">
      <c r="A38" s="68" t="s">
        <v>84</v>
      </c>
      <c r="B38" s="69">
        <v>44531.0</v>
      </c>
      <c r="C38" s="68" t="s">
        <v>578</v>
      </c>
      <c r="D38" s="70">
        <v>400.0</v>
      </c>
      <c r="E38" s="68" t="s">
        <v>86</v>
      </c>
      <c r="F38" s="70">
        <v>6392.14</v>
      </c>
      <c r="G38" s="71"/>
      <c r="H38" s="8" t="s">
        <v>30</v>
      </c>
      <c r="I38" s="8" t="s">
        <v>87</v>
      </c>
      <c r="J38" s="8" t="s">
        <v>87</v>
      </c>
    </row>
    <row r="39">
      <c r="A39" s="68" t="s">
        <v>84</v>
      </c>
      <c r="B39" s="69">
        <v>44531.0</v>
      </c>
      <c r="C39" s="68" t="s">
        <v>579</v>
      </c>
      <c r="D39" s="70">
        <v>495.0</v>
      </c>
      <c r="E39" s="68" t="s">
        <v>127</v>
      </c>
      <c r="F39" s="70">
        <v>5992.14</v>
      </c>
      <c r="G39" s="71"/>
      <c r="H39" s="8" t="s">
        <v>4</v>
      </c>
      <c r="I39" s="8" t="s">
        <v>87</v>
      </c>
      <c r="J39" s="8" t="s">
        <v>87</v>
      </c>
    </row>
    <row r="40">
      <c r="A40" s="68" t="s">
        <v>84</v>
      </c>
      <c r="B40" s="69">
        <v>44531.0</v>
      </c>
      <c r="C40" s="68" t="s">
        <v>580</v>
      </c>
      <c r="D40" s="70">
        <v>1600.0</v>
      </c>
      <c r="E40" s="68" t="s">
        <v>95</v>
      </c>
      <c r="F40" s="70">
        <v>5497.14</v>
      </c>
      <c r="G40" s="71"/>
      <c r="H40" s="8" t="s">
        <v>30</v>
      </c>
      <c r="I40" s="8" t="s">
        <v>87</v>
      </c>
      <c r="J40" s="8" t="s">
        <v>87</v>
      </c>
    </row>
    <row r="41">
      <c r="A41" s="68" t="s">
        <v>84</v>
      </c>
      <c r="B41" s="69">
        <v>44531.0</v>
      </c>
      <c r="C41" s="68" t="s">
        <v>581</v>
      </c>
      <c r="D41" s="70">
        <v>1650.0</v>
      </c>
      <c r="E41" s="68" t="s">
        <v>95</v>
      </c>
      <c r="F41" s="70">
        <v>3897.14</v>
      </c>
      <c r="G41" s="71"/>
      <c r="H41" s="8" t="s">
        <v>6</v>
      </c>
      <c r="I41" s="8" t="s">
        <v>87</v>
      </c>
      <c r="J41" s="8" t="s">
        <v>87</v>
      </c>
    </row>
    <row r="42">
      <c r="A42" s="68" t="s">
        <v>88</v>
      </c>
      <c r="B42" s="69">
        <v>44529.0</v>
      </c>
      <c r="C42" s="68" t="s">
        <v>582</v>
      </c>
      <c r="D42" s="70">
        <v>-220.0</v>
      </c>
      <c r="E42" s="68" t="s">
        <v>109</v>
      </c>
      <c r="F42" s="70">
        <v>2247.14</v>
      </c>
      <c r="G42" s="71"/>
      <c r="H42" s="8" t="s">
        <v>4</v>
      </c>
      <c r="I42" s="8" t="s">
        <v>98</v>
      </c>
      <c r="J42" s="8" t="s">
        <v>98</v>
      </c>
    </row>
    <row r="43">
      <c r="A43" s="68" t="s">
        <v>88</v>
      </c>
      <c r="B43" s="69">
        <v>44529.0</v>
      </c>
      <c r="C43" s="68" t="s">
        <v>583</v>
      </c>
      <c r="D43" s="70">
        <v>-22.04</v>
      </c>
      <c r="E43" s="68" t="s">
        <v>93</v>
      </c>
      <c r="F43" s="70">
        <v>2467.14</v>
      </c>
      <c r="G43" s="71"/>
      <c r="H43" s="8" t="s">
        <v>6</v>
      </c>
      <c r="I43" s="8" t="s">
        <v>91</v>
      </c>
      <c r="J43" s="8" t="s">
        <v>28</v>
      </c>
    </row>
    <row r="44">
      <c r="A44" s="68" t="s">
        <v>267</v>
      </c>
      <c r="B44" s="69">
        <v>44526.0</v>
      </c>
      <c r="C44" s="68" t="s">
        <v>550</v>
      </c>
      <c r="D44" s="70">
        <v>1000.0</v>
      </c>
      <c r="E44" s="68" t="s">
        <v>273</v>
      </c>
      <c r="F44" s="70">
        <v>2489.18</v>
      </c>
      <c r="G44" s="70">
        <v>1.0</v>
      </c>
      <c r="H44" s="8" t="s">
        <v>4</v>
      </c>
      <c r="I44" s="8" t="s">
        <v>87</v>
      </c>
      <c r="J44" s="8" t="s">
        <v>87</v>
      </c>
    </row>
    <row r="45">
      <c r="A45" s="68" t="s">
        <v>88</v>
      </c>
      <c r="B45" s="69">
        <v>44524.0</v>
      </c>
      <c r="C45" s="68" t="s">
        <v>584</v>
      </c>
      <c r="D45" s="70">
        <v>-35.59</v>
      </c>
      <c r="E45" s="68" t="s">
        <v>93</v>
      </c>
      <c r="F45" s="70">
        <v>1489.18</v>
      </c>
      <c r="G45" s="71"/>
      <c r="H45" s="8" t="s">
        <v>4</v>
      </c>
      <c r="I45" s="8" t="s">
        <v>91</v>
      </c>
      <c r="J45" s="8" t="s">
        <v>28</v>
      </c>
    </row>
    <row r="46">
      <c r="A46" s="68" t="s">
        <v>88</v>
      </c>
      <c r="B46" s="69">
        <v>44524.0</v>
      </c>
      <c r="C46" s="68" t="s">
        <v>585</v>
      </c>
      <c r="D46" s="70">
        <v>-57.65</v>
      </c>
      <c r="E46" s="68" t="s">
        <v>93</v>
      </c>
      <c r="F46" s="70">
        <v>1524.77</v>
      </c>
      <c r="G46" s="71"/>
      <c r="H46" s="8" t="s">
        <v>30</v>
      </c>
      <c r="I46" s="8" t="s">
        <v>91</v>
      </c>
      <c r="J46" s="8" t="s">
        <v>28</v>
      </c>
    </row>
    <row r="47">
      <c r="A47" s="68" t="s">
        <v>88</v>
      </c>
      <c r="B47" s="69">
        <v>44524.0</v>
      </c>
      <c r="C47" s="68" t="s">
        <v>586</v>
      </c>
      <c r="D47" s="70">
        <v>-73.25</v>
      </c>
      <c r="E47" s="68" t="s">
        <v>93</v>
      </c>
      <c r="F47" s="70">
        <v>1582.42</v>
      </c>
      <c r="G47" s="71"/>
      <c r="H47" s="8" t="s">
        <v>6</v>
      </c>
      <c r="I47" s="8" t="s">
        <v>91</v>
      </c>
      <c r="J47" s="8" t="s">
        <v>28</v>
      </c>
    </row>
    <row r="48">
      <c r="A48" s="68" t="s">
        <v>88</v>
      </c>
      <c r="B48" s="69">
        <v>44524.0</v>
      </c>
      <c r="C48" s="68" t="s">
        <v>587</v>
      </c>
      <c r="D48" s="70">
        <v>-200.0</v>
      </c>
      <c r="E48" s="68" t="s">
        <v>109</v>
      </c>
      <c r="F48" s="70">
        <v>1655.67</v>
      </c>
      <c r="G48" s="71"/>
      <c r="H48" s="8" t="s">
        <v>6</v>
      </c>
      <c r="I48" s="8" t="s">
        <v>98</v>
      </c>
      <c r="J48" s="8" t="s">
        <v>98</v>
      </c>
    </row>
    <row r="49">
      <c r="A49" s="68" t="s">
        <v>88</v>
      </c>
      <c r="B49" s="69">
        <v>44519.0</v>
      </c>
      <c r="C49" s="68" t="s">
        <v>588</v>
      </c>
      <c r="D49" s="70">
        <v>-1000.0</v>
      </c>
      <c r="E49" s="68" t="s">
        <v>109</v>
      </c>
      <c r="F49" s="70">
        <v>1855.67</v>
      </c>
      <c r="G49" s="71"/>
      <c r="H49" s="8" t="s">
        <v>4</v>
      </c>
      <c r="I49" s="8" t="s">
        <v>98</v>
      </c>
      <c r="J49" s="8" t="s">
        <v>98</v>
      </c>
    </row>
    <row r="50">
      <c r="A50" s="68" t="s">
        <v>88</v>
      </c>
      <c r="B50" s="69">
        <v>44519.0</v>
      </c>
      <c r="C50" s="68" t="s">
        <v>589</v>
      </c>
      <c r="D50" s="70">
        <v>-200.0</v>
      </c>
      <c r="E50" s="68" t="s">
        <v>111</v>
      </c>
      <c r="F50" s="70">
        <v>2855.67</v>
      </c>
      <c r="G50" s="71"/>
      <c r="H50" s="8" t="s">
        <v>4</v>
      </c>
      <c r="I50" s="8" t="s">
        <v>91</v>
      </c>
      <c r="J50" s="8" t="s">
        <v>23</v>
      </c>
    </row>
    <row r="51">
      <c r="A51" s="68" t="s">
        <v>88</v>
      </c>
      <c r="B51" s="69">
        <v>44518.0</v>
      </c>
      <c r="C51" s="68" t="s">
        <v>590</v>
      </c>
      <c r="D51" s="70">
        <v>-468.74</v>
      </c>
      <c r="E51" s="68" t="s">
        <v>93</v>
      </c>
      <c r="F51" s="70">
        <v>3055.67</v>
      </c>
      <c r="G51" s="71"/>
      <c r="H51" s="8" t="s">
        <v>4</v>
      </c>
      <c r="I51" s="8" t="s">
        <v>91</v>
      </c>
      <c r="J51" s="8" t="s">
        <v>29</v>
      </c>
    </row>
    <row r="52">
      <c r="A52" s="68" t="s">
        <v>84</v>
      </c>
      <c r="B52" s="69">
        <v>44518.0</v>
      </c>
      <c r="C52" s="68" t="s">
        <v>591</v>
      </c>
      <c r="D52" s="70">
        <v>150.0</v>
      </c>
      <c r="E52" s="68" t="s">
        <v>95</v>
      </c>
      <c r="F52" s="70">
        <v>3524.41</v>
      </c>
      <c r="G52" s="71"/>
      <c r="H52" s="8" t="s">
        <v>4</v>
      </c>
      <c r="I52" s="8" t="s">
        <v>87</v>
      </c>
      <c r="J52" s="8" t="s">
        <v>87</v>
      </c>
    </row>
    <row r="53">
      <c r="A53" s="68" t="s">
        <v>84</v>
      </c>
      <c r="B53" s="69">
        <v>44518.0</v>
      </c>
      <c r="C53" s="68" t="s">
        <v>592</v>
      </c>
      <c r="D53" s="70">
        <v>200.0</v>
      </c>
      <c r="E53" s="68" t="s">
        <v>95</v>
      </c>
      <c r="F53" s="70">
        <v>3374.41</v>
      </c>
      <c r="G53" s="71"/>
      <c r="H53" s="8" t="s">
        <v>4</v>
      </c>
      <c r="I53" s="8" t="s">
        <v>87</v>
      </c>
      <c r="J53" s="8" t="s">
        <v>87</v>
      </c>
    </row>
    <row r="54">
      <c r="A54" s="68" t="s">
        <v>84</v>
      </c>
      <c r="B54" s="69">
        <v>44517.0</v>
      </c>
      <c r="C54" s="68" t="s">
        <v>593</v>
      </c>
      <c r="D54" s="70">
        <v>1150.0</v>
      </c>
      <c r="E54" s="68" t="s">
        <v>95</v>
      </c>
      <c r="F54" s="70">
        <v>3174.41</v>
      </c>
      <c r="G54" s="71"/>
      <c r="H54" s="8" t="s">
        <v>4</v>
      </c>
      <c r="I54" s="8" t="s">
        <v>87</v>
      </c>
      <c r="J54" s="8" t="s">
        <v>87</v>
      </c>
    </row>
    <row r="55">
      <c r="A55" s="68" t="s">
        <v>88</v>
      </c>
      <c r="B55" s="69">
        <v>44515.0</v>
      </c>
      <c r="C55" s="68" t="s">
        <v>594</v>
      </c>
      <c r="D55" s="70">
        <v>-3065.14</v>
      </c>
      <c r="E55" s="68" t="s">
        <v>93</v>
      </c>
      <c r="F55" s="70">
        <v>2024.41</v>
      </c>
      <c r="G55" s="71"/>
      <c r="H55" s="8" t="s">
        <v>6</v>
      </c>
      <c r="I55" s="8" t="s">
        <v>125</v>
      </c>
      <c r="J55" s="8" t="s">
        <v>125</v>
      </c>
    </row>
    <row r="56">
      <c r="A56" s="68" t="s">
        <v>88</v>
      </c>
      <c r="B56" s="69">
        <v>44512.0</v>
      </c>
      <c r="C56" s="68" t="s">
        <v>595</v>
      </c>
      <c r="D56" s="70">
        <v>-2271.0</v>
      </c>
      <c r="E56" s="68" t="s">
        <v>163</v>
      </c>
      <c r="F56" s="70">
        <v>5089.55</v>
      </c>
      <c r="G56" s="71"/>
      <c r="H56" s="8" t="s">
        <v>30</v>
      </c>
      <c r="I56" s="8" t="s">
        <v>91</v>
      </c>
      <c r="J56" s="8" t="s">
        <v>23</v>
      </c>
    </row>
    <row r="57">
      <c r="A57" s="68" t="s">
        <v>88</v>
      </c>
      <c r="B57" s="69">
        <v>44512.0</v>
      </c>
      <c r="C57" s="68" t="s">
        <v>596</v>
      </c>
      <c r="D57" s="70">
        <v>-3522.6</v>
      </c>
      <c r="E57" s="68" t="s">
        <v>93</v>
      </c>
      <c r="F57" s="70">
        <v>7360.55</v>
      </c>
      <c r="G57" s="71"/>
      <c r="H57" s="8" t="s">
        <v>30</v>
      </c>
      <c r="I57" s="8" t="s">
        <v>125</v>
      </c>
      <c r="J57" s="8" t="s">
        <v>125</v>
      </c>
    </row>
    <row r="58">
      <c r="A58" s="68" t="s">
        <v>88</v>
      </c>
      <c r="B58" s="69">
        <v>44512.0</v>
      </c>
      <c r="C58" s="68" t="s">
        <v>597</v>
      </c>
      <c r="D58" s="70">
        <v>-54.74</v>
      </c>
      <c r="E58" s="68" t="s">
        <v>93</v>
      </c>
      <c r="F58" s="70">
        <v>10883.15</v>
      </c>
      <c r="G58" s="71"/>
      <c r="H58" s="8" t="s">
        <v>4</v>
      </c>
      <c r="I58" s="8" t="s">
        <v>91</v>
      </c>
      <c r="J58" s="8" t="s">
        <v>29</v>
      </c>
    </row>
    <row r="59">
      <c r="A59" s="68" t="s">
        <v>88</v>
      </c>
      <c r="B59" s="69">
        <v>44512.0</v>
      </c>
      <c r="C59" s="68" t="s">
        <v>598</v>
      </c>
      <c r="D59" s="70">
        <v>-54.74</v>
      </c>
      <c r="E59" s="68" t="s">
        <v>93</v>
      </c>
      <c r="F59" s="70">
        <v>10937.89</v>
      </c>
      <c r="G59" s="71"/>
      <c r="H59" s="8" t="s">
        <v>4</v>
      </c>
      <c r="I59" s="8" t="s">
        <v>91</v>
      </c>
      <c r="J59" s="8" t="s">
        <v>29</v>
      </c>
    </row>
    <row r="60">
      <c r="A60" s="68" t="s">
        <v>84</v>
      </c>
      <c r="B60" s="69">
        <v>44512.0</v>
      </c>
      <c r="C60" s="68" t="s">
        <v>599</v>
      </c>
      <c r="D60" s="70">
        <v>900.0</v>
      </c>
      <c r="E60" s="68" t="s">
        <v>86</v>
      </c>
      <c r="F60" s="70">
        <v>10992.63</v>
      </c>
      <c r="G60" s="71"/>
      <c r="H60" s="8" t="s">
        <v>30</v>
      </c>
      <c r="I60" s="8" t="s">
        <v>87</v>
      </c>
      <c r="J60" s="8" t="s">
        <v>87</v>
      </c>
    </row>
    <row r="61">
      <c r="A61" s="68" t="s">
        <v>84</v>
      </c>
      <c r="B61" s="69">
        <v>44510.0</v>
      </c>
      <c r="C61" s="68" t="s">
        <v>600</v>
      </c>
      <c r="D61" s="70">
        <v>200.0</v>
      </c>
      <c r="E61" s="68" t="s">
        <v>95</v>
      </c>
      <c r="F61" s="70">
        <v>10092.63</v>
      </c>
      <c r="G61" s="71"/>
      <c r="H61" s="8" t="s">
        <v>4</v>
      </c>
      <c r="I61" s="8" t="s">
        <v>87</v>
      </c>
      <c r="J61" s="8" t="s">
        <v>87</v>
      </c>
    </row>
    <row r="62">
      <c r="A62" s="68" t="s">
        <v>84</v>
      </c>
      <c r="B62" s="69">
        <v>44510.0</v>
      </c>
      <c r="C62" s="68" t="s">
        <v>601</v>
      </c>
      <c r="D62" s="70">
        <v>1000.0</v>
      </c>
      <c r="E62" s="68" t="s">
        <v>86</v>
      </c>
      <c r="F62" s="70">
        <v>9892.63</v>
      </c>
      <c r="G62" s="71"/>
      <c r="H62" s="8" t="s">
        <v>6</v>
      </c>
      <c r="I62" s="8" t="s">
        <v>87</v>
      </c>
      <c r="J62" s="8" t="s">
        <v>87</v>
      </c>
    </row>
    <row r="63">
      <c r="A63" s="68" t="s">
        <v>88</v>
      </c>
      <c r="B63" s="69">
        <v>44509.0</v>
      </c>
      <c r="C63" s="68" t="s">
        <v>602</v>
      </c>
      <c r="D63" s="70">
        <v>-94.83</v>
      </c>
      <c r="E63" s="68" t="s">
        <v>93</v>
      </c>
      <c r="F63" s="70">
        <v>8892.63</v>
      </c>
      <c r="G63" s="71"/>
      <c r="H63" s="8" t="s">
        <v>6</v>
      </c>
      <c r="I63" s="8" t="s">
        <v>91</v>
      </c>
      <c r="J63" s="8" t="s">
        <v>28</v>
      </c>
    </row>
    <row r="64">
      <c r="A64" s="68" t="s">
        <v>84</v>
      </c>
      <c r="B64" s="69">
        <v>44509.0</v>
      </c>
      <c r="C64" s="68" t="s">
        <v>603</v>
      </c>
      <c r="D64" s="70">
        <v>1300.0</v>
      </c>
      <c r="E64" s="68" t="s">
        <v>109</v>
      </c>
      <c r="F64" s="70">
        <v>8987.46</v>
      </c>
      <c r="G64" s="71"/>
      <c r="H64" s="8" t="s">
        <v>6</v>
      </c>
      <c r="I64" s="8" t="s">
        <v>87</v>
      </c>
      <c r="J64" s="8" t="s">
        <v>87</v>
      </c>
    </row>
    <row r="65">
      <c r="A65" s="68" t="s">
        <v>88</v>
      </c>
      <c r="B65" s="69">
        <v>44508.0</v>
      </c>
      <c r="C65" s="68" t="s">
        <v>604</v>
      </c>
      <c r="D65" s="70">
        <v>-3127.49</v>
      </c>
      <c r="E65" s="68" t="s">
        <v>93</v>
      </c>
      <c r="F65" s="70">
        <v>7687.46</v>
      </c>
      <c r="G65" s="71"/>
      <c r="H65" s="8" t="s">
        <v>4</v>
      </c>
      <c r="I65" s="8" t="s">
        <v>125</v>
      </c>
      <c r="J65" s="8" t="s">
        <v>125</v>
      </c>
    </row>
    <row r="66">
      <c r="A66" s="68" t="s">
        <v>84</v>
      </c>
      <c r="B66" s="69">
        <v>44508.0</v>
      </c>
      <c r="C66" s="68" t="s">
        <v>605</v>
      </c>
      <c r="D66" s="70">
        <v>832.0</v>
      </c>
      <c r="E66" s="68" t="s">
        <v>127</v>
      </c>
      <c r="F66" s="70">
        <v>10814.95</v>
      </c>
      <c r="G66" s="71"/>
      <c r="H66" s="8" t="s">
        <v>4</v>
      </c>
      <c r="I66" s="8" t="s">
        <v>87</v>
      </c>
      <c r="J66" s="8" t="s">
        <v>87</v>
      </c>
    </row>
    <row r="67">
      <c r="A67" s="68" t="s">
        <v>88</v>
      </c>
      <c r="B67" s="69">
        <v>44505.0</v>
      </c>
      <c r="C67" s="68" t="s">
        <v>606</v>
      </c>
      <c r="D67" s="70">
        <v>-42.59</v>
      </c>
      <c r="E67" s="68" t="s">
        <v>93</v>
      </c>
      <c r="F67" s="70">
        <v>9982.95</v>
      </c>
      <c r="G67" s="71"/>
      <c r="H67" s="8" t="s">
        <v>4</v>
      </c>
      <c r="I67" s="8" t="s">
        <v>91</v>
      </c>
      <c r="J67" s="8" t="s">
        <v>28</v>
      </c>
    </row>
    <row r="68">
      <c r="A68" s="68" t="s">
        <v>84</v>
      </c>
      <c r="B68" s="69">
        <v>44505.0</v>
      </c>
      <c r="C68" s="68" t="s">
        <v>607</v>
      </c>
      <c r="D68" s="70">
        <v>1250.0</v>
      </c>
      <c r="E68" s="68" t="s">
        <v>86</v>
      </c>
      <c r="F68" s="70">
        <v>10025.54</v>
      </c>
      <c r="G68" s="71"/>
      <c r="H68" s="8" t="s">
        <v>4</v>
      </c>
      <c r="I68" s="8" t="s">
        <v>87</v>
      </c>
      <c r="J68" s="8" t="s">
        <v>87</v>
      </c>
    </row>
    <row r="69">
      <c r="A69" s="68" t="s">
        <v>84</v>
      </c>
      <c r="B69" s="69">
        <v>44505.0</v>
      </c>
      <c r="C69" s="68" t="s">
        <v>608</v>
      </c>
      <c r="D69" s="70">
        <v>1650.0</v>
      </c>
      <c r="E69" s="68" t="s">
        <v>86</v>
      </c>
      <c r="F69" s="70">
        <v>8775.54</v>
      </c>
      <c r="G69" s="71"/>
      <c r="H69" s="8" t="s">
        <v>6</v>
      </c>
      <c r="I69" s="8" t="s">
        <v>87</v>
      </c>
      <c r="J69" s="8" t="s">
        <v>87</v>
      </c>
    </row>
    <row r="70">
      <c r="A70" s="68" t="s">
        <v>84</v>
      </c>
      <c r="B70" s="69">
        <v>44504.0</v>
      </c>
      <c r="C70" s="68" t="s">
        <v>609</v>
      </c>
      <c r="D70" s="70">
        <v>1150.0</v>
      </c>
      <c r="E70" s="68" t="s">
        <v>95</v>
      </c>
      <c r="F70" s="70">
        <v>7125.54</v>
      </c>
      <c r="G70" s="71"/>
      <c r="H70" s="8" t="s">
        <v>4</v>
      </c>
      <c r="I70" s="8" t="s">
        <v>87</v>
      </c>
      <c r="J70" s="8" t="s">
        <v>87</v>
      </c>
    </row>
    <row r="71">
      <c r="A71" s="68" t="s">
        <v>88</v>
      </c>
      <c r="B71" s="69">
        <v>44503.0</v>
      </c>
      <c r="C71" s="68" t="s">
        <v>610</v>
      </c>
      <c r="D71" s="70">
        <v>-100.0</v>
      </c>
      <c r="E71" s="68" t="s">
        <v>111</v>
      </c>
      <c r="F71" s="70">
        <v>5975.54</v>
      </c>
      <c r="G71" s="71"/>
      <c r="H71" s="8" t="s">
        <v>30</v>
      </c>
      <c r="I71" s="8" t="s">
        <v>91</v>
      </c>
      <c r="J71" s="8" t="s">
        <v>27</v>
      </c>
    </row>
    <row r="72">
      <c r="A72" s="68" t="s">
        <v>84</v>
      </c>
      <c r="B72" s="69">
        <v>44503.0</v>
      </c>
      <c r="C72" s="68" t="s">
        <v>611</v>
      </c>
      <c r="D72" s="70">
        <v>950.0</v>
      </c>
      <c r="E72" s="68" t="s">
        <v>95</v>
      </c>
      <c r="F72" s="70">
        <v>6075.54</v>
      </c>
      <c r="G72" s="71"/>
      <c r="H72" s="8" t="s">
        <v>4</v>
      </c>
      <c r="I72" s="8" t="s">
        <v>87</v>
      </c>
      <c r="J72" s="8" t="s">
        <v>87</v>
      </c>
    </row>
    <row r="73">
      <c r="A73" s="68" t="s">
        <v>84</v>
      </c>
      <c r="B73" s="69">
        <v>44503.0</v>
      </c>
      <c r="C73" s="68" t="s">
        <v>612</v>
      </c>
      <c r="D73" s="70">
        <v>1525.0</v>
      </c>
      <c r="E73" s="68" t="s">
        <v>86</v>
      </c>
      <c r="F73" s="70">
        <v>5125.54</v>
      </c>
      <c r="G73" s="71"/>
      <c r="H73" s="8" t="s">
        <v>6</v>
      </c>
      <c r="I73" s="8" t="s">
        <v>87</v>
      </c>
      <c r="J73" s="8" t="s">
        <v>87</v>
      </c>
    </row>
    <row r="74">
      <c r="A74" s="68" t="s">
        <v>88</v>
      </c>
      <c r="B74" s="69">
        <v>44502.0</v>
      </c>
      <c r="C74" s="68" t="s">
        <v>613</v>
      </c>
      <c r="D74" s="70">
        <v>-3016.69</v>
      </c>
      <c r="E74" s="68" t="s">
        <v>93</v>
      </c>
      <c r="F74" s="70">
        <v>3600.54</v>
      </c>
      <c r="G74" s="71"/>
      <c r="H74" s="8" t="s">
        <v>4</v>
      </c>
      <c r="I74" s="8" t="s">
        <v>91</v>
      </c>
      <c r="J74" s="8" t="s">
        <v>614</v>
      </c>
    </row>
    <row r="75">
      <c r="A75" s="68" t="s">
        <v>84</v>
      </c>
      <c r="B75" s="69">
        <v>44501.0</v>
      </c>
      <c r="C75" s="68" t="s">
        <v>615</v>
      </c>
      <c r="D75" s="70">
        <v>400.0</v>
      </c>
      <c r="E75" s="68" t="s">
        <v>86</v>
      </c>
      <c r="F75" s="70">
        <v>6617.23</v>
      </c>
      <c r="G75" s="71"/>
      <c r="H75" s="8" t="s">
        <v>30</v>
      </c>
      <c r="I75" s="8" t="s">
        <v>87</v>
      </c>
      <c r="J75" s="8" t="s">
        <v>87</v>
      </c>
    </row>
    <row r="76">
      <c r="A76" s="68" t="s">
        <v>84</v>
      </c>
      <c r="B76" s="69">
        <v>44501.0</v>
      </c>
      <c r="C76" s="68" t="s">
        <v>616</v>
      </c>
      <c r="D76" s="70">
        <v>495.0</v>
      </c>
      <c r="E76" s="68" t="s">
        <v>127</v>
      </c>
      <c r="F76" s="70">
        <v>6217.23</v>
      </c>
      <c r="G76" s="71"/>
      <c r="H76" s="8" t="s">
        <v>4</v>
      </c>
      <c r="I76" s="8" t="s">
        <v>87</v>
      </c>
      <c r="J76" s="8" t="s">
        <v>87</v>
      </c>
    </row>
    <row r="77">
      <c r="A77" s="68" t="s">
        <v>84</v>
      </c>
      <c r="B77" s="69">
        <v>44501.0</v>
      </c>
      <c r="C77" s="68" t="s">
        <v>617</v>
      </c>
      <c r="D77" s="70">
        <v>1180.0</v>
      </c>
      <c r="E77" s="68" t="s">
        <v>95</v>
      </c>
      <c r="F77" s="70">
        <v>5722.23</v>
      </c>
      <c r="G77" s="71"/>
      <c r="H77" s="8" t="s">
        <v>30</v>
      </c>
      <c r="I77" s="8" t="s">
        <v>87</v>
      </c>
      <c r="J77" s="8" t="s">
        <v>87</v>
      </c>
    </row>
    <row r="78">
      <c r="A78" s="68" t="s">
        <v>84</v>
      </c>
      <c r="B78" s="69">
        <v>44501.0</v>
      </c>
      <c r="C78" s="68" t="s">
        <v>618</v>
      </c>
      <c r="D78" s="70">
        <v>1600.0</v>
      </c>
      <c r="E78" s="68" t="s">
        <v>95</v>
      </c>
      <c r="F78" s="70">
        <v>4542.23</v>
      </c>
      <c r="G78" s="71"/>
      <c r="H78" s="8" t="s">
        <v>30</v>
      </c>
      <c r="I78" s="8" t="s">
        <v>87</v>
      </c>
      <c r="J78" s="8" t="s">
        <v>87</v>
      </c>
    </row>
    <row r="79">
      <c r="A79" s="68" t="s">
        <v>88</v>
      </c>
      <c r="B79" s="69">
        <v>44498.0</v>
      </c>
      <c r="C79" s="68" t="s">
        <v>619</v>
      </c>
      <c r="D79" s="70">
        <v>-23.04</v>
      </c>
      <c r="E79" s="68" t="s">
        <v>93</v>
      </c>
      <c r="F79" s="70">
        <v>2942.23</v>
      </c>
      <c r="G79" s="71"/>
      <c r="H79" s="8" t="s">
        <v>4</v>
      </c>
      <c r="I79" s="8" t="s">
        <v>91</v>
      </c>
      <c r="J79" s="8" t="s">
        <v>28</v>
      </c>
    </row>
    <row r="80">
      <c r="A80" s="68" t="s">
        <v>88</v>
      </c>
      <c r="B80" s="69">
        <v>44497.0</v>
      </c>
      <c r="C80" s="68" t="s">
        <v>620</v>
      </c>
      <c r="D80" s="70">
        <v>-386.74</v>
      </c>
      <c r="E80" s="68" t="s">
        <v>93</v>
      </c>
      <c r="F80" s="70">
        <v>2965.27</v>
      </c>
      <c r="G80" s="71"/>
      <c r="H80" s="8" t="s">
        <v>6</v>
      </c>
      <c r="I80" s="8" t="s">
        <v>91</v>
      </c>
      <c r="J80" s="8" t="s">
        <v>28</v>
      </c>
    </row>
    <row r="81">
      <c r="A81" s="68" t="s">
        <v>84</v>
      </c>
      <c r="B81" s="69">
        <v>44497.0</v>
      </c>
      <c r="C81" s="68" t="s">
        <v>621</v>
      </c>
      <c r="D81" s="70">
        <v>1000.0</v>
      </c>
      <c r="E81" s="68" t="s">
        <v>86</v>
      </c>
      <c r="F81" s="70">
        <v>3352.01</v>
      </c>
      <c r="G81" s="71"/>
      <c r="H81" s="8" t="s">
        <v>30</v>
      </c>
      <c r="I81" s="8" t="s">
        <v>87</v>
      </c>
      <c r="J81" s="8" t="s">
        <v>87</v>
      </c>
    </row>
    <row r="82">
      <c r="A82" s="68" t="s">
        <v>267</v>
      </c>
      <c r="B82" s="69">
        <v>44496.0</v>
      </c>
      <c r="C82" s="68" t="s">
        <v>550</v>
      </c>
      <c r="D82" s="70">
        <v>1000.0</v>
      </c>
      <c r="E82" s="68" t="s">
        <v>273</v>
      </c>
      <c r="F82" s="70">
        <v>2352.01</v>
      </c>
      <c r="G82" s="70">
        <v>1.0</v>
      </c>
      <c r="H82" s="8" t="s">
        <v>4</v>
      </c>
      <c r="I82" s="8" t="s">
        <v>87</v>
      </c>
      <c r="J82" s="8" t="s">
        <v>87</v>
      </c>
    </row>
    <row r="83">
      <c r="A83" s="68" t="s">
        <v>88</v>
      </c>
      <c r="B83" s="69">
        <v>44495.0</v>
      </c>
      <c r="C83" s="68" t="s">
        <v>622</v>
      </c>
      <c r="D83" s="70">
        <v>-36.45</v>
      </c>
      <c r="E83" s="68" t="s">
        <v>93</v>
      </c>
      <c r="F83" s="70">
        <v>1352.01</v>
      </c>
      <c r="G83" s="71"/>
      <c r="H83" s="8" t="s">
        <v>6</v>
      </c>
      <c r="I83" s="8" t="s">
        <v>91</v>
      </c>
      <c r="J83" s="8" t="s">
        <v>28</v>
      </c>
    </row>
    <row r="84">
      <c r="A84" s="68" t="s">
        <v>88</v>
      </c>
      <c r="B84" s="69">
        <v>44495.0</v>
      </c>
      <c r="C84" s="68" t="s">
        <v>623</v>
      </c>
      <c r="D84" s="70">
        <v>-53.18</v>
      </c>
      <c r="E84" s="68" t="s">
        <v>93</v>
      </c>
      <c r="F84" s="70">
        <v>1388.46</v>
      </c>
      <c r="G84" s="71"/>
      <c r="H84" s="8" t="s">
        <v>30</v>
      </c>
      <c r="I84" s="8" t="s">
        <v>91</v>
      </c>
      <c r="J84" s="8" t="s">
        <v>28</v>
      </c>
    </row>
    <row r="85">
      <c r="A85" s="68" t="s">
        <v>88</v>
      </c>
      <c r="B85" s="69">
        <v>44495.0</v>
      </c>
      <c r="C85" s="68" t="s">
        <v>624</v>
      </c>
      <c r="D85" s="70">
        <v>-129.3</v>
      </c>
      <c r="E85" s="68" t="s">
        <v>93</v>
      </c>
      <c r="F85" s="70">
        <v>1441.64</v>
      </c>
      <c r="G85" s="71"/>
      <c r="H85" s="8" t="s">
        <v>4</v>
      </c>
      <c r="I85" s="8" t="s">
        <v>91</v>
      </c>
      <c r="J85" s="8" t="s">
        <v>28</v>
      </c>
    </row>
    <row r="86">
      <c r="A86" s="68" t="s">
        <v>88</v>
      </c>
      <c r="B86" s="69">
        <v>44490.0</v>
      </c>
      <c r="C86" s="68" t="s">
        <v>625</v>
      </c>
      <c r="D86" s="70">
        <v>-22.93</v>
      </c>
      <c r="E86" s="68" t="s">
        <v>93</v>
      </c>
      <c r="F86" s="70">
        <v>1570.94</v>
      </c>
      <c r="G86" s="71"/>
      <c r="H86" s="8" t="s">
        <v>4</v>
      </c>
      <c r="I86" s="8" t="s">
        <v>91</v>
      </c>
      <c r="J86" s="8" t="s">
        <v>28</v>
      </c>
    </row>
    <row r="87">
      <c r="A87" s="68" t="s">
        <v>88</v>
      </c>
      <c r="B87" s="69">
        <v>44489.0</v>
      </c>
      <c r="C87" s="68" t="s">
        <v>626</v>
      </c>
      <c r="D87" s="70">
        <v>-350.0</v>
      </c>
      <c r="E87" s="68" t="s">
        <v>111</v>
      </c>
      <c r="F87" s="70">
        <v>1593.87</v>
      </c>
      <c r="G87" s="71"/>
      <c r="H87" s="8" t="s">
        <v>6</v>
      </c>
      <c r="I87" s="8" t="s">
        <v>91</v>
      </c>
      <c r="J87" s="8" t="s">
        <v>23</v>
      </c>
    </row>
    <row r="88">
      <c r="A88" s="68" t="s">
        <v>88</v>
      </c>
      <c r="B88" s="69">
        <v>44488.0</v>
      </c>
      <c r="C88" s="68" t="s">
        <v>627</v>
      </c>
      <c r="D88" s="70">
        <v>-228.88</v>
      </c>
      <c r="E88" s="68" t="s">
        <v>93</v>
      </c>
      <c r="F88" s="70">
        <v>1943.87</v>
      </c>
      <c r="G88" s="71"/>
      <c r="H88" s="8" t="s">
        <v>6</v>
      </c>
      <c r="I88" s="8" t="s">
        <v>91</v>
      </c>
      <c r="J88" s="8" t="s">
        <v>28</v>
      </c>
    </row>
    <row r="89">
      <c r="A89" s="68" t="s">
        <v>84</v>
      </c>
      <c r="B89" s="69">
        <v>44488.0</v>
      </c>
      <c r="C89" s="68" t="s">
        <v>628</v>
      </c>
      <c r="D89" s="70">
        <v>1300.0</v>
      </c>
      <c r="E89" s="68" t="s">
        <v>109</v>
      </c>
      <c r="F89" s="70">
        <v>2172.75</v>
      </c>
      <c r="G89" s="71"/>
      <c r="H89" s="8" t="s">
        <v>6</v>
      </c>
      <c r="I89" s="8" t="s">
        <v>87</v>
      </c>
      <c r="J89" s="8" t="s">
        <v>87</v>
      </c>
    </row>
    <row r="90">
      <c r="A90" s="68" t="s">
        <v>88</v>
      </c>
      <c r="B90" s="69">
        <v>44487.0</v>
      </c>
      <c r="C90" s="68" t="s">
        <v>629</v>
      </c>
      <c r="D90" s="70">
        <v>-468.74</v>
      </c>
      <c r="E90" s="68" t="s">
        <v>93</v>
      </c>
      <c r="F90" s="70">
        <v>872.75</v>
      </c>
      <c r="G90" s="71"/>
      <c r="H90" s="8" t="s">
        <v>4</v>
      </c>
      <c r="I90" s="8" t="s">
        <v>91</v>
      </c>
      <c r="J90" s="8" t="s">
        <v>29</v>
      </c>
    </row>
    <row r="91">
      <c r="A91" s="68" t="s">
        <v>88</v>
      </c>
      <c r="B91" s="69">
        <v>44487.0</v>
      </c>
      <c r="C91" s="68" t="s">
        <v>630</v>
      </c>
      <c r="D91" s="70">
        <v>-4000.0</v>
      </c>
      <c r="E91" s="68" t="s">
        <v>109</v>
      </c>
      <c r="F91" s="70">
        <v>1341.49</v>
      </c>
      <c r="G91" s="71"/>
      <c r="H91" s="8" t="s">
        <v>98</v>
      </c>
      <c r="I91" s="8" t="s">
        <v>98</v>
      </c>
      <c r="J91" s="8" t="s">
        <v>98</v>
      </c>
    </row>
    <row r="92">
      <c r="A92" s="68" t="s">
        <v>84</v>
      </c>
      <c r="B92" s="69">
        <v>44487.0</v>
      </c>
      <c r="C92" s="68" t="s">
        <v>631</v>
      </c>
      <c r="D92" s="70">
        <v>200.0</v>
      </c>
      <c r="E92" s="68" t="s">
        <v>95</v>
      </c>
      <c r="F92" s="70">
        <v>5341.49</v>
      </c>
      <c r="G92" s="71"/>
      <c r="H92" s="8" t="s">
        <v>4</v>
      </c>
      <c r="I92" s="8" t="s">
        <v>87</v>
      </c>
      <c r="J92" s="8" t="s">
        <v>87</v>
      </c>
    </row>
    <row r="93">
      <c r="A93" s="68" t="s">
        <v>267</v>
      </c>
      <c r="B93" s="69">
        <v>44487.0</v>
      </c>
      <c r="C93" s="68" t="s">
        <v>550</v>
      </c>
      <c r="D93" s="70">
        <v>183.8</v>
      </c>
      <c r="E93" s="68" t="s">
        <v>273</v>
      </c>
      <c r="F93" s="70">
        <v>5141.49</v>
      </c>
      <c r="G93" s="70">
        <v>1.0</v>
      </c>
      <c r="H93" s="8" t="s">
        <v>4</v>
      </c>
      <c r="I93" s="8" t="s">
        <v>87</v>
      </c>
      <c r="J93" s="8" t="s">
        <v>87</v>
      </c>
    </row>
    <row r="94">
      <c r="A94" s="68" t="s">
        <v>88</v>
      </c>
      <c r="B94" s="69">
        <v>44484.0</v>
      </c>
      <c r="C94" s="68" t="s">
        <v>632</v>
      </c>
      <c r="D94" s="70">
        <v>-3065.14</v>
      </c>
      <c r="E94" s="68" t="s">
        <v>93</v>
      </c>
      <c r="F94" s="70">
        <v>4957.69</v>
      </c>
      <c r="G94" s="71"/>
      <c r="H94" s="8" t="s">
        <v>6</v>
      </c>
      <c r="I94" s="8" t="s">
        <v>125</v>
      </c>
      <c r="J94" s="8" t="s">
        <v>125</v>
      </c>
    </row>
    <row r="95">
      <c r="A95" s="68" t="s">
        <v>267</v>
      </c>
      <c r="B95" s="69">
        <v>44483.0</v>
      </c>
      <c r="C95" s="68" t="s">
        <v>550</v>
      </c>
      <c r="D95" s="70">
        <v>302.78</v>
      </c>
      <c r="E95" s="68" t="s">
        <v>273</v>
      </c>
      <c r="F95" s="70">
        <v>8022.83</v>
      </c>
      <c r="G95" s="70">
        <v>1.0</v>
      </c>
      <c r="H95" s="8" t="s">
        <v>6</v>
      </c>
      <c r="I95" s="8" t="s">
        <v>87</v>
      </c>
      <c r="J95" s="8" t="s">
        <v>87</v>
      </c>
    </row>
    <row r="96">
      <c r="A96" s="68" t="s">
        <v>88</v>
      </c>
      <c r="B96" s="69">
        <v>44481.0</v>
      </c>
      <c r="C96" s="68" t="s">
        <v>633</v>
      </c>
      <c r="D96" s="70">
        <v>-3522.6</v>
      </c>
      <c r="E96" s="68" t="s">
        <v>93</v>
      </c>
      <c r="F96" s="70">
        <v>7720.05</v>
      </c>
      <c r="G96" s="71"/>
      <c r="H96" s="8" t="s">
        <v>30</v>
      </c>
      <c r="I96" s="8" t="s">
        <v>125</v>
      </c>
      <c r="J96" s="8" t="s">
        <v>125</v>
      </c>
    </row>
    <row r="97">
      <c r="A97" s="68" t="s">
        <v>88</v>
      </c>
      <c r="B97" s="69">
        <v>44477.0</v>
      </c>
      <c r="C97" s="68" t="s">
        <v>634</v>
      </c>
      <c r="D97" s="70">
        <v>-3127.49</v>
      </c>
      <c r="E97" s="68" t="s">
        <v>93</v>
      </c>
      <c r="F97" s="70">
        <v>11242.65</v>
      </c>
      <c r="G97" s="71"/>
      <c r="H97" s="8" t="s">
        <v>4</v>
      </c>
      <c r="I97" s="8" t="s">
        <v>125</v>
      </c>
      <c r="J97" s="8" t="s">
        <v>125</v>
      </c>
    </row>
    <row r="98">
      <c r="A98" s="68" t="s">
        <v>88</v>
      </c>
      <c r="B98" s="69">
        <v>44477.0</v>
      </c>
      <c r="C98" s="68" t="s">
        <v>635</v>
      </c>
      <c r="D98" s="70">
        <v>-80.96</v>
      </c>
      <c r="E98" s="68" t="s">
        <v>93</v>
      </c>
      <c r="F98" s="70">
        <v>14370.14</v>
      </c>
      <c r="G98" s="71"/>
      <c r="H98" s="8" t="s">
        <v>4</v>
      </c>
      <c r="I98" s="8" t="s">
        <v>91</v>
      </c>
      <c r="J98" s="8" t="s">
        <v>28</v>
      </c>
    </row>
    <row r="99">
      <c r="A99" s="68" t="s">
        <v>88</v>
      </c>
      <c r="B99" s="69">
        <v>44475.0</v>
      </c>
      <c r="C99" s="68" t="s">
        <v>636</v>
      </c>
      <c r="D99" s="70">
        <v>-39.3</v>
      </c>
      <c r="E99" s="68" t="s">
        <v>93</v>
      </c>
      <c r="F99" s="70">
        <v>14451.1</v>
      </c>
      <c r="G99" s="71"/>
      <c r="H99" s="8" t="s">
        <v>6</v>
      </c>
      <c r="I99" s="8" t="s">
        <v>91</v>
      </c>
      <c r="J99" s="8" t="s">
        <v>28</v>
      </c>
    </row>
    <row r="100">
      <c r="A100" s="68" t="s">
        <v>84</v>
      </c>
      <c r="B100" s="69">
        <v>44475.0</v>
      </c>
      <c r="C100" s="68" t="s">
        <v>637</v>
      </c>
      <c r="D100" s="70">
        <v>150.0</v>
      </c>
      <c r="E100" s="68" t="s">
        <v>95</v>
      </c>
      <c r="F100" s="70">
        <v>14490.4</v>
      </c>
      <c r="G100" s="71"/>
      <c r="H100" s="8" t="s">
        <v>4</v>
      </c>
      <c r="I100" s="8" t="s">
        <v>87</v>
      </c>
      <c r="J100" s="8" t="s">
        <v>87</v>
      </c>
    </row>
    <row r="101">
      <c r="A101" s="68" t="s">
        <v>84</v>
      </c>
      <c r="B101" s="69">
        <v>44475.0</v>
      </c>
      <c r="C101" s="68" t="s">
        <v>638</v>
      </c>
      <c r="D101" s="70">
        <v>1000.0</v>
      </c>
      <c r="E101" s="68" t="s">
        <v>86</v>
      </c>
      <c r="F101" s="70">
        <v>14340.4</v>
      </c>
      <c r="G101" s="71"/>
      <c r="H101" s="8" t="s">
        <v>6</v>
      </c>
      <c r="I101" s="8" t="s">
        <v>87</v>
      </c>
      <c r="J101" s="8" t="s">
        <v>87</v>
      </c>
    </row>
    <row r="102">
      <c r="A102" s="68" t="s">
        <v>88</v>
      </c>
      <c r="B102" s="69">
        <v>44474.0</v>
      </c>
      <c r="C102" s="68" t="s">
        <v>639</v>
      </c>
      <c r="D102" s="70">
        <v>-2000.0</v>
      </c>
      <c r="E102" s="68" t="s">
        <v>163</v>
      </c>
      <c r="F102" s="70">
        <v>13340.4</v>
      </c>
      <c r="G102" s="71"/>
      <c r="H102" s="8" t="s">
        <v>98</v>
      </c>
      <c r="I102" s="8" t="s">
        <v>98</v>
      </c>
      <c r="J102" s="8" t="s">
        <v>98</v>
      </c>
    </row>
    <row r="103">
      <c r="A103" s="68" t="s">
        <v>84</v>
      </c>
      <c r="B103" s="69">
        <v>44474.0</v>
      </c>
      <c r="C103" s="68" t="s">
        <v>640</v>
      </c>
      <c r="D103" s="70">
        <v>950.0</v>
      </c>
      <c r="E103" s="68" t="s">
        <v>95</v>
      </c>
      <c r="F103" s="70">
        <v>15340.4</v>
      </c>
      <c r="G103" s="71"/>
      <c r="H103" s="8" t="s">
        <v>4</v>
      </c>
      <c r="I103" s="8" t="s">
        <v>87</v>
      </c>
      <c r="J103" s="8" t="s">
        <v>87</v>
      </c>
    </row>
    <row r="104">
      <c r="A104" s="68" t="s">
        <v>84</v>
      </c>
      <c r="B104" s="69">
        <v>44473.0</v>
      </c>
      <c r="C104" s="68" t="s">
        <v>641</v>
      </c>
      <c r="D104" s="70">
        <v>1525.0</v>
      </c>
      <c r="E104" s="68" t="s">
        <v>86</v>
      </c>
      <c r="F104" s="70">
        <v>14390.4</v>
      </c>
      <c r="G104" s="71"/>
      <c r="H104" s="8" t="s">
        <v>6</v>
      </c>
      <c r="I104" s="8" t="s">
        <v>87</v>
      </c>
      <c r="J104" s="8" t="s">
        <v>87</v>
      </c>
    </row>
    <row r="105">
      <c r="A105" s="68" t="s">
        <v>267</v>
      </c>
      <c r="B105" s="69">
        <v>44473.0</v>
      </c>
      <c r="C105" s="68" t="s">
        <v>550</v>
      </c>
      <c r="D105" s="70">
        <v>1000.0</v>
      </c>
      <c r="E105" s="68" t="s">
        <v>273</v>
      </c>
      <c r="F105" s="70">
        <v>12865.4</v>
      </c>
      <c r="G105" s="70">
        <v>1.0</v>
      </c>
      <c r="H105" s="8" t="s">
        <v>6</v>
      </c>
      <c r="I105" s="8" t="s">
        <v>87</v>
      </c>
      <c r="J105" s="8" t="s">
        <v>87</v>
      </c>
    </row>
    <row r="106">
      <c r="A106" s="68" t="s">
        <v>84</v>
      </c>
      <c r="B106" s="69">
        <v>44470.0</v>
      </c>
      <c r="C106" s="68" t="s">
        <v>642</v>
      </c>
      <c r="D106" s="70">
        <v>400.0</v>
      </c>
      <c r="E106" s="68" t="s">
        <v>86</v>
      </c>
      <c r="F106" s="70">
        <v>11865.4</v>
      </c>
      <c r="G106" s="71"/>
      <c r="H106" s="8" t="s">
        <v>30</v>
      </c>
      <c r="I106" s="8" t="s">
        <v>87</v>
      </c>
      <c r="J106" s="8" t="s">
        <v>87</v>
      </c>
    </row>
    <row r="107">
      <c r="A107" s="68" t="s">
        <v>84</v>
      </c>
      <c r="B107" s="69">
        <v>44470.0</v>
      </c>
      <c r="C107" s="68" t="s">
        <v>643</v>
      </c>
      <c r="D107" s="70">
        <v>495.0</v>
      </c>
      <c r="E107" s="68" t="s">
        <v>127</v>
      </c>
      <c r="F107" s="70">
        <v>11465.4</v>
      </c>
      <c r="G107" s="71"/>
      <c r="H107" s="8" t="s">
        <v>4</v>
      </c>
      <c r="I107" s="8" t="s">
        <v>87</v>
      </c>
      <c r="J107" s="8" t="s">
        <v>87</v>
      </c>
    </row>
    <row r="108">
      <c r="A108" s="68" t="s">
        <v>84</v>
      </c>
      <c r="B108" s="69">
        <v>44470.0</v>
      </c>
      <c r="C108" s="68" t="s">
        <v>644</v>
      </c>
      <c r="D108" s="70">
        <v>1150.0</v>
      </c>
      <c r="E108" s="68" t="s">
        <v>95</v>
      </c>
      <c r="F108" s="70">
        <v>10970.4</v>
      </c>
      <c r="G108" s="71"/>
      <c r="H108" s="8" t="s">
        <v>4</v>
      </c>
      <c r="I108" s="8" t="s">
        <v>87</v>
      </c>
      <c r="J108" s="8" t="s">
        <v>87</v>
      </c>
    </row>
    <row r="109">
      <c r="A109" s="68" t="s">
        <v>84</v>
      </c>
      <c r="B109" s="69">
        <v>44470.0</v>
      </c>
      <c r="C109" s="68" t="s">
        <v>645</v>
      </c>
      <c r="D109" s="70">
        <v>1180.0</v>
      </c>
      <c r="E109" s="68" t="s">
        <v>95</v>
      </c>
      <c r="F109" s="70">
        <v>9820.4</v>
      </c>
      <c r="G109" s="71"/>
      <c r="H109" s="8" t="s">
        <v>30</v>
      </c>
      <c r="I109" s="8" t="s">
        <v>87</v>
      </c>
      <c r="J109" s="8" t="s">
        <v>87</v>
      </c>
    </row>
    <row r="110">
      <c r="A110" s="68" t="s">
        <v>84</v>
      </c>
      <c r="B110" s="69">
        <v>44470.0</v>
      </c>
      <c r="C110" s="68" t="s">
        <v>646</v>
      </c>
      <c r="D110" s="70">
        <v>1600.0</v>
      </c>
      <c r="E110" s="68" t="s">
        <v>95</v>
      </c>
      <c r="F110" s="70">
        <v>8640.4</v>
      </c>
      <c r="G110" s="71"/>
      <c r="H110" s="8" t="s">
        <v>30</v>
      </c>
      <c r="I110" s="8" t="s">
        <v>87</v>
      </c>
      <c r="J110" s="8" t="s">
        <v>87</v>
      </c>
    </row>
    <row r="111">
      <c r="A111" s="68" t="s">
        <v>88</v>
      </c>
      <c r="B111" s="69">
        <v>44469.0</v>
      </c>
      <c r="C111" s="68" t="s">
        <v>647</v>
      </c>
      <c r="D111" s="70">
        <v>-65.42</v>
      </c>
      <c r="E111" s="68" t="s">
        <v>93</v>
      </c>
      <c r="F111" s="70">
        <v>7040.4</v>
      </c>
      <c r="G111" s="71"/>
      <c r="H111" s="8" t="s">
        <v>4</v>
      </c>
      <c r="I111" s="8" t="s">
        <v>91</v>
      </c>
      <c r="J111" s="8" t="s">
        <v>28</v>
      </c>
    </row>
    <row r="112">
      <c r="A112" s="68" t="s">
        <v>84</v>
      </c>
      <c r="B112" s="69">
        <v>44469.0</v>
      </c>
      <c r="C112" s="68" t="s">
        <v>648</v>
      </c>
      <c r="D112" s="70">
        <v>832.0</v>
      </c>
      <c r="E112" s="68" t="s">
        <v>127</v>
      </c>
      <c r="F112" s="70">
        <v>7105.82</v>
      </c>
      <c r="G112" s="71"/>
      <c r="H112" s="8" t="s">
        <v>4</v>
      </c>
      <c r="I112" s="8" t="s">
        <v>87</v>
      </c>
      <c r="J112" s="8" t="s">
        <v>87</v>
      </c>
    </row>
    <row r="113">
      <c r="A113" s="68" t="s">
        <v>84</v>
      </c>
      <c r="B113" s="69">
        <v>44469.0</v>
      </c>
      <c r="C113" s="68" t="s">
        <v>649</v>
      </c>
      <c r="D113" s="70">
        <v>1250.0</v>
      </c>
      <c r="E113" s="68" t="s">
        <v>86</v>
      </c>
      <c r="F113" s="70">
        <v>6273.82</v>
      </c>
      <c r="G113" s="71"/>
      <c r="H113" s="8" t="s">
        <v>4</v>
      </c>
      <c r="I113" s="8" t="s">
        <v>87</v>
      </c>
      <c r="J113" s="8" t="s">
        <v>87</v>
      </c>
    </row>
    <row r="114">
      <c r="A114" s="68" t="s">
        <v>84</v>
      </c>
      <c r="B114" s="69">
        <v>44468.0</v>
      </c>
      <c r="C114" s="68" t="s">
        <v>650</v>
      </c>
      <c r="D114" s="70">
        <v>1650.0</v>
      </c>
      <c r="E114" s="68" t="s">
        <v>86</v>
      </c>
      <c r="F114" s="70">
        <v>5023.82</v>
      </c>
      <c r="G114" s="71"/>
      <c r="H114" s="8" t="s">
        <v>6</v>
      </c>
      <c r="I114" s="8" t="s">
        <v>87</v>
      </c>
      <c r="J114" s="8" t="s">
        <v>87</v>
      </c>
    </row>
    <row r="115">
      <c r="A115" s="68" t="s">
        <v>88</v>
      </c>
      <c r="B115" s="69">
        <v>44463.0</v>
      </c>
      <c r="C115" s="68" t="s">
        <v>651</v>
      </c>
      <c r="D115" s="70">
        <v>-33.74</v>
      </c>
      <c r="E115" s="68" t="s">
        <v>93</v>
      </c>
      <c r="F115" s="70">
        <v>3373.82</v>
      </c>
      <c r="G115" s="71"/>
      <c r="H115" s="8" t="s">
        <v>4</v>
      </c>
      <c r="I115" s="8" t="s">
        <v>91</v>
      </c>
      <c r="J115" s="8" t="s">
        <v>28</v>
      </c>
    </row>
    <row r="116">
      <c r="A116" s="68" t="s">
        <v>88</v>
      </c>
      <c r="B116" s="69">
        <v>44463.0</v>
      </c>
      <c r="C116" s="68" t="s">
        <v>652</v>
      </c>
      <c r="D116" s="70">
        <v>-50.26</v>
      </c>
      <c r="E116" s="68" t="s">
        <v>93</v>
      </c>
      <c r="F116" s="70">
        <v>3407.56</v>
      </c>
      <c r="G116" s="71"/>
      <c r="H116" s="8" t="s">
        <v>4</v>
      </c>
      <c r="I116" s="8" t="s">
        <v>91</v>
      </c>
      <c r="J116" s="8" t="s">
        <v>28</v>
      </c>
    </row>
    <row r="117">
      <c r="A117" s="68" t="s">
        <v>88</v>
      </c>
      <c r="B117" s="69">
        <v>44463.0</v>
      </c>
      <c r="C117" s="68" t="s">
        <v>653</v>
      </c>
      <c r="D117" s="70">
        <v>-165.99</v>
      </c>
      <c r="E117" s="68" t="s">
        <v>93</v>
      </c>
      <c r="F117" s="70">
        <v>3457.82</v>
      </c>
      <c r="G117" s="71"/>
      <c r="H117" s="8" t="s">
        <v>6</v>
      </c>
      <c r="I117" s="8" t="s">
        <v>91</v>
      </c>
      <c r="J117" s="8" t="s">
        <v>28</v>
      </c>
    </row>
    <row r="118">
      <c r="A118" s="68" t="s">
        <v>88</v>
      </c>
      <c r="B118" s="69">
        <v>44461.0</v>
      </c>
      <c r="C118" s="68" t="s">
        <v>654</v>
      </c>
      <c r="D118" s="70">
        <v>-350.0</v>
      </c>
      <c r="E118" s="68" t="s">
        <v>111</v>
      </c>
      <c r="F118" s="70">
        <v>3623.81</v>
      </c>
      <c r="G118" s="71"/>
      <c r="H118" s="8" t="s">
        <v>4</v>
      </c>
      <c r="I118" s="8" t="s">
        <v>91</v>
      </c>
      <c r="J118" s="8" t="s">
        <v>23</v>
      </c>
    </row>
    <row r="119">
      <c r="A119" s="68" t="s">
        <v>88</v>
      </c>
      <c r="B119" s="69">
        <v>44460.0</v>
      </c>
      <c r="C119" s="68" t="s">
        <v>655</v>
      </c>
      <c r="D119" s="70">
        <v>-500.0</v>
      </c>
      <c r="E119" s="68" t="s">
        <v>111</v>
      </c>
      <c r="F119" s="70">
        <v>3973.81</v>
      </c>
      <c r="G119" s="71"/>
      <c r="H119" s="8" t="s">
        <v>4</v>
      </c>
      <c r="I119" s="8" t="s">
        <v>91</v>
      </c>
      <c r="J119" s="8" t="s">
        <v>23</v>
      </c>
    </row>
    <row r="120">
      <c r="A120" s="68" t="s">
        <v>88</v>
      </c>
      <c r="B120" s="69">
        <v>44459.0</v>
      </c>
      <c r="C120" s="68" t="s">
        <v>656</v>
      </c>
      <c r="D120" s="70">
        <v>-468.74</v>
      </c>
      <c r="E120" s="68" t="s">
        <v>93</v>
      </c>
      <c r="F120" s="70">
        <v>4473.81</v>
      </c>
      <c r="G120" s="71"/>
      <c r="H120" s="8" t="s">
        <v>4</v>
      </c>
      <c r="I120" s="8" t="s">
        <v>91</v>
      </c>
      <c r="J120" s="8" t="s">
        <v>29</v>
      </c>
    </row>
    <row r="121">
      <c r="A121" s="68" t="s">
        <v>88</v>
      </c>
      <c r="B121" s="69">
        <v>44459.0</v>
      </c>
      <c r="C121" s="68" t="s">
        <v>657</v>
      </c>
      <c r="D121" s="70">
        <v>-300.0</v>
      </c>
      <c r="E121" s="68" t="s">
        <v>109</v>
      </c>
      <c r="F121" s="70">
        <v>4942.55</v>
      </c>
      <c r="G121" s="71"/>
      <c r="H121" s="8" t="s">
        <v>6</v>
      </c>
      <c r="I121" s="8" t="s">
        <v>98</v>
      </c>
      <c r="J121" s="8" t="s">
        <v>98</v>
      </c>
    </row>
    <row r="122">
      <c r="A122" s="68" t="s">
        <v>88</v>
      </c>
      <c r="B122" s="69">
        <v>44459.0</v>
      </c>
      <c r="C122" s="68" t="s">
        <v>658</v>
      </c>
      <c r="D122" s="70">
        <v>-160.0</v>
      </c>
      <c r="E122" s="68" t="s">
        <v>109</v>
      </c>
      <c r="F122" s="70">
        <v>5242.55</v>
      </c>
      <c r="G122" s="71"/>
      <c r="H122" s="8" t="s">
        <v>6</v>
      </c>
      <c r="I122" s="8" t="s">
        <v>98</v>
      </c>
      <c r="J122" s="8" t="s">
        <v>98</v>
      </c>
    </row>
    <row r="123">
      <c r="A123" s="68" t="s">
        <v>88</v>
      </c>
      <c r="B123" s="69">
        <v>44455.0</v>
      </c>
      <c r="C123" s="68" t="s">
        <v>659</v>
      </c>
      <c r="D123" s="70">
        <v>-2000.0</v>
      </c>
      <c r="E123" s="68" t="s">
        <v>163</v>
      </c>
      <c r="F123" s="70">
        <v>5402.55</v>
      </c>
      <c r="G123" s="71"/>
      <c r="H123" s="8" t="s">
        <v>98</v>
      </c>
      <c r="I123" s="8" t="s">
        <v>98</v>
      </c>
      <c r="J123" s="8" t="s">
        <v>98</v>
      </c>
    </row>
    <row r="124">
      <c r="A124" s="68" t="s">
        <v>88</v>
      </c>
      <c r="B124" s="69">
        <v>44455.0</v>
      </c>
      <c r="C124" s="68" t="s">
        <v>660</v>
      </c>
      <c r="D124" s="70">
        <v>-2000.0</v>
      </c>
      <c r="E124" s="68" t="s">
        <v>109</v>
      </c>
      <c r="F124" s="70">
        <v>7402.55</v>
      </c>
      <c r="G124" s="71"/>
      <c r="H124" s="8" t="s">
        <v>98</v>
      </c>
      <c r="I124" s="8" t="s">
        <v>98</v>
      </c>
      <c r="J124" s="8" t="s">
        <v>98</v>
      </c>
    </row>
    <row r="125">
      <c r="A125" s="68" t="s">
        <v>88</v>
      </c>
      <c r="B125" s="69">
        <v>44455.0</v>
      </c>
      <c r="C125" s="68" t="s">
        <v>661</v>
      </c>
      <c r="D125" s="70">
        <v>-50.0</v>
      </c>
      <c r="E125" s="68" t="s">
        <v>111</v>
      </c>
      <c r="F125" s="70">
        <v>9402.55</v>
      </c>
      <c r="G125" s="71"/>
      <c r="H125" s="8" t="s">
        <v>4</v>
      </c>
      <c r="I125" s="8" t="s">
        <v>91</v>
      </c>
      <c r="J125" s="8" t="s">
        <v>27</v>
      </c>
    </row>
    <row r="126">
      <c r="A126" s="68" t="s">
        <v>84</v>
      </c>
      <c r="B126" s="69">
        <v>44455.0</v>
      </c>
      <c r="C126" s="68" t="s">
        <v>662</v>
      </c>
      <c r="D126" s="70">
        <v>170.0</v>
      </c>
      <c r="E126" s="68" t="s">
        <v>109</v>
      </c>
      <c r="F126" s="70">
        <v>9452.55</v>
      </c>
      <c r="G126" s="71"/>
      <c r="H126" s="8" t="s">
        <v>6</v>
      </c>
      <c r="I126" s="8" t="s">
        <v>87</v>
      </c>
      <c r="J126" s="8" t="s">
        <v>87</v>
      </c>
    </row>
    <row r="127">
      <c r="A127" s="68" t="s">
        <v>88</v>
      </c>
      <c r="B127" s="69">
        <v>44454.0</v>
      </c>
      <c r="C127" s="68" t="s">
        <v>663</v>
      </c>
      <c r="D127" s="70">
        <v>-1000.0</v>
      </c>
      <c r="E127" s="68" t="s">
        <v>109</v>
      </c>
      <c r="F127" s="70">
        <v>9282.55</v>
      </c>
      <c r="G127" s="71"/>
      <c r="H127" s="8" t="s">
        <v>98</v>
      </c>
      <c r="I127" s="8" t="s">
        <v>98</v>
      </c>
      <c r="J127" s="8" t="s">
        <v>98</v>
      </c>
    </row>
    <row r="128">
      <c r="A128" s="68" t="s">
        <v>88</v>
      </c>
      <c r="B128" s="69">
        <v>44454.0</v>
      </c>
      <c r="C128" s="68" t="s">
        <v>664</v>
      </c>
      <c r="D128" s="70">
        <v>-3065.14</v>
      </c>
      <c r="E128" s="68" t="s">
        <v>93</v>
      </c>
      <c r="F128" s="70">
        <v>10282.55</v>
      </c>
      <c r="G128" s="71"/>
      <c r="H128" s="8" t="s">
        <v>6</v>
      </c>
      <c r="I128" s="8" t="s">
        <v>125</v>
      </c>
      <c r="J128" s="8" t="s">
        <v>125</v>
      </c>
    </row>
    <row r="129">
      <c r="A129" s="68" t="s">
        <v>84</v>
      </c>
      <c r="B129" s="69">
        <v>44454.0</v>
      </c>
      <c r="C129" s="68" t="s">
        <v>665</v>
      </c>
      <c r="D129" s="70">
        <v>400.0</v>
      </c>
      <c r="E129" s="68" t="s">
        <v>95</v>
      </c>
      <c r="F129" s="70">
        <v>13347.69</v>
      </c>
      <c r="G129" s="71"/>
      <c r="H129" s="8" t="s">
        <v>4</v>
      </c>
      <c r="I129" s="8" t="s">
        <v>87</v>
      </c>
      <c r="J129" s="8" t="s">
        <v>87</v>
      </c>
    </row>
    <row r="130">
      <c r="A130" s="68" t="s">
        <v>84</v>
      </c>
      <c r="B130" s="69">
        <v>44454.0</v>
      </c>
      <c r="C130" s="68" t="s">
        <v>666</v>
      </c>
      <c r="D130" s="70">
        <v>1300.0</v>
      </c>
      <c r="E130" s="68" t="s">
        <v>109</v>
      </c>
      <c r="F130" s="70">
        <v>12947.69</v>
      </c>
      <c r="G130" s="71"/>
      <c r="H130" s="8" t="s">
        <v>6</v>
      </c>
      <c r="I130" s="8" t="s">
        <v>87</v>
      </c>
      <c r="J130" s="8" t="s">
        <v>87</v>
      </c>
    </row>
    <row r="131">
      <c r="A131" s="68" t="s">
        <v>88</v>
      </c>
      <c r="B131" s="69">
        <v>44452.0</v>
      </c>
      <c r="C131" s="68" t="s">
        <v>667</v>
      </c>
      <c r="D131" s="70">
        <v>-3497.6</v>
      </c>
      <c r="E131" s="68" t="s">
        <v>93</v>
      </c>
      <c r="F131" s="70">
        <v>11647.69</v>
      </c>
      <c r="G131" s="71"/>
      <c r="H131" s="8" t="s">
        <v>30</v>
      </c>
      <c r="I131" s="8" t="s">
        <v>125</v>
      </c>
      <c r="J131" s="8" t="s">
        <v>125</v>
      </c>
    </row>
    <row r="132">
      <c r="A132" s="68" t="s">
        <v>84</v>
      </c>
      <c r="B132" s="69">
        <v>44452.0</v>
      </c>
      <c r="C132" s="68" t="s">
        <v>668</v>
      </c>
      <c r="D132" s="70">
        <v>1000.0</v>
      </c>
      <c r="E132" s="68" t="s">
        <v>86</v>
      </c>
      <c r="F132" s="70">
        <v>15145.29</v>
      </c>
      <c r="G132" s="71"/>
      <c r="H132" s="8" t="s">
        <v>6</v>
      </c>
      <c r="I132" s="8" t="s">
        <v>87</v>
      </c>
      <c r="J132" s="8" t="s">
        <v>87</v>
      </c>
    </row>
    <row r="133">
      <c r="A133" s="68" t="s">
        <v>88</v>
      </c>
      <c r="B133" s="69">
        <v>44449.0</v>
      </c>
      <c r="C133" s="68" t="s">
        <v>669</v>
      </c>
      <c r="D133" s="70">
        <v>-350.0</v>
      </c>
      <c r="E133" s="68" t="s">
        <v>111</v>
      </c>
      <c r="F133" s="70">
        <v>14145.29</v>
      </c>
      <c r="G133" s="71"/>
      <c r="H133" s="8" t="s">
        <v>6</v>
      </c>
      <c r="I133" s="8" t="s">
        <v>91</v>
      </c>
      <c r="J133" s="8" t="s">
        <v>23</v>
      </c>
    </row>
    <row r="134">
      <c r="A134" s="68" t="s">
        <v>88</v>
      </c>
      <c r="B134" s="69">
        <v>44447.0</v>
      </c>
      <c r="C134" s="68" t="s">
        <v>670</v>
      </c>
      <c r="D134" s="70">
        <v>-80.45</v>
      </c>
      <c r="E134" s="68" t="s">
        <v>93</v>
      </c>
      <c r="F134" s="70">
        <v>14495.29</v>
      </c>
      <c r="G134" s="71"/>
      <c r="H134" s="8" t="s">
        <v>6</v>
      </c>
      <c r="I134" s="8" t="s">
        <v>91</v>
      </c>
      <c r="J134" s="8" t="s">
        <v>28</v>
      </c>
    </row>
    <row r="135">
      <c r="A135" s="68" t="s">
        <v>84</v>
      </c>
      <c r="B135" s="69">
        <v>44447.0</v>
      </c>
      <c r="C135" s="68" t="s">
        <v>671</v>
      </c>
      <c r="D135" s="70">
        <v>300.0</v>
      </c>
      <c r="E135" s="68" t="s">
        <v>95</v>
      </c>
      <c r="F135" s="70">
        <v>14575.74</v>
      </c>
      <c r="G135" s="71"/>
      <c r="H135" s="8" t="s">
        <v>4</v>
      </c>
      <c r="I135" s="8" t="s">
        <v>87</v>
      </c>
      <c r="J135" s="8" t="s">
        <v>87</v>
      </c>
    </row>
    <row r="136">
      <c r="A136" s="68" t="s">
        <v>88</v>
      </c>
      <c r="B136" s="69">
        <v>44446.0</v>
      </c>
      <c r="C136" s="68" t="s">
        <v>672</v>
      </c>
      <c r="D136" s="70">
        <v>-150.0</v>
      </c>
      <c r="E136" s="68" t="s">
        <v>93</v>
      </c>
      <c r="F136" s="70">
        <v>14275.74</v>
      </c>
      <c r="G136" s="71"/>
      <c r="H136" s="8" t="s">
        <v>6</v>
      </c>
      <c r="I136" s="8" t="s">
        <v>91</v>
      </c>
      <c r="J136" s="8" t="s">
        <v>23</v>
      </c>
    </row>
    <row r="137">
      <c r="A137" s="68" t="s">
        <v>88</v>
      </c>
      <c r="B137" s="69">
        <v>44446.0</v>
      </c>
      <c r="C137" s="68" t="s">
        <v>673</v>
      </c>
      <c r="D137" s="70">
        <v>-3127.49</v>
      </c>
      <c r="E137" s="68" t="s">
        <v>93</v>
      </c>
      <c r="F137" s="70">
        <v>14425.74</v>
      </c>
      <c r="G137" s="71"/>
      <c r="H137" s="8" t="s">
        <v>4</v>
      </c>
      <c r="I137" s="8" t="s">
        <v>125</v>
      </c>
      <c r="J137" s="8" t="s">
        <v>125</v>
      </c>
    </row>
    <row r="138">
      <c r="A138" s="68" t="s">
        <v>84</v>
      </c>
      <c r="B138" s="69">
        <v>44446.0</v>
      </c>
      <c r="C138" s="68" t="s">
        <v>674</v>
      </c>
      <c r="D138" s="70">
        <v>300.0</v>
      </c>
      <c r="E138" s="68" t="s">
        <v>95</v>
      </c>
      <c r="F138" s="70">
        <v>17553.23</v>
      </c>
      <c r="G138" s="71"/>
      <c r="H138" s="8" t="s">
        <v>4</v>
      </c>
      <c r="I138" s="8" t="s">
        <v>87</v>
      </c>
      <c r="J138" s="8" t="s">
        <v>87</v>
      </c>
    </row>
    <row r="139">
      <c r="A139" s="68" t="s">
        <v>88</v>
      </c>
      <c r="B139" s="69">
        <v>44442.0</v>
      </c>
      <c r="C139" s="68" t="s">
        <v>675</v>
      </c>
      <c r="D139" s="70">
        <v>-40.66</v>
      </c>
      <c r="E139" s="68" t="s">
        <v>93</v>
      </c>
      <c r="F139" s="70">
        <v>17253.23</v>
      </c>
      <c r="G139" s="71"/>
      <c r="H139" s="8" t="s">
        <v>4</v>
      </c>
      <c r="I139" s="8" t="s">
        <v>91</v>
      </c>
      <c r="J139" s="8" t="s">
        <v>28</v>
      </c>
    </row>
    <row r="140">
      <c r="A140" s="68" t="s">
        <v>84</v>
      </c>
      <c r="B140" s="69">
        <v>44442.0</v>
      </c>
      <c r="C140" s="68" t="s">
        <v>676</v>
      </c>
      <c r="D140" s="70">
        <v>1525.0</v>
      </c>
      <c r="E140" s="68" t="s">
        <v>86</v>
      </c>
      <c r="F140" s="70">
        <v>17293.89</v>
      </c>
      <c r="G140" s="71"/>
      <c r="H140" s="8" t="s">
        <v>6</v>
      </c>
      <c r="I140" s="8" t="s">
        <v>87</v>
      </c>
      <c r="J140" s="8" t="s">
        <v>87</v>
      </c>
    </row>
    <row r="141">
      <c r="A141" s="68" t="s">
        <v>267</v>
      </c>
      <c r="B141" s="69">
        <v>44441.0</v>
      </c>
      <c r="C141" s="68" t="s">
        <v>550</v>
      </c>
      <c r="D141" s="70">
        <v>1000.0</v>
      </c>
      <c r="E141" s="68" t="s">
        <v>273</v>
      </c>
      <c r="F141" s="70">
        <v>15768.89</v>
      </c>
      <c r="G141" s="70">
        <v>1.0</v>
      </c>
      <c r="H141" s="8" t="s">
        <v>6</v>
      </c>
      <c r="I141" s="8" t="s">
        <v>87</v>
      </c>
      <c r="J141" s="8" t="s">
        <v>87</v>
      </c>
    </row>
    <row r="142">
      <c r="A142" s="68" t="s">
        <v>84</v>
      </c>
      <c r="B142" s="69">
        <v>44440.0</v>
      </c>
      <c r="C142" s="68" t="s">
        <v>677</v>
      </c>
      <c r="D142" s="70">
        <v>400.0</v>
      </c>
      <c r="E142" s="68" t="s">
        <v>86</v>
      </c>
      <c r="F142" s="70">
        <v>14768.89</v>
      </c>
      <c r="G142" s="71"/>
      <c r="H142" s="8" t="s">
        <v>30</v>
      </c>
      <c r="I142" s="8" t="s">
        <v>87</v>
      </c>
      <c r="J142" s="8" t="s">
        <v>87</v>
      </c>
    </row>
    <row r="143">
      <c r="A143" s="68" t="s">
        <v>84</v>
      </c>
      <c r="B143" s="69">
        <v>44440.0</v>
      </c>
      <c r="C143" s="68" t="s">
        <v>678</v>
      </c>
      <c r="D143" s="70">
        <v>495.0</v>
      </c>
      <c r="E143" s="68" t="s">
        <v>127</v>
      </c>
      <c r="F143" s="70">
        <v>14368.89</v>
      </c>
      <c r="G143" s="71"/>
      <c r="H143" s="8" t="s">
        <v>4</v>
      </c>
      <c r="I143" s="8" t="s">
        <v>87</v>
      </c>
      <c r="J143" s="8" t="s">
        <v>87</v>
      </c>
    </row>
    <row r="144">
      <c r="A144" s="68" t="s">
        <v>84</v>
      </c>
      <c r="B144" s="69">
        <v>44440.0</v>
      </c>
      <c r="C144" s="68" t="s">
        <v>679</v>
      </c>
      <c r="D144" s="70">
        <v>950.0</v>
      </c>
      <c r="E144" s="68" t="s">
        <v>95</v>
      </c>
      <c r="F144" s="70">
        <v>13873.89</v>
      </c>
      <c r="G144" s="71"/>
      <c r="H144" s="8" t="s">
        <v>4</v>
      </c>
      <c r="I144" s="8" t="s">
        <v>87</v>
      </c>
      <c r="J144" s="8" t="s">
        <v>87</v>
      </c>
    </row>
    <row r="145">
      <c r="A145" s="68" t="s">
        <v>84</v>
      </c>
      <c r="B145" s="69">
        <v>44440.0</v>
      </c>
      <c r="C145" s="68" t="s">
        <v>680</v>
      </c>
      <c r="D145" s="70">
        <v>1000.0</v>
      </c>
      <c r="E145" s="68" t="s">
        <v>86</v>
      </c>
      <c r="F145" s="70">
        <v>12923.89</v>
      </c>
      <c r="G145" s="71"/>
      <c r="H145" s="8" t="s">
        <v>6</v>
      </c>
      <c r="I145" s="8" t="s">
        <v>87</v>
      </c>
      <c r="J145" s="8" t="s">
        <v>87</v>
      </c>
    </row>
    <row r="146">
      <c r="A146" s="68" t="s">
        <v>84</v>
      </c>
      <c r="B146" s="69">
        <v>44440.0</v>
      </c>
      <c r="C146" s="68" t="s">
        <v>681</v>
      </c>
      <c r="D146" s="70">
        <v>1150.0</v>
      </c>
      <c r="E146" s="68" t="s">
        <v>95</v>
      </c>
      <c r="F146" s="70">
        <v>11923.89</v>
      </c>
      <c r="G146" s="71"/>
      <c r="H146" s="8" t="s">
        <v>4</v>
      </c>
      <c r="I146" s="8" t="s">
        <v>87</v>
      </c>
      <c r="J146" s="8" t="s">
        <v>87</v>
      </c>
    </row>
    <row r="147">
      <c r="A147" s="68" t="s">
        <v>84</v>
      </c>
      <c r="B147" s="69">
        <v>44440.0</v>
      </c>
      <c r="C147" s="68" t="s">
        <v>682</v>
      </c>
      <c r="D147" s="70">
        <v>1180.0</v>
      </c>
      <c r="E147" s="68" t="s">
        <v>95</v>
      </c>
      <c r="F147" s="70">
        <v>10773.89</v>
      </c>
      <c r="G147" s="71"/>
      <c r="H147" s="8" t="s">
        <v>30</v>
      </c>
      <c r="I147" s="8" t="s">
        <v>87</v>
      </c>
      <c r="J147" s="8" t="s">
        <v>87</v>
      </c>
    </row>
    <row r="148">
      <c r="A148" s="68" t="s">
        <v>84</v>
      </c>
      <c r="B148" s="69">
        <v>44440.0</v>
      </c>
      <c r="C148" s="68" t="s">
        <v>683</v>
      </c>
      <c r="D148" s="70">
        <v>1250.0</v>
      </c>
      <c r="E148" s="68" t="s">
        <v>86</v>
      </c>
      <c r="F148" s="70">
        <v>9593.89</v>
      </c>
      <c r="G148" s="71"/>
      <c r="H148" s="8" t="s">
        <v>4</v>
      </c>
      <c r="I148" s="8" t="s">
        <v>87</v>
      </c>
      <c r="J148" s="8" t="s">
        <v>87</v>
      </c>
    </row>
    <row r="149">
      <c r="A149" s="68" t="s">
        <v>84</v>
      </c>
      <c r="B149" s="69">
        <v>44440.0</v>
      </c>
      <c r="C149" s="68" t="s">
        <v>684</v>
      </c>
      <c r="D149" s="70">
        <v>1600.0</v>
      </c>
      <c r="E149" s="68" t="s">
        <v>95</v>
      </c>
      <c r="F149" s="70">
        <v>8343.89</v>
      </c>
      <c r="G149" s="71"/>
      <c r="H149" s="8" t="s">
        <v>30</v>
      </c>
      <c r="I149" s="8" t="s">
        <v>87</v>
      </c>
      <c r="J149" s="8" t="s">
        <v>87</v>
      </c>
    </row>
    <row r="150">
      <c r="A150" s="68" t="s">
        <v>84</v>
      </c>
      <c r="B150" s="69">
        <v>44439.0</v>
      </c>
      <c r="C150" s="68" t="s">
        <v>685</v>
      </c>
      <c r="D150" s="70">
        <v>832.0</v>
      </c>
      <c r="E150" s="68" t="s">
        <v>127</v>
      </c>
      <c r="F150" s="70">
        <v>6743.89</v>
      </c>
      <c r="G150" s="71"/>
      <c r="H150" s="8" t="s">
        <v>4</v>
      </c>
      <c r="I150" s="8" t="s">
        <v>87</v>
      </c>
      <c r="J150" s="8" t="s">
        <v>87</v>
      </c>
    </row>
    <row r="151">
      <c r="A151" s="68" t="s">
        <v>88</v>
      </c>
      <c r="B151" s="69">
        <v>44435.0</v>
      </c>
      <c r="C151" s="68" t="s">
        <v>686</v>
      </c>
      <c r="D151" s="70">
        <v>-347.96</v>
      </c>
      <c r="E151" s="68" t="s">
        <v>93</v>
      </c>
      <c r="F151" s="70">
        <v>5911.89</v>
      </c>
      <c r="G151" s="71"/>
      <c r="H151" s="8" t="s">
        <v>6</v>
      </c>
      <c r="I151" s="8" t="s">
        <v>91</v>
      </c>
      <c r="J151" s="8" t="s">
        <v>28</v>
      </c>
    </row>
    <row r="152">
      <c r="A152" s="68" t="s">
        <v>88</v>
      </c>
      <c r="B152" s="69">
        <v>44435.0</v>
      </c>
      <c r="C152" s="68" t="s">
        <v>687</v>
      </c>
      <c r="D152" s="70">
        <v>-461.88</v>
      </c>
      <c r="E152" s="68" t="s">
        <v>93</v>
      </c>
      <c r="F152" s="70">
        <v>6259.85</v>
      </c>
      <c r="G152" s="71"/>
      <c r="H152" s="8" t="s">
        <v>6</v>
      </c>
      <c r="I152" s="8" t="s">
        <v>91</v>
      </c>
      <c r="J152" s="8" t="s">
        <v>28</v>
      </c>
    </row>
    <row r="153">
      <c r="A153" s="68" t="s">
        <v>88</v>
      </c>
      <c r="B153" s="69">
        <v>44434.0</v>
      </c>
      <c r="C153" s="68" t="s">
        <v>688</v>
      </c>
      <c r="D153" s="70">
        <v>-35.25</v>
      </c>
      <c r="E153" s="68" t="s">
        <v>93</v>
      </c>
      <c r="F153" s="70">
        <v>6721.73</v>
      </c>
      <c r="G153" s="71"/>
      <c r="H153" s="8" t="s">
        <v>4</v>
      </c>
      <c r="I153" s="8" t="s">
        <v>91</v>
      </c>
      <c r="J153" s="8" t="s">
        <v>28</v>
      </c>
    </row>
    <row r="154">
      <c r="A154" s="68" t="s">
        <v>88</v>
      </c>
      <c r="B154" s="69">
        <v>44434.0</v>
      </c>
      <c r="C154" s="68" t="s">
        <v>689</v>
      </c>
      <c r="D154" s="70">
        <v>-48.37</v>
      </c>
      <c r="E154" s="68" t="s">
        <v>93</v>
      </c>
      <c r="F154" s="70">
        <v>6756.98</v>
      </c>
      <c r="G154" s="71"/>
      <c r="H154" s="8" t="s">
        <v>4</v>
      </c>
      <c r="I154" s="8" t="s">
        <v>91</v>
      </c>
      <c r="J154" s="8" t="s">
        <v>28</v>
      </c>
    </row>
    <row r="155">
      <c r="A155" s="68" t="s">
        <v>88</v>
      </c>
      <c r="B155" s="69">
        <v>44434.0</v>
      </c>
      <c r="C155" s="68" t="s">
        <v>690</v>
      </c>
      <c r="D155" s="70">
        <v>-142.12</v>
      </c>
      <c r="E155" s="68" t="s">
        <v>93</v>
      </c>
      <c r="F155" s="70">
        <v>6805.35</v>
      </c>
      <c r="G155" s="71"/>
      <c r="H155" s="8" t="s">
        <v>6</v>
      </c>
      <c r="I155" s="8" t="s">
        <v>91</v>
      </c>
      <c r="J155" s="8" t="s">
        <v>28</v>
      </c>
    </row>
    <row r="156">
      <c r="A156" s="68" t="s">
        <v>88</v>
      </c>
      <c r="B156" s="69">
        <v>44434.0</v>
      </c>
      <c r="C156" s="68" t="s">
        <v>691</v>
      </c>
      <c r="D156" s="70">
        <v>-500.0</v>
      </c>
      <c r="E156" s="68" t="s">
        <v>111</v>
      </c>
      <c r="F156" s="70">
        <v>6947.47</v>
      </c>
      <c r="G156" s="71"/>
      <c r="H156" s="8" t="s">
        <v>30</v>
      </c>
      <c r="I156" s="8" t="s">
        <v>91</v>
      </c>
      <c r="J156" s="8" t="s">
        <v>23</v>
      </c>
    </row>
    <row r="157">
      <c r="A157" s="68" t="s">
        <v>88</v>
      </c>
      <c r="B157" s="69">
        <v>44432.0</v>
      </c>
      <c r="C157" s="68" t="s">
        <v>692</v>
      </c>
      <c r="D157" s="70">
        <v>-2000.0</v>
      </c>
      <c r="E157" s="68" t="s">
        <v>163</v>
      </c>
      <c r="F157" s="70">
        <v>7447.47</v>
      </c>
      <c r="G157" s="71"/>
      <c r="H157" s="8" t="s">
        <v>98</v>
      </c>
      <c r="I157" s="8" t="s">
        <v>98</v>
      </c>
      <c r="J157" s="8" t="s">
        <v>98</v>
      </c>
    </row>
    <row r="158">
      <c r="A158" s="68" t="s">
        <v>88</v>
      </c>
      <c r="B158" s="69">
        <v>44431.0</v>
      </c>
      <c r="C158" s="68" t="s">
        <v>693</v>
      </c>
      <c r="D158" s="70">
        <v>-200.0</v>
      </c>
      <c r="E158" s="68" t="s">
        <v>111</v>
      </c>
      <c r="F158" s="70">
        <v>9447.47</v>
      </c>
      <c r="G158" s="71"/>
      <c r="H158" s="8" t="s">
        <v>30</v>
      </c>
      <c r="I158" s="8" t="s">
        <v>91</v>
      </c>
      <c r="J158" s="8" t="s">
        <v>23</v>
      </c>
    </row>
    <row r="159">
      <c r="A159" s="68" t="s">
        <v>88</v>
      </c>
      <c r="B159" s="69">
        <v>44431.0</v>
      </c>
      <c r="C159" s="68" t="s">
        <v>694</v>
      </c>
      <c r="D159" s="70">
        <v>-100.0</v>
      </c>
      <c r="E159" s="68" t="s">
        <v>111</v>
      </c>
      <c r="F159" s="70">
        <v>9647.47</v>
      </c>
      <c r="G159" s="71"/>
      <c r="H159" s="8" t="s">
        <v>30</v>
      </c>
      <c r="I159" s="8" t="s">
        <v>91</v>
      </c>
      <c r="J159" s="8" t="s">
        <v>23</v>
      </c>
    </row>
    <row r="160">
      <c r="A160" s="68" t="s">
        <v>88</v>
      </c>
      <c r="B160" s="69">
        <v>44428.0</v>
      </c>
      <c r="C160" s="68" t="s">
        <v>695</v>
      </c>
      <c r="D160" s="70">
        <v>-150.0</v>
      </c>
      <c r="E160" s="68" t="s">
        <v>111</v>
      </c>
      <c r="F160" s="70">
        <v>9747.47</v>
      </c>
      <c r="G160" s="71"/>
      <c r="H160" s="8" t="s">
        <v>30</v>
      </c>
      <c r="I160" s="8" t="s">
        <v>91</v>
      </c>
      <c r="J160" s="8" t="s">
        <v>23</v>
      </c>
    </row>
    <row r="161">
      <c r="A161" s="68" t="s">
        <v>88</v>
      </c>
      <c r="B161" s="69">
        <v>44426.0</v>
      </c>
      <c r="C161" s="68" t="s">
        <v>696</v>
      </c>
      <c r="D161" s="70">
        <v>-468.73</v>
      </c>
      <c r="E161" s="68" t="s">
        <v>93</v>
      </c>
      <c r="F161" s="70">
        <v>9897.47</v>
      </c>
      <c r="G161" s="71"/>
      <c r="H161" s="8" t="s">
        <v>4</v>
      </c>
      <c r="I161" s="8" t="s">
        <v>91</v>
      </c>
      <c r="J161" s="8" t="s">
        <v>29</v>
      </c>
    </row>
    <row r="162">
      <c r="A162" s="68" t="s">
        <v>88</v>
      </c>
      <c r="B162" s="69">
        <v>44425.0</v>
      </c>
      <c r="C162" s="68" t="s">
        <v>697</v>
      </c>
      <c r="D162" s="70">
        <v>-282.2</v>
      </c>
      <c r="E162" s="68" t="s">
        <v>93</v>
      </c>
      <c r="F162" s="70">
        <v>10366.2</v>
      </c>
      <c r="G162" s="71"/>
      <c r="H162" s="8" t="s">
        <v>6</v>
      </c>
      <c r="I162" s="8" t="s">
        <v>91</v>
      </c>
      <c r="J162" s="8" t="s">
        <v>28</v>
      </c>
    </row>
    <row r="163">
      <c r="A163" s="68" t="s">
        <v>88</v>
      </c>
      <c r="B163" s="69">
        <v>44424.0</v>
      </c>
      <c r="C163" s="68" t="s">
        <v>698</v>
      </c>
      <c r="D163" s="70">
        <v>-2000.0</v>
      </c>
      <c r="E163" s="68" t="s">
        <v>109</v>
      </c>
      <c r="F163" s="70">
        <v>10648.4</v>
      </c>
      <c r="G163" s="71"/>
      <c r="H163" s="8" t="s">
        <v>98</v>
      </c>
      <c r="I163" s="8" t="s">
        <v>98</v>
      </c>
      <c r="J163" s="8" t="s">
        <v>98</v>
      </c>
    </row>
    <row r="164">
      <c r="A164" s="68" t="s">
        <v>88</v>
      </c>
      <c r="B164" s="69">
        <v>44424.0</v>
      </c>
      <c r="C164" s="68" t="s">
        <v>699</v>
      </c>
      <c r="D164" s="70">
        <v>-3065.14</v>
      </c>
      <c r="E164" s="68" t="s">
        <v>93</v>
      </c>
      <c r="F164" s="70">
        <v>12648.4</v>
      </c>
      <c r="G164" s="71"/>
      <c r="H164" s="8" t="s">
        <v>6</v>
      </c>
      <c r="I164" s="8" t="s">
        <v>125</v>
      </c>
      <c r="J164" s="8" t="s">
        <v>700</v>
      </c>
    </row>
    <row r="165">
      <c r="A165" s="68" t="s">
        <v>88</v>
      </c>
      <c r="B165" s="69">
        <v>44420.0</v>
      </c>
      <c r="C165" s="68" t="s">
        <v>701</v>
      </c>
      <c r="D165" s="70">
        <v>-3497.6</v>
      </c>
      <c r="E165" s="68" t="s">
        <v>93</v>
      </c>
      <c r="F165" s="70">
        <v>15713.54</v>
      </c>
      <c r="G165" s="71"/>
      <c r="H165" s="8" t="s">
        <v>30</v>
      </c>
      <c r="I165" s="8" t="s">
        <v>125</v>
      </c>
      <c r="J165" s="8" t="s">
        <v>700</v>
      </c>
    </row>
    <row r="166">
      <c r="A166" s="68" t="s">
        <v>88</v>
      </c>
      <c r="B166" s="69">
        <v>44420.0</v>
      </c>
      <c r="C166" s="68" t="s">
        <v>702</v>
      </c>
      <c r="D166" s="70">
        <v>-347.96</v>
      </c>
      <c r="E166" s="68" t="s">
        <v>93</v>
      </c>
      <c r="F166" s="70">
        <v>19211.14</v>
      </c>
      <c r="G166" s="71"/>
      <c r="H166" s="8" t="s">
        <v>6</v>
      </c>
      <c r="I166" s="8" t="s">
        <v>91</v>
      </c>
      <c r="J166" s="8" t="s">
        <v>28</v>
      </c>
    </row>
    <row r="167">
      <c r="A167" s="68" t="s">
        <v>88</v>
      </c>
      <c r="B167" s="69">
        <v>44417.0</v>
      </c>
      <c r="C167" s="68" t="s">
        <v>703</v>
      </c>
      <c r="D167" s="70">
        <v>-3127.49</v>
      </c>
      <c r="E167" s="68" t="s">
        <v>93</v>
      </c>
      <c r="F167" s="70">
        <v>19559.1</v>
      </c>
      <c r="G167" s="71"/>
      <c r="H167" s="8" t="s">
        <v>4</v>
      </c>
      <c r="I167" s="8" t="s">
        <v>125</v>
      </c>
      <c r="J167" s="8" t="s">
        <v>125</v>
      </c>
    </row>
    <row r="168">
      <c r="A168" s="68" t="s">
        <v>88</v>
      </c>
      <c r="B168" s="69">
        <v>44417.0</v>
      </c>
      <c r="C168" s="68" t="s">
        <v>704</v>
      </c>
      <c r="D168" s="70">
        <v>-81.82</v>
      </c>
      <c r="E168" s="68" t="s">
        <v>93</v>
      </c>
      <c r="F168" s="70">
        <v>22686.59</v>
      </c>
      <c r="G168" s="71"/>
      <c r="H168" s="8" t="s">
        <v>4</v>
      </c>
      <c r="I168" s="8" t="s">
        <v>91</v>
      </c>
      <c r="J168" s="8" t="s">
        <v>28</v>
      </c>
    </row>
    <row r="169">
      <c r="A169" s="68" t="s">
        <v>84</v>
      </c>
      <c r="B169" s="69">
        <v>44417.0</v>
      </c>
      <c r="C169" s="68" t="s">
        <v>705</v>
      </c>
      <c r="D169" s="70">
        <v>950.0</v>
      </c>
      <c r="E169" s="68" t="s">
        <v>109</v>
      </c>
      <c r="F169" s="70">
        <v>22768.41</v>
      </c>
      <c r="G169" s="71"/>
      <c r="H169" s="8" t="s">
        <v>6</v>
      </c>
      <c r="I169" s="8" t="s">
        <v>87</v>
      </c>
      <c r="J169" s="8" t="s">
        <v>87</v>
      </c>
    </row>
    <row r="170">
      <c r="A170" s="68" t="s">
        <v>84</v>
      </c>
      <c r="B170" s="69">
        <v>44414.0</v>
      </c>
      <c r="C170" s="68" t="s">
        <v>706</v>
      </c>
      <c r="D170" s="70">
        <v>1300.0</v>
      </c>
      <c r="E170" s="68" t="s">
        <v>109</v>
      </c>
      <c r="F170" s="70">
        <v>21818.41</v>
      </c>
      <c r="G170" s="71"/>
      <c r="H170" s="8" t="s">
        <v>6</v>
      </c>
      <c r="I170" s="8" t="s">
        <v>87</v>
      </c>
      <c r="J170" s="8" t="s">
        <v>87</v>
      </c>
    </row>
    <row r="171">
      <c r="A171" s="68" t="s">
        <v>84</v>
      </c>
      <c r="B171" s="69">
        <v>44413.0</v>
      </c>
      <c r="C171" s="68" t="s">
        <v>707</v>
      </c>
      <c r="D171" s="70">
        <v>1650.0</v>
      </c>
      <c r="E171" s="68" t="s">
        <v>86</v>
      </c>
      <c r="F171" s="70">
        <v>20518.41</v>
      </c>
      <c r="G171" s="71"/>
      <c r="H171" s="8" t="s">
        <v>6</v>
      </c>
      <c r="I171" s="8" t="s">
        <v>87</v>
      </c>
      <c r="J171" s="8" t="s">
        <v>87</v>
      </c>
    </row>
    <row r="172">
      <c r="A172" s="68" t="s">
        <v>84</v>
      </c>
      <c r="B172" s="69">
        <v>44412.0</v>
      </c>
      <c r="C172" s="68" t="s">
        <v>708</v>
      </c>
      <c r="D172" s="70">
        <v>950.0</v>
      </c>
      <c r="E172" s="68" t="s">
        <v>95</v>
      </c>
      <c r="F172" s="70">
        <v>18868.41</v>
      </c>
      <c r="G172" s="71"/>
      <c r="H172" s="8" t="s">
        <v>4</v>
      </c>
      <c r="I172" s="8" t="s">
        <v>87</v>
      </c>
      <c r="J172" s="8" t="s">
        <v>87</v>
      </c>
    </row>
    <row r="173">
      <c r="A173" s="68" t="s">
        <v>84</v>
      </c>
      <c r="B173" s="69">
        <v>44412.0</v>
      </c>
      <c r="C173" s="68" t="s">
        <v>709</v>
      </c>
      <c r="D173" s="70">
        <v>1000.0</v>
      </c>
      <c r="E173" s="68" t="s">
        <v>86</v>
      </c>
      <c r="F173" s="70">
        <v>17918.41</v>
      </c>
      <c r="G173" s="71"/>
      <c r="H173" s="8" t="s">
        <v>6</v>
      </c>
      <c r="I173" s="8" t="s">
        <v>87</v>
      </c>
      <c r="J173" s="8" t="s">
        <v>87</v>
      </c>
    </row>
    <row r="174">
      <c r="A174" s="68" t="s">
        <v>88</v>
      </c>
      <c r="B174" s="69">
        <v>44411.0</v>
      </c>
      <c r="C174" s="68" t="s">
        <v>710</v>
      </c>
      <c r="D174" s="70">
        <v>-40.36</v>
      </c>
      <c r="E174" s="68" t="s">
        <v>93</v>
      </c>
      <c r="F174" s="70">
        <v>16918.41</v>
      </c>
      <c r="G174" s="71"/>
      <c r="H174" s="8" t="s">
        <v>6</v>
      </c>
      <c r="I174" s="8" t="s">
        <v>91</v>
      </c>
      <c r="J174" s="8" t="s">
        <v>28</v>
      </c>
    </row>
    <row r="175">
      <c r="A175" s="68" t="s">
        <v>84</v>
      </c>
      <c r="B175" s="69">
        <v>44411.0</v>
      </c>
      <c r="C175" s="68" t="s">
        <v>711</v>
      </c>
      <c r="D175" s="70">
        <v>733.98</v>
      </c>
      <c r="E175" s="68" t="s">
        <v>127</v>
      </c>
      <c r="F175" s="70">
        <v>16958.77</v>
      </c>
      <c r="G175" s="71"/>
      <c r="H175" s="8" t="s">
        <v>6</v>
      </c>
      <c r="I175" s="8" t="s">
        <v>87</v>
      </c>
      <c r="J175" s="8" t="s">
        <v>87</v>
      </c>
    </row>
    <row r="176">
      <c r="A176" s="68" t="s">
        <v>84</v>
      </c>
      <c r="B176" s="69">
        <v>44410.0</v>
      </c>
      <c r="C176" s="68" t="s">
        <v>712</v>
      </c>
      <c r="D176" s="70">
        <v>100.0</v>
      </c>
      <c r="E176" s="68" t="s">
        <v>109</v>
      </c>
      <c r="F176" s="70">
        <v>16224.79</v>
      </c>
      <c r="G176" s="71"/>
      <c r="H176" s="8" t="s">
        <v>4</v>
      </c>
      <c r="I176" s="8" t="s">
        <v>87</v>
      </c>
      <c r="J176" s="8" t="s">
        <v>87</v>
      </c>
    </row>
    <row r="177">
      <c r="A177" s="68" t="s">
        <v>84</v>
      </c>
      <c r="B177" s="69">
        <v>44410.0</v>
      </c>
      <c r="C177" s="68" t="s">
        <v>713</v>
      </c>
      <c r="D177" s="70">
        <v>100.0</v>
      </c>
      <c r="E177" s="68" t="s">
        <v>109</v>
      </c>
      <c r="F177" s="70">
        <v>16124.79</v>
      </c>
      <c r="G177" s="71"/>
      <c r="H177" s="8" t="s">
        <v>714</v>
      </c>
      <c r="I177" s="8" t="s">
        <v>87</v>
      </c>
      <c r="J177" s="8" t="s">
        <v>87</v>
      </c>
    </row>
    <row r="178">
      <c r="A178" s="68" t="s">
        <v>84</v>
      </c>
      <c r="B178" s="69">
        <v>44410.0</v>
      </c>
      <c r="C178" s="68" t="s">
        <v>715</v>
      </c>
      <c r="D178" s="70">
        <v>400.0</v>
      </c>
      <c r="E178" s="68" t="s">
        <v>86</v>
      </c>
      <c r="F178" s="70">
        <v>16024.79</v>
      </c>
      <c r="G178" s="71"/>
      <c r="H178" s="8" t="s">
        <v>30</v>
      </c>
      <c r="I178" s="8" t="s">
        <v>87</v>
      </c>
      <c r="J178" s="8" t="s">
        <v>87</v>
      </c>
    </row>
    <row r="179">
      <c r="A179" s="68" t="s">
        <v>84</v>
      </c>
      <c r="B179" s="69">
        <v>44410.0</v>
      </c>
      <c r="C179" s="68" t="s">
        <v>716</v>
      </c>
      <c r="D179" s="70">
        <v>495.0</v>
      </c>
      <c r="E179" s="68" t="s">
        <v>127</v>
      </c>
      <c r="F179" s="70">
        <v>15624.79</v>
      </c>
      <c r="G179" s="71"/>
      <c r="H179" s="8" t="s">
        <v>4</v>
      </c>
      <c r="I179" s="8" t="s">
        <v>87</v>
      </c>
      <c r="J179" s="8" t="s">
        <v>87</v>
      </c>
    </row>
    <row r="180">
      <c r="A180" s="68" t="s">
        <v>84</v>
      </c>
      <c r="B180" s="69">
        <v>44410.0</v>
      </c>
      <c r="C180" s="68" t="s">
        <v>717</v>
      </c>
      <c r="D180" s="70">
        <v>1150.0</v>
      </c>
      <c r="E180" s="68" t="s">
        <v>95</v>
      </c>
      <c r="F180" s="70">
        <v>15129.79</v>
      </c>
      <c r="G180" s="71"/>
      <c r="H180" s="8" t="s">
        <v>4</v>
      </c>
      <c r="I180" s="8" t="s">
        <v>87</v>
      </c>
      <c r="J180" s="8" t="s">
        <v>87</v>
      </c>
    </row>
    <row r="181">
      <c r="A181" s="68" t="s">
        <v>84</v>
      </c>
      <c r="B181" s="69">
        <v>44410.0</v>
      </c>
      <c r="C181" s="68" t="s">
        <v>718</v>
      </c>
      <c r="D181" s="70">
        <v>1380.0</v>
      </c>
      <c r="E181" s="68" t="s">
        <v>95</v>
      </c>
      <c r="F181" s="70">
        <v>13979.79</v>
      </c>
      <c r="G181" s="71"/>
      <c r="H181" s="8" t="s">
        <v>30</v>
      </c>
      <c r="I181" s="8" t="s">
        <v>87</v>
      </c>
      <c r="J181" s="8" t="s">
        <v>87</v>
      </c>
    </row>
    <row r="182">
      <c r="A182" s="68" t="s">
        <v>84</v>
      </c>
      <c r="B182" s="69">
        <v>44410.0</v>
      </c>
      <c r="C182" s="68" t="s">
        <v>719</v>
      </c>
      <c r="D182" s="70">
        <v>1525.0</v>
      </c>
      <c r="E182" s="68" t="s">
        <v>86</v>
      </c>
      <c r="F182" s="70">
        <v>12599.79</v>
      </c>
      <c r="G182" s="71"/>
      <c r="H182" s="8" t="s">
        <v>6</v>
      </c>
      <c r="I182" s="8" t="s">
        <v>87</v>
      </c>
      <c r="J182" s="8" t="s">
        <v>87</v>
      </c>
    </row>
    <row r="183">
      <c r="A183" s="68" t="s">
        <v>84</v>
      </c>
      <c r="B183" s="69">
        <v>44410.0</v>
      </c>
      <c r="C183" s="68" t="s">
        <v>720</v>
      </c>
      <c r="D183" s="70">
        <v>1600.0</v>
      </c>
      <c r="E183" s="68" t="s">
        <v>95</v>
      </c>
      <c r="F183" s="70">
        <v>11074.79</v>
      </c>
      <c r="G183" s="71"/>
      <c r="H183" s="8" t="s">
        <v>30</v>
      </c>
      <c r="I183" s="8" t="s">
        <v>87</v>
      </c>
      <c r="J183" s="8" t="s">
        <v>87</v>
      </c>
    </row>
    <row r="184">
      <c r="A184" s="68" t="s">
        <v>84</v>
      </c>
      <c r="B184" s="69">
        <v>44407.0</v>
      </c>
      <c r="C184" s="68" t="s">
        <v>721</v>
      </c>
      <c r="D184" s="70">
        <v>1250.0</v>
      </c>
      <c r="E184" s="68" t="s">
        <v>86</v>
      </c>
      <c r="F184" s="70">
        <v>9474.79</v>
      </c>
      <c r="G184" s="71"/>
      <c r="H184" s="8" t="s">
        <v>4</v>
      </c>
      <c r="I184" s="8" t="s">
        <v>87</v>
      </c>
      <c r="J184" s="8" t="s">
        <v>87</v>
      </c>
    </row>
    <row r="185">
      <c r="A185" s="68" t="s">
        <v>88</v>
      </c>
      <c r="B185" s="69">
        <v>44406.0</v>
      </c>
      <c r="C185" s="68" t="s">
        <v>722</v>
      </c>
      <c r="D185" s="70">
        <v>-20.0</v>
      </c>
      <c r="E185" s="68" t="s">
        <v>163</v>
      </c>
      <c r="F185" s="70">
        <v>8224.79</v>
      </c>
      <c r="G185" s="71"/>
      <c r="H185" s="8" t="s">
        <v>4</v>
      </c>
      <c r="I185" s="8" t="s">
        <v>91</v>
      </c>
      <c r="J185" s="8" t="s">
        <v>27</v>
      </c>
    </row>
    <row r="186">
      <c r="A186" s="68" t="s">
        <v>88</v>
      </c>
      <c r="B186" s="69">
        <v>44406.0</v>
      </c>
      <c r="C186" s="68" t="s">
        <v>723</v>
      </c>
      <c r="D186" s="70">
        <v>-80.0</v>
      </c>
      <c r="E186" s="68" t="s">
        <v>163</v>
      </c>
      <c r="F186" s="70">
        <v>8244.79</v>
      </c>
      <c r="G186" s="71"/>
      <c r="H186" s="8" t="s">
        <v>4</v>
      </c>
      <c r="I186" s="8" t="s">
        <v>91</v>
      </c>
      <c r="J186" s="8" t="s">
        <v>27</v>
      </c>
    </row>
    <row r="187">
      <c r="A187" s="68" t="s">
        <v>88</v>
      </c>
      <c r="B187" s="69">
        <v>44406.0</v>
      </c>
      <c r="C187" s="68" t="s">
        <v>724</v>
      </c>
      <c r="D187" s="70">
        <v>-140.0</v>
      </c>
      <c r="E187" s="68" t="s">
        <v>163</v>
      </c>
      <c r="F187" s="70">
        <v>8324.79</v>
      </c>
      <c r="G187" s="71"/>
      <c r="H187" s="8" t="s">
        <v>4</v>
      </c>
      <c r="I187" s="8" t="s">
        <v>91</v>
      </c>
      <c r="J187" s="8" t="s">
        <v>27</v>
      </c>
    </row>
    <row r="188">
      <c r="A188" s="68" t="s">
        <v>88</v>
      </c>
      <c r="B188" s="69">
        <v>44405.0</v>
      </c>
      <c r="C188" s="68" t="s">
        <v>725</v>
      </c>
      <c r="D188" s="70">
        <v>-2000.0</v>
      </c>
      <c r="E188" s="68" t="s">
        <v>163</v>
      </c>
      <c r="F188" s="70">
        <v>8464.79</v>
      </c>
      <c r="G188" s="71"/>
      <c r="H188" s="8" t="s">
        <v>98</v>
      </c>
      <c r="I188" s="8" t="s">
        <v>98</v>
      </c>
      <c r="J188" s="8" t="s">
        <v>98</v>
      </c>
    </row>
    <row r="189">
      <c r="A189" s="68" t="s">
        <v>88</v>
      </c>
      <c r="B189" s="69">
        <v>44405.0</v>
      </c>
      <c r="C189" s="68" t="s">
        <v>726</v>
      </c>
      <c r="D189" s="70">
        <v>-37.72</v>
      </c>
      <c r="E189" s="68" t="s">
        <v>93</v>
      </c>
      <c r="F189" s="70">
        <v>10464.79</v>
      </c>
      <c r="G189" s="71"/>
      <c r="H189" s="8" t="s">
        <v>4</v>
      </c>
      <c r="I189" s="8" t="s">
        <v>91</v>
      </c>
      <c r="J189" s="8" t="s">
        <v>28</v>
      </c>
    </row>
    <row r="190">
      <c r="A190" s="68" t="s">
        <v>88</v>
      </c>
      <c r="B190" s="69">
        <v>44405.0</v>
      </c>
      <c r="C190" s="68" t="s">
        <v>727</v>
      </c>
      <c r="D190" s="70">
        <v>-48.55</v>
      </c>
      <c r="E190" s="68" t="s">
        <v>93</v>
      </c>
      <c r="F190" s="70">
        <v>10502.51</v>
      </c>
      <c r="G190" s="71"/>
      <c r="H190" s="8" t="s">
        <v>4</v>
      </c>
      <c r="I190" s="8" t="s">
        <v>91</v>
      </c>
      <c r="J190" s="8" t="s">
        <v>28</v>
      </c>
    </row>
    <row r="191">
      <c r="A191" s="68" t="s">
        <v>88</v>
      </c>
      <c r="B191" s="69">
        <v>44404.0</v>
      </c>
      <c r="C191" s="68" t="s">
        <v>728</v>
      </c>
      <c r="D191" s="70">
        <v>-2000.0</v>
      </c>
      <c r="E191" s="68" t="s">
        <v>109</v>
      </c>
      <c r="F191" s="70">
        <v>10551.06</v>
      </c>
      <c r="G191" s="71"/>
      <c r="H191" s="8" t="s">
        <v>98</v>
      </c>
      <c r="I191" s="8" t="s">
        <v>98</v>
      </c>
      <c r="J191" s="8" t="s">
        <v>98</v>
      </c>
    </row>
    <row r="192">
      <c r="A192" s="68" t="s">
        <v>84</v>
      </c>
      <c r="B192" s="69">
        <v>44404.0</v>
      </c>
      <c r="C192" s="68" t="s">
        <v>729</v>
      </c>
      <c r="D192" s="70">
        <v>600.0</v>
      </c>
      <c r="E192" s="68" t="s">
        <v>109</v>
      </c>
      <c r="F192" s="70">
        <v>12551.06</v>
      </c>
      <c r="G192" s="71"/>
      <c r="H192" s="8" t="s">
        <v>98</v>
      </c>
      <c r="I192" s="8" t="s">
        <v>98</v>
      </c>
      <c r="J192" s="8" t="s">
        <v>98</v>
      </c>
    </row>
    <row r="193">
      <c r="A193" s="68" t="s">
        <v>267</v>
      </c>
      <c r="B193" s="69">
        <v>44404.0</v>
      </c>
      <c r="C193" s="68" t="s">
        <v>550</v>
      </c>
      <c r="D193" s="70">
        <v>1000.0</v>
      </c>
      <c r="E193" s="68" t="s">
        <v>273</v>
      </c>
      <c r="F193" s="70">
        <v>11951.06</v>
      </c>
      <c r="G193" s="70">
        <v>1.0</v>
      </c>
      <c r="H193" s="8" t="s">
        <v>4</v>
      </c>
      <c r="I193" s="8" t="s">
        <v>87</v>
      </c>
      <c r="J193" s="8" t="s">
        <v>87</v>
      </c>
    </row>
    <row r="194">
      <c r="A194" s="68" t="s">
        <v>88</v>
      </c>
      <c r="B194" s="69">
        <v>44396.0</v>
      </c>
      <c r="C194" s="68" t="s">
        <v>730</v>
      </c>
      <c r="D194" s="70">
        <v>-468.73</v>
      </c>
      <c r="E194" s="68" t="s">
        <v>93</v>
      </c>
      <c r="F194" s="70">
        <v>10951.06</v>
      </c>
      <c r="G194" s="71"/>
      <c r="H194" s="8" t="s">
        <v>4</v>
      </c>
      <c r="I194" s="8" t="s">
        <v>91</v>
      </c>
      <c r="J194" s="8" t="s">
        <v>29</v>
      </c>
    </row>
    <row r="195">
      <c r="A195" s="68" t="s">
        <v>88</v>
      </c>
      <c r="B195" s="69">
        <v>44392.0</v>
      </c>
      <c r="C195" s="68" t="s">
        <v>731</v>
      </c>
      <c r="D195" s="70">
        <v>-1038.09</v>
      </c>
      <c r="E195" s="68" t="s">
        <v>93</v>
      </c>
      <c r="F195" s="70">
        <v>11419.79</v>
      </c>
      <c r="G195" s="71"/>
      <c r="H195" s="8" t="s">
        <v>4</v>
      </c>
      <c r="I195" s="8" t="s">
        <v>91</v>
      </c>
      <c r="J195" s="8" t="s">
        <v>29</v>
      </c>
    </row>
    <row r="196">
      <c r="A196" s="68" t="s">
        <v>84</v>
      </c>
      <c r="B196" s="69">
        <v>44391.0</v>
      </c>
      <c r="C196" s="68" t="s">
        <v>732</v>
      </c>
      <c r="D196" s="70">
        <v>700.0</v>
      </c>
      <c r="E196" s="68" t="s">
        <v>109</v>
      </c>
      <c r="F196" s="70">
        <v>12457.88</v>
      </c>
      <c r="G196" s="71"/>
      <c r="H196" s="8" t="s">
        <v>6</v>
      </c>
      <c r="I196" s="8" t="s">
        <v>87</v>
      </c>
      <c r="J196" s="8" t="s">
        <v>87</v>
      </c>
    </row>
    <row r="197">
      <c r="A197" s="68" t="s">
        <v>84</v>
      </c>
      <c r="B197" s="69">
        <v>44391.0</v>
      </c>
      <c r="C197" s="68" t="s">
        <v>733</v>
      </c>
      <c r="D197" s="70">
        <v>1300.0</v>
      </c>
      <c r="E197" s="68" t="s">
        <v>109</v>
      </c>
      <c r="F197" s="70">
        <v>11757.88</v>
      </c>
      <c r="G197" s="71"/>
      <c r="H197" s="8" t="s">
        <v>6</v>
      </c>
      <c r="I197" s="8" t="s">
        <v>87</v>
      </c>
      <c r="J197" s="8" t="s">
        <v>87</v>
      </c>
    </row>
    <row r="198">
      <c r="A198" s="68" t="s">
        <v>88</v>
      </c>
      <c r="B198" s="69">
        <v>44389.0</v>
      </c>
      <c r="C198" s="68" t="s">
        <v>734</v>
      </c>
      <c r="D198" s="70">
        <v>-3497.6</v>
      </c>
      <c r="E198" s="68" t="s">
        <v>93</v>
      </c>
      <c r="F198" s="70">
        <v>10457.88</v>
      </c>
      <c r="G198" s="71"/>
      <c r="H198" s="8" t="s">
        <v>30</v>
      </c>
      <c r="I198" s="8" t="s">
        <v>700</v>
      </c>
      <c r="J198" s="8" t="s">
        <v>125</v>
      </c>
    </row>
    <row r="199">
      <c r="A199" s="68" t="s">
        <v>88</v>
      </c>
      <c r="B199" s="69">
        <v>44389.0</v>
      </c>
      <c r="C199" s="68" t="s">
        <v>735</v>
      </c>
      <c r="D199" s="70">
        <v>-3065.14</v>
      </c>
      <c r="E199" s="68" t="s">
        <v>93</v>
      </c>
      <c r="F199" s="70">
        <v>13955.48</v>
      </c>
      <c r="G199" s="71"/>
      <c r="H199" s="8" t="s">
        <v>6</v>
      </c>
      <c r="I199" s="8" t="s">
        <v>125</v>
      </c>
      <c r="J199" s="8" t="s">
        <v>125</v>
      </c>
    </row>
    <row r="200">
      <c r="A200" s="68" t="s">
        <v>88</v>
      </c>
      <c r="B200" s="69">
        <v>44386.0</v>
      </c>
      <c r="C200" s="68" t="s">
        <v>736</v>
      </c>
      <c r="D200" s="70">
        <v>-50.0</v>
      </c>
      <c r="E200" s="68" t="s">
        <v>163</v>
      </c>
      <c r="F200" s="70">
        <v>17020.62</v>
      </c>
      <c r="G200" s="71"/>
      <c r="H200" s="8" t="s">
        <v>6</v>
      </c>
      <c r="I200" s="8" t="s">
        <v>91</v>
      </c>
      <c r="J200" s="8" t="s">
        <v>23</v>
      </c>
    </row>
    <row r="201">
      <c r="A201" s="68" t="s">
        <v>88</v>
      </c>
      <c r="B201" s="69">
        <v>44386.0</v>
      </c>
      <c r="C201" s="68" t="s">
        <v>737</v>
      </c>
      <c r="D201" s="70">
        <v>-300.0</v>
      </c>
      <c r="E201" s="68" t="s">
        <v>97</v>
      </c>
      <c r="F201" s="70">
        <v>17070.62</v>
      </c>
      <c r="G201" s="71"/>
      <c r="H201" s="8" t="s">
        <v>6</v>
      </c>
      <c r="I201" s="8" t="s">
        <v>91</v>
      </c>
      <c r="J201" s="8" t="s">
        <v>23</v>
      </c>
    </row>
    <row r="202">
      <c r="A202" s="68" t="s">
        <v>84</v>
      </c>
      <c r="B202" s="69">
        <v>44386.0</v>
      </c>
      <c r="C202" s="68" t="s">
        <v>738</v>
      </c>
      <c r="D202" s="70">
        <v>1575.0</v>
      </c>
      <c r="E202" s="68" t="s">
        <v>86</v>
      </c>
      <c r="F202" s="70">
        <v>17370.62</v>
      </c>
      <c r="G202" s="71"/>
      <c r="H202" s="8" t="s">
        <v>6</v>
      </c>
      <c r="I202" s="8" t="s">
        <v>87</v>
      </c>
      <c r="J202" s="8" t="s">
        <v>87</v>
      </c>
    </row>
    <row r="203">
      <c r="A203" s="68" t="s">
        <v>88</v>
      </c>
      <c r="B203" s="69">
        <v>44385.0</v>
      </c>
      <c r="C203" s="68" t="s">
        <v>739</v>
      </c>
      <c r="D203" s="70">
        <v>-1180.96</v>
      </c>
      <c r="E203" s="68" t="s">
        <v>93</v>
      </c>
      <c r="F203" s="70">
        <v>15795.62</v>
      </c>
      <c r="G203" s="71"/>
      <c r="H203" s="8" t="s">
        <v>6</v>
      </c>
      <c r="I203" s="8" t="s">
        <v>91</v>
      </c>
      <c r="J203" s="8" t="s">
        <v>28</v>
      </c>
    </row>
    <row r="204">
      <c r="A204" s="68" t="s">
        <v>88</v>
      </c>
      <c r="B204" s="69">
        <v>44385.0</v>
      </c>
      <c r="C204" s="68" t="s">
        <v>740</v>
      </c>
      <c r="D204" s="70">
        <v>-3127.49</v>
      </c>
      <c r="E204" s="68" t="s">
        <v>93</v>
      </c>
      <c r="F204" s="70">
        <v>16976.58</v>
      </c>
      <c r="G204" s="71"/>
      <c r="H204" s="8" t="s">
        <v>30</v>
      </c>
      <c r="I204" s="8" t="s">
        <v>125</v>
      </c>
      <c r="J204" s="8" t="s">
        <v>125</v>
      </c>
    </row>
    <row r="205">
      <c r="A205" s="68" t="s">
        <v>84</v>
      </c>
      <c r="B205" s="69">
        <v>44384.0</v>
      </c>
      <c r="C205" s="68" t="s">
        <v>741</v>
      </c>
      <c r="D205" s="70">
        <v>1000.0</v>
      </c>
      <c r="E205" s="68" t="s">
        <v>86</v>
      </c>
      <c r="F205" s="70">
        <v>20104.07</v>
      </c>
      <c r="G205" s="71"/>
      <c r="H205" s="8" t="s">
        <v>6</v>
      </c>
      <c r="I205" s="8" t="s">
        <v>87</v>
      </c>
      <c r="J205" s="8" t="s">
        <v>87</v>
      </c>
    </row>
    <row r="206">
      <c r="A206" s="68" t="s">
        <v>88</v>
      </c>
      <c r="B206" s="69">
        <v>44383.0</v>
      </c>
      <c r="C206" s="68" t="s">
        <v>742</v>
      </c>
      <c r="D206" s="70">
        <v>-93.12</v>
      </c>
      <c r="E206" s="68" t="s">
        <v>93</v>
      </c>
      <c r="F206" s="70">
        <v>19104.07</v>
      </c>
      <c r="G206" s="71"/>
      <c r="H206" s="8" t="s">
        <v>4</v>
      </c>
      <c r="I206" s="8" t="s">
        <v>91</v>
      </c>
      <c r="J206" s="8" t="s">
        <v>28</v>
      </c>
    </row>
    <row r="207">
      <c r="A207" s="68" t="s">
        <v>84</v>
      </c>
      <c r="B207" s="69">
        <v>44383.0</v>
      </c>
      <c r="C207" s="68" t="s">
        <v>743</v>
      </c>
      <c r="D207" s="70">
        <v>1650.0</v>
      </c>
      <c r="E207" s="68" t="s">
        <v>86</v>
      </c>
      <c r="F207" s="70">
        <v>19197.19</v>
      </c>
      <c r="G207" s="71"/>
      <c r="H207" s="8" t="s">
        <v>6</v>
      </c>
      <c r="I207" s="8" t="s">
        <v>87</v>
      </c>
      <c r="J207" s="8" t="s">
        <v>87</v>
      </c>
    </row>
    <row r="208">
      <c r="A208" s="68" t="s">
        <v>88</v>
      </c>
      <c r="B208" s="69">
        <v>44379.0</v>
      </c>
      <c r="C208" s="68" t="s">
        <v>744</v>
      </c>
      <c r="D208" s="70">
        <v>-56.45</v>
      </c>
      <c r="E208" s="68" t="s">
        <v>93</v>
      </c>
      <c r="F208" s="70">
        <v>17547.19</v>
      </c>
      <c r="G208" s="71"/>
      <c r="H208" s="8" t="s">
        <v>4</v>
      </c>
      <c r="I208" s="8" t="s">
        <v>91</v>
      </c>
      <c r="J208" s="8" t="s">
        <v>28</v>
      </c>
    </row>
    <row r="209">
      <c r="A209" s="68" t="s">
        <v>84</v>
      </c>
      <c r="B209" s="69">
        <v>44379.0</v>
      </c>
      <c r="C209" s="68" t="s">
        <v>745</v>
      </c>
      <c r="D209" s="70">
        <v>920.7</v>
      </c>
      <c r="E209" s="68" t="s">
        <v>109</v>
      </c>
      <c r="F209" s="70">
        <v>17603.64</v>
      </c>
      <c r="G209" s="71"/>
      <c r="H209" s="8" t="s">
        <v>98</v>
      </c>
      <c r="I209" s="8" t="s">
        <v>98</v>
      </c>
      <c r="J209" s="8" t="s">
        <v>98</v>
      </c>
    </row>
    <row r="210">
      <c r="A210" s="68" t="s">
        <v>84</v>
      </c>
      <c r="B210" s="69">
        <v>44378.0</v>
      </c>
      <c r="C210" s="68" t="s">
        <v>746</v>
      </c>
      <c r="D210" s="70">
        <v>400.0</v>
      </c>
      <c r="E210" s="68" t="s">
        <v>86</v>
      </c>
      <c r="F210" s="70">
        <v>16682.94</v>
      </c>
      <c r="G210" s="71"/>
      <c r="H210" s="8" t="s">
        <v>30</v>
      </c>
      <c r="I210" s="8" t="s">
        <v>87</v>
      </c>
      <c r="J210" s="8" t="s">
        <v>87</v>
      </c>
    </row>
    <row r="211">
      <c r="A211" s="68" t="s">
        <v>84</v>
      </c>
      <c r="B211" s="69">
        <v>44378.0</v>
      </c>
      <c r="C211" s="68" t="s">
        <v>747</v>
      </c>
      <c r="D211" s="70">
        <v>495.0</v>
      </c>
      <c r="E211" s="68" t="s">
        <v>127</v>
      </c>
      <c r="F211" s="70">
        <v>16282.94</v>
      </c>
      <c r="G211" s="71"/>
      <c r="H211" s="8" t="s">
        <v>4</v>
      </c>
      <c r="I211" s="8" t="s">
        <v>87</v>
      </c>
      <c r="J211" s="8" t="s">
        <v>87</v>
      </c>
    </row>
    <row r="212">
      <c r="A212" s="68" t="s">
        <v>84</v>
      </c>
      <c r="B212" s="69">
        <v>44378.0</v>
      </c>
      <c r="C212" s="68" t="s">
        <v>748</v>
      </c>
      <c r="D212" s="70">
        <v>1150.0</v>
      </c>
      <c r="E212" s="68" t="s">
        <v>95</v>
      </c>
      <c r="F212" s="70">
        <v>15787.94</v>
      </c>
      <c r="G212" s="71"/>
      <c r="H212" s="8" t="s">
        <v>4</v>
      </c>
      <c r="I212" s="8" t="s">
        <v>87</v>
      </c>
      <c r="J212" s="8" t="s">
        <v>87</v>
      </c>
    </row>
    <row r="213">
      <c r="A213" s="68" t="s">
        <v>84</v>
      </c>
      <c r="B213" s="69">
        <v>44378.0</v>
      </c>
      <c r="C213" s="68" t="s">
        <v>749</v>
      </c>
      <c r="D213" s="70">
        <v>1360.0</v>
      </c>
      <c r="E213" s="68" t="s">
        <v>95</v>
      </c>
      <c r="F213" s="70">
        <v>14637.94</v>
      </c>
      <c r="G213" s="71"/>
      <c r="H213" s="8" t="s">
        <v>30</v>
      </c>
      <c r="I213" s="8" t="s">
        <v>87</v>
      </c>
      <c r="J213" s="8" t="s">
        <v>87</v>
      </c>
    </row>
    <row r="214">
      <c r="A214" s="68" t="s">
        <v>84</v>
      </c>
      <c r="B214" s="69">
        <v>44378.0</v>
      </c>
      <c r="C214" s="68" t="s">
        <v>750</v>
      </c>
      <c r="D214" s="70">
        <v>1500.0</v>
      </c>
      <c r="E214" s="68" t="s">
        <v>95</v>
      </c>
      <c r="F214" s="70">
        <v>13277.94</v>
      </c>
      <c r="G214" s="71"/>
      <c r="H214" s="8" t="s">
        <v>30</v>
      </c>
      <c r="I214" s="8" t="s">
        <v>87</v>
      </c>
      <c r="J214" s="8" t="s">
        <v>87</v>
      </c>
    </row>
    <row r="215">
      <c r="A215" s="68" t="s">
        <v>84</v>
      </c>
      <c r="B215" s="69">
        <v>44378.0</v>
      </c>
      <c r="C215" s="68" t="s">
        <v>751</v>
      </c>
      <c r="D215" s="70">
        <v>1500.0</v>
      </c>
      <c r="E215" s="68" t="s">
        <v>95</v>
      </c>
      <c r="F215" s="70">
        <v>11777.94</v>
      </c>
      <c r="G215" s="71"/>
      <c r="H215" s="8" t="s">
        <v>30</v>
      </c>
      <c r="I215" s="8" t="s">
        <v>87</v>
      </c>
      <c r="J215" s="8" t="s">
        <v>87</v>
      </c>
    </row>
    <row r="216">
      <c r="A216" s="68" t="s">
        <v>88</v>
      </c>
      <c r="B216" s="69">
        <v>44376.0</v>
      </c>
      <c r="C216" s="68" t="s">
        <v>752</v>
      </c>
      <c r="D216" s="70">
        <v>-300.0</v>
      </c>
      <c r="E216" s="68" t="s">
        <v>109</v>
      </c>
      <c r="F216" s="70">
        <v>10277.94</v>
      </c>
      <c r="G216" s="71"/>
      <c r="H216" s="8" t="s">
        <v>6</v>
      </c>
      <c r="I216" s="8" t="s">
        <v>98</v>
      </c>
      <c r="J216" s="8" t="s">
        <v>98</v>
      </c>
    </row>
    <row r="217">
      <c r="A217" s="68" t="s">
        <v>88</v>
      </c>
      <c r="B217" s="69">
        <v>44376.0</v>
      </c>
      <c r="C217" s="68" t="s">
        <v>753</v>
      </c>
      <c r="D217" s="70">
        <v>-129.52</v>
      </c>
      <c r="E217" s="68" t="s">
        <v>93</v>
      </c>
      <c r="F217" s="70">
        <v>10577.94</v>
      </c>
      <c r="G217" s="71"/>
      <c r="H217" s="8" t="s">
        <v>4</v>
      </c>
      <c r="I217" s="8" t="s">
        <v>91</v>
      </c>
      <c r="J217" s="8" t="s">
        <v>28</v>
      </c>
    </row>
    <row r="218">
      <c r="A218" s="68" t="s">
        <v>88</v>
      </c>
      <c r="B218" s="69">
        <v>44376.0</v>
      </c>
      <c r="C218" s="68" t="s">
        <v>754</v>
      </c>
      <c r="D218" s="70">
        <v>-500.78</v>
      </c>
      <c r="E218" s="68" t="s">
        <v>93</v>
      </c>
      <c r="F218" s="70">
        <v>10707.46</v>
      </c>
      <c r="G218" s="71"/>
      <c r="H218" s="8" t="s">
        <v>6</v>
      </c>
      <c r="I218" s="8" t="s">
        <v>91</v>
      </c>
      <c r="J218" s="8" t="s">
        <v>28</v>
      </c>
    </row>
    <row r="219">
      <c r="A219" s="68" t="s">
        <v>267</v>
      </c>
      <c r="B219" s="69">
        <v>44376.0</v>
      </c>
      <c r="C219" s="68" t="s">
        <v>550</v>
      </c>
      <c r="D219" s="70">
        <v>1000.0</v>
      </c>
      <c r="E219" s="68" t="s">
        <v>273</v>
      </c>
      <c r="F219" s="70">
        <v>11208.24</v>
      </c>
      <c r="G219" s="70">
        <v>1.0</v>
      </c>
      <c r="H219" s="8" t="s">
        <v>4</v>
      </c>
      <c r="I219" s="8" t="s">
        <v>87</v>
      </c>
      <c r="J219" s="8" t="s">
        <v>87</v>
      </c>
    </row>
    <row r="220">
      <c r="A220" s="68" t="s">
        <v>88</v>
      </c>
      <c r="B220" s="69">
        <v>44375.0</v>
      </c>
      <c r="C220" s="68" t="s">
        <v>755</v>
      </c>
      <c r="D220" s="70">
        <v>-1000.0</v>
      </c>
      <c r="E220" s="68" t="s">
        <v>109</v>
      </c>
      <c r="F220" s="70">
        <v>10208.24</v>
      </c>
      <c r="G220" s="71"/>
      <c r="H220" s="8" t="s">
        <v>98</v>
      </c>
      <c r="I220" s="8" t="s">
        <v>98</v>
      </c>
      <c r="J220" s="8" t="s">
        <v>98</v>
      </c>
    </row>
    <row r="221">
      <c r="A221" s="68" t="s">
        <v>88</v>
      </c>
      <c r="B221" s="69">
        <v>44375.0</v>
      </c>
      <c r="C221" s="68" t="s">
        <v>756</v>
      </c>
      <c r="D221" s="70">
        <v>-700.0</v>
      </c>
      <c r="E221" s="68" t="s">
        <v>97</v>
      </c>
      <c r="F221" s="70">
        <v>11208.24</v>
      </c>
      <c r="G221" s="71"/>
      <c r="H221" s="8" t="s">
        <v>6</v>
      </c>
      <c r="I221" s="8" t="s">
        <v>91</v>
      </c>
      <c r="J221" s="8" t="s">
        <v>23</v>
      </c>
    </row>
    <row r="222">
      <c r="A222" s="68" t="s">
        <v>88</v>
      </c>
      <c r="B222" s="69">
        <v>44375.0</v>
      </c>
      <c r="C222" s="68" t="s">
        <v>757</v>
      </c>
      <c r="D222" s="70">
        <v>-36.97</v>
      </c>
      <c r="E222" s="68" t="s">
        <v>93</v>
      </c>
      <c r="F222" s="70">
        <v>11908.24</v>
      </c>
      <c r="G222" s="71"/>
      <c r="H222" s="8" t="s">
        <v>4</v>
      </c>
      <c r="I222" s="8" t="s">
        <v>91</v>
      </c>
      <c r="J222" s="8" t="s">
        <v>28</v>
      </c>
    </row>
    <row r="223">
      <c r="A223" s="68" t="s">
        <v>88</v>
      </c>
      <c r="B223" s="69">
        <v>44375.0</v>
      </c>
      <c r="C223" s="68" t="s">
        <v>758</v>
      </c>
      <c r="D223" s="70">
        <v>-65.23</v>
      </c>
      <c r="E223" s="68" t="s">
        <v>93</v>
      </c>
      <c r="F223" s="70">
        <v>11945.21</v>
      </c>
      <c r="G223" s="71"/>
      <c r="H223" s="8" t="s">
        <v>4</v>
      </c>
      <c r="I223" s="8" t="s">
        <v>91</v>
      </c>
      <c r="J223" s="8" t="s">
        <v>28</v>
      </c>
    </row>
    <row r="224">
      <c r="A224" s="68" t="s">
        <v>84</v>
      </c>
      <c r="B224" s="69">
        <v>44368.0</v>
      </c>
      <c r="C224" s="68" t="s">
        <v>759</v>
      </c>
      <c r="D224" s="70">
        <v>832.0</v>
      </c>
      <c r="E224" s="68" t="s">
        <v>127</v>
      </c>
      <c r="F224" s="70">
        <v>12010.44</v>
      </c>
      <c r="G224" s="71"/>
      <c r="H224" s="8" t="s">
        <v>4</v>
      </c>
      <c r="I224" s="8" t="s">
        <v>87</v>
      </c>
      <c r="J224" s="8" t="s">
        <v>87</v>
      </c>
    </row>
    <row r="225">
      <c r="A225" s="68" t="s">
        <v>88</v>
      </c>
      <c r="B225" s="69">
        <v>44365.0</v>
      </c>
      <c r="C225" s="68" t="s">
        <v>760</v>
      </c>
      <c r="D225" s="70">
        <v>-468.73</v>
      </c>
      <c r="E225" s="68" t="s">
        <v>93</v>
      </c>
      <c r="F225" s="70">
        <v>11178.44</v>
      </c>
      <c r="G225" s="71"/>
      <c r="H225" s="8" t="s">
        <v>4</v>
      </c>
      <c r="I225" s="8" t="s">
        <v>91</v>
      </c>
      <c r="J225" s="8" t="s">
        <v>29</v>
      </c>
    </row>
    <row r="226">
      <c r="A226" s="68" t="s">
        <v>84</v>
      </c>
      <c r="B226" s="69">
        <v>44364.0</v>
      </c>
      <c r="C226" s="68" t="s">
        <v>761</v>
      </c>
      <c r="D226" s="70">
        <v>1300.0</v>
      </c>
      <c r="E226" s="68" t="s">
        <v>109</v>
      </c>
      <c r="F226" s="70">
        <v>11647.17</v>
      </c>
      <c r="G226" s="71"/>
      <c r="H226" s="8" t="s">
        <v>6</v>
      </c>
      <c r="I226" s="8" t="s">
        <v>87</v>
      </c>
      <c r="J226" s="8" t="s">
        <v>87</v>
      </c>
    </row>
    <row r="227">
      <c r="A227" s="68" t="s">
        <v>88</v>
      </c>
      <c r="B227" s="69">
        <v>44363.0</v>
      </c>
      <c r="C227" s="68" t="s">
        <v>762</v>
      </c>
      <c r="D227" s="70">
        <v>-344.62</v>
      </c>
      <c r="E227" s="68" t="s">
        <v>93</v>
      </c>
      <c r="F227" s="70">
        <v>10347.17</v>
      </c>
      <c r="G227" s="71"/>
      <c r="H227" s="8" t="s">
        <v>4</v>
      </c>
      <c r="I227" s="8" t="s">
        <v>91</v>
      </c>
      <c r="J227" s="8" t="s">
        <v>28</v>
      </c>
    </row>
    <row r="228">
      <c r="A228" s="68" t="s">
        <v>88</v>
      </c>
      <c r="B228" s="69">
        <v>44362.0</v>
      </c>
      <c r="C228" s="68" t="s">
        <v>763</v>
      </c>
      <c r="D228" s="70">
        <v>-120.0</v>
      </c>
      <c r="E228" s="68" t="s">
        <v>93</v>
      </c>
      <c r="F228" s="70">
        <v>10691.79</v>
      </c>
      <c r="G228" s="71"/>
      <c r="H228" s="8" t="s">
        <v>4</v>
      </c>
      <c r="I228" s="8" t="s">
        <v>91</v>
      </c>
      <c r="J228" s="8" t="s">
        <v>27</v>
      </c>
    </row>
    <row r="229">
      <c r="A229" s="68" t="s">
        <v>88</v>
      </c>
      <c r="B229" s="69">
        <v>44361.0</v>
      </c>
      <c r="C229" s="68" t="s">
        <v>764</v>
      </c>
      <c r="D229" s="70">
        <v>-2.5</v>
      </c>
      <c r="E229" s="68" t="s">
        <v>90</v>
      </c>
      <c r="F229" s="70">
        <v>10811.79</v>
      </c>
      <c r="G229" s="71"/>
      <c r="H229" s="8" t="s">
        <v>4</v>
      </c>
      <c r="I229" s="8" t="s">
        <v>91</v>
      </c>
      <c r="J229" s="8" t="s">
        <v>25</v>
      </c>
    </row>
    <row r="230">
      <c r="A230" s="68" t="s">
        <v>88</v>
      </c>
      <c r="B230" s="69">
        <v>44361.0</v>
      </c>
      <c r="C230" s="68" t="s">
        <v>765</v>
      </c>
      <c r="D230" s="70">
        <v>-3497.6</v>
      </c>
      <c r="E230" s="68" t="s">
        <v>93</v>
      </c>
      <c r="F230" s="70">
        <v>10814.29</v>
      </c>
      <c r="G230" s="71"/>
      <c r="H230" s="8" t="s">
        <v>30</v>
      </c>
      <c r="I230" s="8" t="s">
        <v>125</v>
      </c>
      <c r="J230" s="8" t="s">
        <v>125</v>
      </c>
    </row>
    <row r="231">
      <c r="A231" s="68" t="s">
        <v>88</v>
      </c>
      <c r="B231" s="69">
        <v>44361.0</v>
      </c>
      <c r="C231" s="68" t="s">
        <v>766</v>
      </c>
      <c r="D231" s="70">
        <v>-100.0</v>
      </c>
      <c r="E231" s="68" t="s">
        <v>93</v>
      </c>
      <c r="F231" s="70">
        <v>14311.89</v>
      </c>
      <c r="G231" s="71"/>
      <c r="H231" s="8" t="s">
        <v>30</v>
      </c>
      <c r="I231" s="8" t="s">
        <v>91</v>
      </c>
      <c r="J231" s="8" t="s">
        <v>23</v>
      </c>
    </row>
    <row r="232">
      <c r="A232" s="68" t="s">
        <v>88</v>
      </c>
      <c r="B232" s="69">
        <v>44361.0</v>
      </c>
      <c r="C232" s="68" t="s">
        <v>767</v>
      </c>
      <c r="D232" s="70">
        <v>-160.0</v>
      </c>
      <c r="E232" s="68" t="s">
        <v>93</v>
      </c>
      <c r="F232" s="70">
        <v>14411.89</v>
      </c>
      <c r="G232" s="71"/>
      <c r="H232" s="8" t="s">
        <v>30</v>
      </c>
      <c r="I232" s="8" t="s">
        <v>91</v>
      </c>
      <c r="J232" s="8" t="s">
        <v>23</v>
      </c>
    </row>
    <row r="233">
      <c r="A233" s="68" t="s">
        <v>88</v>
      </c>
      <c r="B233" s="69">
        <v>44361.0</v>
      </c>
      <c r="C233" s="68" t="s">
        <v>768</v>
      </c>
      <c r="D233" s="70">
        <v>-162.0</v>
      </c>
      <c r="E233" s="68" t="s">
        <v>93</v>
      </c>
      <c r="F233" s="70">
        <v>14571.89</v>
      </c>
      <c r="G233" s="71"/>
      <c r="H233" s="8" t="s">
        <v>30</v>
      </c>
      <c r="I233" s="8" t="s">
        <v>91</v>
      </c>
      <c r="J233" s="8" t="s">
        <v>23</v>
      </c>
    </row>
    <row r="234">
      <c r="A234" s="68" t="s">
        <v>88</v>
      </c>
      <c r="B234" s="69">
        <v>44361.0</v>
      </c>
      <c r="C234" s="68" t="s">
        <v>769</v>
      </c>
      <c r="D234" s="70">
        <v>-200.0</v>
      </c>
      <c r="E234" s="68" t="s">
        <v>93</v>
      </c>
      <c r="F234" s="70">
        <v>14733.89</v>
      </c>
      <c r="G234" s="71"/>
      <c r="H234" s="8" t="s">
        <v>30</v>
      </c>
      <c r="I234" s="8" t="s">
        <v>91</v>
      </c>
      <c r="J234" s="8" t="s">
        <v>23</v>
      </c>
    </row>
    <row r="235">
      <c r="A235" s="68" t="s">
        <v>88</v>
      </c>
      <c r="B235" s="69">
        <v>44361.0</v>
      </c>
      <c r="C235" s="68" t="s">
        <v>770</v>
      </c>
      <c r="D235" s="70">
        <v>-489.99</v>
      </c>
      <c r="E235" s="68" t="s">
        <v>97</v>
      </c>
      <c r="F235" s="70">
        <v>14933.89</v>
      </c>
      <c r="G235" s="71"/>
      <c r="H235" s="8" t="s">
        <v>6</v>
      </c>
      <c r="I235" s="8" t="s">
        <v>91</v>
      </c>
      <c r="J235" s="8" t="s">
        <v>25</v>
      </c>
    </row>
    <row r="236">
      <c r="A236" s="68" t="s">
        <v>88</v>
      </c>
      <c r="B236" s="69">
        <v>44358.0</v>
      </c>
      <c r="C236" s="68" t="s">
        <v>764</v>
      </c>
      <c r="D236" s="70">
        <v>-2.5</v>
      </c>
      <c r="E236" s="68" t="s">
        <v>90</v>
      </c>
      <c r="F236" s="70">
        <v>15423.88</v>
      </c>
      <c r="G236" s="71"/>
      <c r="H236" s="8" t="s">
        <v>4</v>
      </c>
      <c r="I236" s="8" t="s">
        <v>91</v>
      </c>
      <c r="J236" s="8" t="s">
        <v>25</v>
      </c>
    </row>
    <row r="237">
      <c r="A237" s="68" t="s">
        <v>88</v>
      </c>
      <c r="B237" s="69">
        <v>44358.0</v>
      </c>
      <c r="C237" s="68" t="s">
        <v>771</v>
      </c>
      <c r="D237" s="70">
        <v>-489.99</v>
      </c>
      <c r="E237" s="68" t="s">
        <v>97</v>
      </c>
      <c r="F237" s="70">
        <v>15426.38</v>
      </c>
      <c r="G237" s="71"/>
      <c r="H237" s="8" t="s">
        <v>6</v>
      </c>
      <c r="I237" s="8" t="s">
        <v>91</v>
      </c>
      <c r="J237" s="8" t="s">
        <v>25</v>
      </c>
    </row>
    <row r="238">
      <c r="A238" s="68" t="s">
        <v>88</v>
      </c>
      <c r="B238" s="69">
        <v>44357.0</v>
      </c>
      <c r="C238" s="68" t="s">
        <v>772</v>
      </c>
      <c r="D238" s="70">
        <v>-3065.14</v>
      </c>
      <c r="E238" s="68" t="s">
        <v>93</v>
      </c>
      <c r="F238" s="70">
        <v>15916.37</v>
      </c>
      <c r="G238" s="71"/>
      <c r="H238" s="8" t="s">
        <v>6</v>
      </c>
      <c r="I238" s="8" t="s">
        <v>125</v>
      </c>
      <c r="J238" s="8" t="s">
        <v>125</v>
      </c>
    </row>
    <row r="239">
      <c r="A239" s="68" t="s">
        <v>84</v>
      </c>
      <c r="B239" s="69">
        <v>44356.0</v>
      </c>
      <c r="C239" s="68" t="s">
        <v>773</v>
      </c>
      <c r="D239" s="70">
        <v>1000.0</v>
      </c>
      <c r="E239" s="68" t="s">
        <v>86</v>
      </c>
      <c r="F239" s="70">
        <v>18981.51</v>
      </c>
      <c r="G239" s="71"/>
      <c r="H239" s="8" t="s">
        <v>6</v>
      </c>
      <c r="I239" s="8" t="s">
        <v>87</v>
      </c>
      <c r="J239" s="8" t="s">
        <v>87</v>
      </c>
    </row>
    <row r="240">
      <c r="A240" s="68" t="s">
        <v>84</v>
      </c>
      <c r="B240" s="69">
        <v>44355.0</v>
      </c>
      <c r="C240" s="68" t="s">
        <v>774</v>
      </c>
      <c r="D240" s="70">
        <v>50.0</v>
      </c>
      <c r="E240" s="68" t="s">
        <v>86</v>
      </c>
      <c r="F240" s="70">
        <v>17981.51</v>
      </c>
      <c r="G240" s="71"/>
      <c r="H240" s="8" t="s">
        <v>6</v>
      </c>
      <c r="I240" s="8" t="s">
        <v>87</v>
      </c>
      <c r="J240" s="8" t="s">
        <v>87</v>
      </c>
    </row>
    <row r="241">
      <c r="A241" s="68" t="s">
        <v>88</v>
      </c>
      <c r="B241" s="69">
        <v>44354.0</v>
      </c>
      <c r="C241" s="68" t="s">
        <v>775</v>
      </c>
      <c r="D241" s="70">
        <v>-3127.49</v>
      </c>
      <c r="E241" s="68" t="s">
        <v>93</v>
      </c>
      <c r="F241" s="70">
        <v>17931.51</v>
      </c>
      <c r="G241" s="71"/>
      <c r="H241" s="8" t="s">
        <v>4</v>
      </c>
      <c r="I241" s="8" t="s">
        <v>125</v>
      </c>
      <c r="J241" s="8" t="s">
        <v>125</v>
      </c>
    </row>
    <row r="242">
      <c r="A242" s="68" t="s">
        <v>84</v>
      </c>
      <c r="B242" s="69">
        <v>44354.0</v>
      </c>
      <c r="C242" s="68" t="s">
        <v>776</v>
      </c>
      <c r="D242" s="70">
        <v>1450.0</v>
      </c>
      <c r="E242" s="68" t="s">
        <v>86</v>
      </c>
      <c r="F242" s="70">
        <v>21059.0</v>
      </c>
      <c r="G242" s="71"/>
      <c r="H242" s="8" t="s">
        <v>6</v>
      </c>
      <c r="I242" s="8" t="s">
        <v>87</v>
      </c>
      <c r="J242" s="8" t="s">
        <v>87</v>
      </c>
    </row>
    <row r="243">
      <c r="A243" s="68" t="s">
        <v>84</v>
      </c>
      <c r="B243" s="69">
        <v>44351.0</v>
      </c>
      <c r="C243" s="68" t="s">
        <v>777</v>
      </c>
      <c r="D243" s="70">
        <v>232.5</v>
      </c>
      <c r="E243" s="68" t="s">
        <v>109</v>
      </c>
      <c r="F243" s="70">
        <v>19609.0</v>
      </c>
      <c r="G243" s="71"/>
      <c r="H243" s="8" t="s">
        <v>6</v>
      </c>
      <c r="I243" s="8" t="s">
        <v>87</v>
      </c>
      <c r="J243" s="8" t="s">
        <v>87</v>
      </c>
    </row>
    <row r="244">
      <c r="A244" s="68" t="s">
        <v>88</v>
      </c>
      <c r="B244" s="69">
        <v>44350.0</v>
      </c>
      <c r="C244" s="68" t="s">
        <v>778</v>
      </c>
      <c r="D244" s="70">
        <v>-130.95</v>
      </c>
      <c r="E244" s="68" t="s">
        <v>93</v>
      </c>
      <c r="F244" s="70">
        <v>19376.5</v>
      </c>
      <c r="G244" s="71"/>
      <c r="H244" s="8" t="s">
        <v>4</v>
      </c>
      <c r="I244" s="8" t="s">
        <v>91</v>
      </c>
      <c r="J244" s="8" t="s">
        <v>28</v>
      </c>
    </row>
    <row r="245">
      <c r="A245" s="68" t="s">
        <v>88</v>
      </c>
      <c r="B245" s="69">
        <v>44349.0</v>
      </c>
      <c r="C245" s="68" t="s">
        <v>779</v>
      </c>
      <c r="D245" s="70">
        <v>-311.53</v>
      </c>
      <c r="E245" s="68" t="s">
        <v>93</v>
      </c>
      <c r="F245" s="70">
        <v>19507.45</v>
      </c>
      <c r="G245" s="71"/>
      <c r="H245" s="8" t="s">
        <v>6</v>
      </c>
      <c r="I245" s="8" t="s">
        <v>91</v>
      </c>
      <c r="J245" s="8" t="s">
        <v>28</v>
      </c>
    </row>
    <row r="246">
      <c r="A246" s="68" t="s">
        <v>84</v>
      </c>
      <c r="B246" s="69">
        <v>44349.0</v>
      </c>
      <c r="C246" s="68" t="s">
        <v>780</v>
      </c>
      <c r="D246" s="70">
        <v>832.0</v>
      </c>
      <c r="E246" s="68" t="s">
        <v>127</v>
      </c>
      <c r="F246" s="70">
        <v>19818.98</v>
      </c>
      <c r="G246" s="71"/>
      <c r="H246" s="8" t="s">
        <v>4</v>
      </c>
      <c r="I246" s="8" t="s">
        <v>87</v>
      </c>
      <c r="J246" s="8" t="s">
        <v>87</v>
      </c>
    </row>
    <row r="247">
      <c r="A247" s="68" t="s">
        <v>84</v>
      </c>
      <c r="B247" s="69">
        <v>44349.0</v>
      </c>
      <c r="C247" s="68" t="s">
        <v>781</v>
      </c>
      <c r="D247" s="70">
        <v>1600.0</v>
      </c>
      <c r="E247" s="68" t="s">
        <v>86</v>
      </c>
      <c r="F247" s="70">
        <v>18986.98</v>
      </c>
      <c r="G247" s="71"/>
      <c r="H247" s="8" t="s">
        <v>6</v>
      </c>
      <c r="I247" s="8" t="s">
        <v>98</v>
      </c>
      <c r="J247" s="8" t="s">
        <v>98</v>
      </c>
    </row>
    <row r="248">
      <c r="A248" s="68" t="s">
        <v>88</v>
      </c>
      <c r="B248" s="69">
        <v>44348.0</v>
      </c>
      <c r="C248" s="68" t="s">
        <v>782</v>
      </c>
      <c r="D248" s="70">
        <v>-1000.0</v>
      </c>
      <c r="E248" s="68" t="s">
        <v>109</v>
      </c>
      <c r="F248" s="70">
        <v>17386.98</v>
      </c>
      <c r="G248" s="71"/>
      <c r="H248" s="8" t="s">
        <v>98</v>
      </c>
      <c r="I248" s="8" t="s">
        <v>98</v>
      </c>
      <c r="J248" s="8" t="s">
        <v>98</v>
      </c>
    </row>
    <row r="249">
      <c r="A249" s="68" t="s">
        <v>88</v>
      </c>
      <c r="B249" s="69">
        <v>44348.0</v>
      </c>
      <c r="C249" s="68" t="s">
        <v>783</v>
      </c>
      <c r="D249" s="70">
        <v>-20.0</v>
      </c>
      <c r="E249" s="68" t="s">
        <v>111</v>
      </c>
      <c r="F249" s="70">
        <v>18386.98</v>
      </c>
      <c r="G249" s="71"/>
      <c r="H249" s="8" t="s">
        <v>4</v>
      </c>
      <c r="I249" s="8" t="s">
        <v>91</v>
      </c>
      <c r="J249" s="8" t="s">
        <v>25</v>
      </c>
    </row>
    <row r="250">
      <c r="A250" s="68" t="s">
        <v>84</v>
      </c>
      <c r="B250" s="69">
        <v>44348.0</v>
      </c>
      <c r="C250" s="68" t="s">
        <v>784</v>
      </c>
      <c r="D250" s="70">
        <v>400.0</v>
      </c>
      <c r="E250" s="68" t="s">
        <v>86</v>
      </c>
      <c r="F250" s="70">
        <v>18406.98</v>
      </c>
      <c r="G250" s="71"/>
      <c r="H250" s="8" t="s">
        <v>30</v>
      </c>
      <c r="I250" s="8" t="s">
        <v>87</v>
      </c>
      <c r="J250" s="8" t="s">
        <v>87</v>
      </c>
    </row>
    <row r="251">
      <c r="A251" s="68" t="s">
        <v>84</v>
      </c>
      <c r="B251" s="69">
        <v>44348.0</v>
      </c>
      <c r="C251" s="68" t="s">
        <v>785</v>
      </c>
      <c r="D251" s="70">
        <v>495.0</v>
      </c>
      <c r="E251" s="68" t="s">
        <v>127</v>
      </c>
      <c r="F251" s="70">
        <v>18006.98</v>
      </c>
      <c r="G251" s="71"/>
      <c r="H251" s="8" t="s">
        <v>4</v>
      </c>
      <c r="I251" s="8" t="s">
        <v>87</v>
      </c>
      <c r="J251" s="8" t="s">
        <v>87</v>
      </c>
    </row>
    <row r="252">
      <c r="A252" s="68" t="s">
        <v>84</v>
      </c>
      <c r="B252" s="69">
        <v>44348.0</v>
      </c>
      <c r="C252" s="68" t="s">
        <v>786</v>
      </c>
      <c r="D252" s="70">
        <v>500.0</v>
      </c>
      <c r="E252" s="68" t="s">
        <v>109</v>
      </c>
      <c r="F252" s="70">
        <v>17511.98</v>
      </c>
      <c r="G252" s="71"/>
      <c r="H252" s="8" t="s">
        <v>98</v>
      </c>
      <c r="I252" s="8" t="s">
        <v>98</v>
      </c>
      <c r="J252" s="8" t="s">
        <v>98</v>
      </c>
    </row>
    <row r="253">
      <c r="A253" s="68" t="s">
        <v>84</v>
      </c>
      <c r="B253" s="69">
        <v>44348.0</v>
      </c>
      <c r="C253" s="68" t="s">
        <v>787</v>
      </c>
      <c r="D253" s="70">
        <v>950.0</v>
      </c>
      <c r="E253" s="68" t="s">
        <v>95</v>
      </c>
      <c r="F253" s="70">
        <v>17011.98</v>
      </c>
      <c r="G253" s="71"/>
      <c r="H253" s="8" t="s">
        <v>4</v>
      </c>
      <c r="I253" s="8" t="s">
        <v>87</v>
      </c>
      <c r="J253" s="8" t="s">
        <v>87</v>
      </c>
    </row>
    <row r="254">
      <c r="A254" s="68" t="s">
        <v>84</v>
      </c>
      <c r="B254" s="69">
        <v>44348.0</v>
      </c>
      <c r="C254" s="68" t="s">
        <v>788</v>
      </c>
      <c r="D254" s="70">
        <v>950.0</v>
      </c>
      <c r="E254" s="68" t="s">
        <v>95</v>
      </c>
      <c r="F254" s="70">
        <v>16061.98</v>
      </c>
      <c r="G254" s="71"/>
      <c r="H254" s="8" t="s">
        <v>4</v>
      </c>
      <c r="I254" s="8" t="s">
        <v>87</v>
      </c>
      <c r="J254" s="8" t="s">
        <v>87</v>
      </c>
    </row>
    <row r="255">
      <c r="A255" s="68" t="s">
        <v>84</v>
      </c>
      <c r="B255" s="69">
        <v>44348.0</v>
      </c>
      <c r="C255" s="68" t="s">
        <v>789</v>
      </c>
      <c r="D255" s="70">
        <v>1500.0</v>
      </c>
      <c r="E255" s="68" t="s">
        <v>95</v>
      </c>
      <c r="F255" s="70">
        <v>15111.98</v>
      </c>
      <c r="G255" s="71"/>
      <c r="H255" s="8" t="s">
        <v>30</v>
      </c>
      <c r="I255" s="8" t="s">
        <v>87</v>
      </c>
      <c r="J255" s="8" t="s">
        <v>87</v>
      </c>
    </row>
    <row r="256">
      <c r="A256" s="68" t="s">
        <v>84</v>
      </c>
      <c r="B256" s="69">
        <v>44348.0</v>
      </c>
      <c r="C256" s="68" t="s">
        <v>790</v>
      </c>
      <c r="D256" s="70">
        <v>1500.0</v>
      </c>
      <c r="E256" s="68" t="s">
        <v>95</v>
      </c>
      <c r="F256" s="70">
        <v>13611.98</v>
      </c>
      <c r="G256" s="71"/>
      <c r="H256" s="8" t="s">
        <v>30</v>
      </c>
      <c r="I256" s="8" t="s">
        <v>87</v>
      </c>
      <c r="J256" s="8" t="s">
        <v>87</v>
      </c>
    </row>
    <row r="257">
      <c r="A257" s="68" t="s">
        <v>84</v>
      </c>
      <c r="B257" s="69">
        <v>44348.0</v>
      </c>
      <c r="C257" s="68" t="s">
        <v>791</v>
      </c>
      <c r="D257" s="70">
        <v>2000.0</v>
      </c>
      <c r="E257" s="68" t="s">
        <v>86</v>
      </c>
      <c r="F257" s="70">
        <v>12111.98</v>
      </c>
      <c r="G257" s="71"/>
      <c r="H257" s="8" t="s">
        <v>792</v>
      </c>
      <c r="I257" s="8" t="s">
        <v>456</v>
      </c>
      <c r="J257" s="8" t="s">
        <v>456</v>
      </c>
    </row>
    <row r="258">
      <c r="A258" s="68" t="s">
        <v>84</v>
      </c>
      <c r="B258" s="69">
        <v>44348.0</v>
      </c>
      <c r="C258" s="68" t="s">
        <v>793</v>
      </c>
      <c r="D258" s="70">
        <v>2000.0</v>
      </c>
      <c r="E258" s="68" t="s">
        <v>86</v>
      </c>
      <c r="F258" s="70">
        <v>10111.98</v>
      </c>
      <c r="G258" s="71"/>
      <c r="H258" s="8" t="s">
        <v>792</v>
      </c>
      <c r="I258" s="8" t="s">
        <v>456</v>
      </c>
      <c r="J258" s="8" t="s">
        <v>456</v>
      </c>
    </row>
    <row r="259">
      <c r="A259" s="68" t="s">
        <v>88</v>
      </c>
      <c r="B259" s="69">
        <v>44344.0</v>
      </c>
      <c r="C259" s="68" t="s">
        <v>139</v>
      </c>
      <c r="D259" s="70">
        <v>-12.0</v>
      </c>
      <c r="E259" s="68" t="s">
        <v>90</v>
      </c>
      <c r="F259" s="70">
        <v>8111.98</v>
      </c>
      <c r="G259" s="71"/>
      <c r="H259" s="8" t="s">
        <v>4</v>
      </c>
      <c r="I259" s="8" t="s">
        <v>91</v>
      </c>
      <c r="J259" s="8" t="s">
        <v>25</v>
      </c>
    </row>
    <row r="260">
      <c r="A260" s="68" t="s">
        <v>84</v>
      </c>
      <c r="B260" s="69">
        <v>44344.0</v>
      </c>
      <c r="C260" s="68" t="s">
        <v>794</v>
      </c>
      <c r="D260" s="70">
        <v>1525.0</v>
      </c>
      <c r="E260" s="68" t="s">
        <v>86</v>
      </c>
      <c r="F260" s="70">
        <v>8123.98</v>
      </c>
      <c r="G260" s="71"/>
      <c r="H260" s="8" t="s">
        <v>6</v>
      </c>
      <c r="I260" s="8" t="s">
        <v>87</v>
      </c>
      <c r="J260" s="8" t="s">
        <v>87</v>
      </c>
    </row>
    <row r="261">
      <c r="A261" s="68" t="s">
        <v>88</v>
      </c>
      <c r="B261" s="69">
        <v>44343.0</v>
      </c>
      <c r="C261" s="68" t="s">
        <v>795</v>
      </c>
      <c r="D261" s="70">
        <v>-35.17</v>
      </c>
      <c r="E261" s="68" t="s">
        <v>93</v>
      </c>
      <c r="F261" s="70">
        <v>6598.98</v>
      </c>
      <c r="G261" s="71"/>
      <c r="H261" s="8" t="s">
        <v>4</v>
      </c>
      <c r="I261" s="8" t="s">
        <v>91</v>
      </c>
      <c r="J261" s="8" t="s">
        <v>28</v>
      </c>
    </row>
    <row r="262">
      <c r="A262" s="68" t="s">
        <v>88</v>
      </c>
      <c r="B262" s="69">
        <v>44343.0</v>
      </c>
      <c r="C262" s="68" t="s">
        <v>796</v>
      </c>
      <c r="D262" s="70">
        <v>-73.38</v>
      </c>
      <c r="E262" s="68" t="s">
        <v>93</v>
      </c>
      <c r="F262" s="70">
        <v>6634.15</v>
      </c>
      <c r="G262" s="71"/>
      <c r="H262" s="8" t="s">
        <v>4</v>
      </c>
      <c r="I262" s="8" t="s">
        <v>91</v>
      </c>
      <c r="J262" s="8" t="s">
        <v>28</v>
      </c>
    </row>
    <row r="263">
      <c r="A263" s="68" t="s">
        <v>84</v>
      </c>
      <c r="B263" s="69">
        <v>44343.0</v>
      </c>
      <c r="C263" s="68" t="s">
        <v>797</v>
      </c>
      <c r="D263" s="70">
        <v>1400.0</v>
      </c>
      <c r="E263" s="68" t="s">
        <v>95</v>
      </c>
      <c r="F263" s="70">
        <v>6707.53</v>
      </c>
      <c r="G263" s="71"/>
      <c r="H263" s="8" t="s">
        <v>30</v>
      </c>
      <c r="I263" s="8" t="s">
        <v>87</v>
      </c>
      <c r="J263" s="8" t="s">
        <v>87</v>
      </c>
    </row>
    <row r="264">
      <c r="A264" s="68" t="s">
        <v>267</v>
      </c>
      <c r="B264" s="69">
        <v>44343.0</v>
      </c>
      <c r="C264" s="68" t="s">
        <v>550</v>
      </c>
      <c r="D264" s="70">
        <v>500.0</v>
      </c>
      <c r="E264" s="68" t="s">
        <v>273</v>
      </c>
      <c r="F264" s="70">
        <v>5307.53</v>
      </c>
      <c r="G264" s="70">
        <v>1.0</v>
      </c>
      <c r="H264" s="8" t="s">
        <v>4</v>
      </c>
      <c r="I264" s="8" t="s">
        <v>87</v>
      </c>
      <c r="J264" s="8" t="s">
        <v>87</v>
      </c>
    </row>
    <row r="265">
      <c r="A265" s="68" t="s">
        <v>267</v>
      </c>
      <c r="B265" s="69">
        <v>44343.0</v>
      </c>
      <c r="C265" s="68" t="s">
        <v>550</v>
      </c>
      <c r="D265" s="70">
        <v>2000.0</v>
      </c>
      <c r="E265" s="68" t="s">
        <v>273</v>
      </c>
      <c r="F265" s="70">
        <v>4807.53</v>
      </c>
      <c r="G265" s="70">
        <v>1.0</v>
      </c>
      <c r="H265" s="8" t="s">
        <v>4</v>
      </c>
      <c r="I265" s="8" t="s">
        <v>87</v>
      </c>
      <c r="J265" s="8" t="s">
        <v>87</v>
      </c>
    </row>
    <row r="266">
      <c r="A266" s="68" t="s">
        <v>84</v>
      </c>
      <c r="B266" s="69">
        <v>44342.0</v>
      </c>
      <c r="C266" s="68" t="s">
        <v>798</v>
      </c>
      <c r="D266" s="70">
        <v>2200.0</v>
      </c>
      <c r="E266" s="68" t="s">
        <v>109</v>
      </c>
      <c r="F266" s="70">
        <v>2807.53</v>
      </c>
      <c r="G266" s="71"/>
      <c r="H266" s="8" t="s">
        <v>98</v>
      </c>
      <c r="I266" s="8" t="s">
        <v>98</v>
      </c>
      <c r="J266" s="8" t="s">
        <v>98</v>
      </c>
    </row>
    <row r="267">
      <c r="A267" s="68" t="s">
        <v>88</v>
      </c>
      <c r="B267" s="69">
        <v>44340.0</v>
      </c>
      <c r="C267" s="68" t="s">
        <v>799</v>
      </c>
      <c r="D267" s="70">
        <v>-700.0</v>
      </c>
      <c r="E267" s="68" t="s">
        <v>97</v>
      </c>
      <c r="F267" s="70">
        <v>607.53</v>
      </c>
      <c r="G267" s="71"/>
      <c r="H267" s="8" t="s">
        <v>30</v>
      </c>
      <c r="I267" s="8" t="s">
        <v>91</v>
      </c>
      <c r="J267" s="8" t="s">
        <v>23</v>
      </c>
    </row>
    <row r="268">
      <c r="A268" s="68" t="s">
        <v>84</v>
      </c>
      <c r="B268" s="69">
        <v>44340.0</v>
      </c>
      <c r="C268" s="68" t="s">
        <v>800</v>
      </c>
      <c r="D268" s="70">
        <v>45.0</v>
      </c>
      <c r="E268" s="68" t="s">
        <v>127</v>
      </c>
      <c r="F268" s="70">
        <v>1307.53</v>
      </c>
      <c r="G268" s="71"/>
      <c r="H268" s="8" t="s">
        <v>4</v>
      </c>
      <c r="I268" s="8" t="s">
        <v>87</v>
      </c>
      <c r="J268" s="8" t="s">
        <v>87</v>
      </c>
    </row>
    <row r="269">
      <c r="A269" s="68" t="s">
        <v>88</v>
      </c>
      <c r="B269" s="69">
        <v>44334.0</v>
      </c>
      <c r="C269" s="68" t="s">
        <v>801</v>
      </c>
      <c r="D269" s="70">
        <v>-468.73</v>
      </c>
      <c r="E269" s="68" t="s">
        <v>93</v>
      </c>
      <c r="F269" s="70">
        <v>1262.53</v>
      </c>
      <c r="G269" s="71"/>
      <c r="H269" s="8" t="s">
        <v>4</v>
      </c>
      <c r="I269" s="8" t="s">
        <v>91</v>
      </c>
      <c r="J269" s="8" t="s">
        <v>29</v>
      </c>
    </row>
    <row r="270">
      <c r="A270" s="68" t="s">
        <v>88</v>
      </c>
      <c r="B270" s="69">
        <v>44334.0</v>
      </c>
      <c r="C270" s="68" t="s">
        <v>802</v>
      </c>
      <c r="D270" s="70">
        <v>-2000.0</v>
      </c>
      <c r="E270" s="68" t="s">
        <v>109</v>
      </c>
      <c r="F270" s="70">
        <v>1731.26</v>
      </c>
      <c r="G270" s="71"/>
      <c r="H270" s="8" t="s">
        <v>98</v>
      </c>
      <c r="I270" s="8" t="s">
        <v>98</v>
      </c>
      <c r="J270" s="8" t="s">
        <v>98</v>
      </c>
    </row>
    <row r="271">
      <c r="A271" s="68" t="s">
        <v>84</v>
      </c>
      <c r="B271" s="69">
        <v>44333.0</v>
      </c>
      <c r="C271" s="68" t="s">
        <v>803</v>
      </c>
      <c r="D271" s="70">
        <v>134.0</v>
      </c>
      <c r="E271" s="68" t="s">
        <v>109</v>
      </c>
      <c r="F271" s="70">
        <v>3731.26</v>
      </c>
      <c r="G271" s="71"/>
      <c r="H271" s="8" t="s">
        <v>98</v>
      </c>
      <c r="I271" s="8" t="s">
        <v>98</v>
      </c>
      <c r="J271" s="8" t="s">
        <v>98</v>
      </c>
    </row>
    <row r="272">
      <c r="A272" s="68" t="s">
        <v>88</v>
      </c>
      <c r="B272" s="69">
        <v>44328.0</v>
      </c>
      <c r="C272" s="68" t="s">
        <v>804</v>
      </c>
      <c r="D272" s="70">
        <v>-3497.6</v>
      </c>
      <c r="E272" s="68" t="s">
        <v>93</v>
      </c>
      <c r="F272" s="70">
        <v>3597.26</v>
      </c>
      <c r="G272" s="71"/>
      <c r="H272" s="8" t="s">
        <v>30</v>
      </c>
      <c r="I272" s="8" t="s">
        <v>125</v>
      </c>
      <c r="J272" s="8" t="s">
        <v>125</v>
      </c>
    </row>
    <row r="273">
      <c r="A273" s="68" t="s">
        <v>88</v>
      </c>
      <c r="B273" s="69">
        <v>44326.0</v>
      </c>
      <c r="C273" s="68" t="s">
        <v>805</v>
      </c>
      <c r="D273" s="70">
        <v>-3127.49</v>
      </c>
      <c r="E273" s="68" t="s">
        <v>93</v>
      </c>
      <c r="F273" s="70">
        <v>7094.86</v>
      </c>
      <c r="G273" s="71"/>
      <c r="H273" s="8" t="s">
        <v>4</v>
      </c>
      <c r="I273" s="8" t="s">
        <v>125</v>
      </c>
      <c r="J273" s="8" t="s">
        <v>125</v>
      </c>
    </row>
    <row r="274">
      <c r="A274" s="68" t="s">
        <v>88</v>
      </c>
      <c r="B274" s="69">
        <v>44326.0</v>
      </c>
      <c r="C274" s="68" t="s">
        <v>806</v>
      </c>
      <c r="D274" s="70">
        <v>-330.0</v>
      </c>
      <c r="E274" s="68" t="s">
        <v>163</v>
      </c>
      <c r="F274" s="70">
        <v>10222.35</v>
      </c>
      <c r="G274" s="71"/>
      <c r="H274" s="8" t="s">
        <v>30</v>
      </c>
      <c r="I274" s="8" t="s">
        <v>91</v>
      </c>
      <c r="J274" s="8" t="s">
        <v>23</v>
      </c>
    </row>
    <row r="275">
      <c r="A275" s="68" t="s">
        <v>88</v>
      </c>
      <c r="B275" s="69">
        <v>44326.0</v>
      </c>
      <c r="C275" s="68" t="s">
        <v>807</v>
      </c>
      <c r="D275" s="70">
        <v>-3065.14</v>
      </c>
      <c r="E275" s="68" t="s">
        <v>93</v>
      </c>
      <c r="F275" s="70">
        <v>10552.35</v>
      </c>
      <c r="G275" s="71"/>
      <c r="H275" s="8" t="s">
        <v>6</v>
      </c>
      <c r="I275" s="8" t="s">
        <v>125</v>
      </c>
      <c r="J275" s="8" t="s">
        <v>125</v>
      </c>
    </row>
    <row r="276">
      <c r="A276" s="68" t="s">
        <v>84</v>
      </c>
      <c r="B276" s="69">
        <v>44323.0</v>
      </c>
      <c r="C276" s="68" t="s">
        <v>808</v>
      </c>
      <c r="D276" s="70">
        <v>450.0</v>
      </c>
      <c r="E276" s="68" t="s">
        <v>109</v>
      </c>
      <c r="F276" s="70">
        <v>13617.49</v>
      </c>
      <c r="G276" s="71"/>
      <c r="H276" s="8" t="s">
        <v>4</v>
      </c>
      <c r="I276" s="8" t="s">
        <v>87</v>
      </c>
      <c r="J276" s="8" t="s">
        <v>87</v>
      </c>
    </row>
    <row r="277">
      <c r="A277" s="68" t="s">
        <v>84</v>
      </c>
      <c r="B277" s="69">
        <v>44322.0</v>
      </c>
      <c r="C277" s="68" t="s">
        <v>809</v>
      </c>
      <c r="D277" s="70">
        <v>1300.0</v>
      </c>
      <c r="E277" s="68" t="s">
        <v>109</v>
      </c>
      <c r="F277" s="70">
        <v>13167.49</v>
      </c>
      <c r="G277" s="71"/>
      <c r="H277" s="8" t="s">
        <v>6</v>
      </c>
      <c r="I277" s="8" t="s">
        <v>87</v>
      </c>
      <c r="J277" s="8" t="s">
        <v>87</v>
      </c>
    </row>
    <row r="278">
      <c r="A278" s="68" t="s">
        <v>84</v>
      </c>
      <c r="B278" s="69">
        <v>44322.0</v>
      </c>
      <c r="C278" s="68" t="s">
        <v>810</v>
      </c>
      <c r="D278" s="70">
        <v>2500.0</v>
      </c>
      <c r="E278" s="68" t="s">
        <v>86</v>
      </c>
      <c r="F278" s="70">
        <v>11867.49</v>
      </c>
      <c r="G278" s="71"/>
      <c r="H278" s="8" t="s">
        <v>4</v>
      </c>
      <c r="I278" s="8" t="s">
        <v>87</v>
      </c>
      <c r="J278" s="8" t="s">
        <v>87</v>
      </c>
    </row>
    <row r="279">
      <c r="A279" s="68" t="s">
        <v>88</v>
      </c>
      <c r="B279" s="69">
        <v>44321.0</v>
      </c>
      <c r="C279" s="68" t="s">
        <v>811</v>
      </c>
      <c r="D279" s="70">
        <v>-168.92</v>
      </c>
      <c r="E279" s="68" t="s">
        <v>93</v>
      </c>
      <c r="F279" s="70">
        <v>9367.49</v>
      </c>
      <c r="G279" s="71"/>
      <c r="H279" s="8" t="s">
        <v>4</v>
      </c>
      <c r="I279" s="8" t="s">
        <v>91</v>
      </c>
      <c r="J279" s="8" t="s">
        <v>28</v>
      </c>
    </row>
    <row r="280">
      <c r="A280" s="68" t="s">
        <v>84</v>
      </c>
      <c r="B280" s="69">
        <v>44321.0</v>
      </c>
      <c r="C280" s="68" t="s">
        <v>812</v>
      </c>
      <c r="D280" s="70">
        <v>1.0</v>
      </c>
      <c r="E280" s="68" t="s">
        <v>95</v>
      </c>
      <c r="F280" s="70">
        <v>9536.41</v>
      </c>
      <c r="G280" s="71"/>
      <c r="H280" s="8" t="s">
        <v>4</v>
      </c>
      <c r="I280" s="8" t="s">
        <v>87</v>
      </c>
      <c r="J280" s="8" t="s">
        <v>87</v>
      </c>
    </row>
    <row r="281">
      <c r="A281" s="68" t="s">
        <v>84</v>
      </c>
      <c r="B281" s="69">
        <v>44321.0</v>
      </c>
      <c r="C281" s="68" t="s">
        <v>813</v>
      </c>
      <c r="D281" s="70">
        <v>499.0</v>
      </c>
      <c r="E281" s="68" t="s">
        <v>95</v>
      </c>
      <c r="F281" s="70">
        <v>9535.41</v>
      </c>
      <c r="G281" s="71"/>
      <c r="H281" s="8" t="s">
        <v>4</v>
      </c>
      <c r="I281" s="8" t="s">
        <v>87</v>
      </c>
      <c r="J281" s="8" t="s">
        <v>87</v>
      </c>
    </row>
    <row r="282">
      <c r="A282" s="68" t="s">
        <v>84</v>
      </c>
      <c r="B282" s="69">
        <v>44321.0</v>
      </c>
      <c r="C282" s="68" t="s">
        <v>814</v>
      </c>
      <c r="D282" s="70">
        <v>1000.0</v>
      </c>
      <c r="E282" s="68" t="s">
        <v>86</v>
      </c>
      <c r="F282" s="70">
        <v>9036.41</v>
      </c>
      <c r="G282" s="71"/>
      <c r="H282" s="8" t="s">
        <v>6</v>
      </c>
      <c r="I282" s="8" t="s">
        <v>87</v>
      </c>
      <c r="J282" s="8" t="s">
        <v>87</v>
      </c>
    </row>
    <row r="283">
      <c r="A283" s="68" t="s">
        <v>84</v>
      </c>
      <c r="B283" s="69">
        <v>44321.0</v>
      </c>
      <c r="C283" s="68" t="s">
        <v>815</v>
      </c>
      <c r="D283" s="70">
        <v>1650.0</v>
      </c>
      <c r="E283" s="68" t="s">
        <v>86</v>
      </c>
      <c r="F283" s="70">
        <v>8036.41</v>
      </c>
      <c r="G283" s="71"/>
      <c r="H283" s="8" t="s">
        <v>6</v>
      </c>
      <c r="I283" s="8" t="s">
        <v>87</v>
      </c>
      <c r="J283" s="8" t="s">
        <v>87</v>
      </c>
    </row>
    <row r="284">
      <c r="A284" s="68" t="s">
        <v>88</v>
      </c>
      <c r="B284" s="69">
        <v>44319.0</v>
      </c>
      <c r="C284" s="68" t="s">
        <v>816</v>
      </c>
      <c r="D284" s="70">
        <v>-5000.0</v>
      </c>
      <c r="E284" s="68" t="s">
        <v>163</v>
      </c>
      <c r="F284" s="70">
        <v>6386.41</v>
      </c>
      <c r="G284" s="71"/>
      <c r="H284" s="8" t="s">
        <v>98</v>
      </c>
      <c r="I284" s="8" t="s">
        <v>98</v>
      </c>
      <c r="J284" s="8" t="s">
        <v>98</v>
      </c>
    </row>
    <row r="285">
      <c r="A285" s="68" t="s">
        <v>84</v>
      </c>
      <c r="B285" s="69">
        <v>44319.0</v>
      </c>
      <c r="C285" s="68" t="s">
        <v>817</v>
      </c>
      <c r="D285" s="70">
        <v>150.0</v>
      </c>
      <c r="E285" s="68" t="s">
        <v>86</v>
      </c>
      <c r="F285" s="70">
        <v>11386.41</v>
      </c>
      <c r="G285" s="71"/>
      <c r="H285" s="8" t="s">
        <v>4</v>
      </c>
      <c r="I285" s="8" t="s">
        <v>87</v>
      </c>
      <c r="J285" s="8" t="s">
        <v>87</v>
      </c>
    </row>
    <row r="286">
      <c r="A286" s="68" t="s">
        <v>84</v>
      </c>
      <c r="B286" s="69">
        <v>44319.0</v>
      </c>
      <c r="C286" s="68" t="s">
        <v>818</v>
      </c>
      <c r="D286" s="70">
        <v>400.0</v>
      </c>
      <c r="E286" s="68" t="s">
        <v>86</v>
      </c>
      <c r="F286" s="70">
        <v>11236.41</v>
      </c>
      <c r="G286" s="71"/>
      <c r="H286" s="8" t="s">
        <v>30</v>
      </c>
      <c r="I286" s="8" t="s">
        <v>87</v>
      </c>
      <c r="J286" s="8" t="s">
        <v>87</v>
      </c>
    </row>
    <row r="287">
      <c r="A287" s="68" t="s">
        <v>84</v>
      </c>
      <c r="B287" s="69">
        <v>44319.0</v>
      </c>
      <c r="C287" s="68" t="s">
        <v>819</v>
      </c>
      <c r="D287" s="70">
        <v>495.0</v>
      </c>
      <c r="E287" s="68" t="s">
        <v>127</v>
      </c>
      <c r="F287" s="70">
        <v>10836.41</v>
      </c>
      <c r="G287" s="71"/>
      <c r="H287" s="8" t="s">
        <v>4</v>
      </c>
      <c r="I287" s="8" t="s">
        <v>87</v>
      </c>
      <c r="J287" s="8" t="s">
        <v>87</v>
      </c>
    </row>
    <row r="288">
      <c r="A288" s="68" t="s">
        <v>84</v>
      </c>
      <c r="B288" s="69">
        <v>44319.0</v>
      </c>
      <c r="C288" s="68" t="s">
        <v>820</v>
      </c>
      <c r="D288" s="70">
        <v>900.0</v>
      </c>
      <c r="E288" s="68" t="s">
        <v>86</v>
      </c>
      <c r="F288" s="70">
        <v>10341.41</v>
      </c>
      <c r="G288" s="71"/>
      <c r="H288" s="8" t="s">
        <v>4</v>
      </c>
      <c r="I288" s="8" t="s">
        <v>87</v>
      </c>
      <c r="J288" s="8" t="s">
        <v>87</v>
      </c>
    </row>
    <row r="289">
      <c r="A289" s="68" t="s">
        <v>84</v>
      </c>
      <c r="B289" s="69">
        <v>44319.0</v>
      </c>
      <c r="C289" s="68" t="s">
        <v>821</v>
      </c>
      <c r="D289" s="70">
        <v>950.0</v>
      </c>
      <c r="E289" s="68" t="s">
        <v>95</v>
      </c>
      <c r="F289" s="70">
        <v>9441.41</v>
      </c>
      <c r="G289" s="71"/>
      <c r="H289" s="8" t="s">
        <v>4</v>
      </c>
      <c r="I289" s="8" t="s">
        <v>87</v>
      </c>
      <c r="J289" s="8" t="s">
        <v>87</v>
      </c>
    </row>
    <row r="290">
      <c r="A290" s="68" t="s">
        <v>84</v>
      </c>
      <c r="B290" s="69">
        <v>44319.0</v>
      </c>
      <c r="C290" s="68" t="s">
        <v>822</v>
      </c>
      <c r="D290" s="70">
        <v>1500.0</v>
      </c>
      <c r="E290" s="68" t="s">
        <v>95</v>
      </c>
      <c r="F290" s="70">
        <v>8491.41</v>
      </c>
      <c r="G290" s="71"/>
      <c r="H290" s="8" t="s">
        <v>30</v>
      </c>
      <c r="I290" s="8" t="s">
        <v>87</v>
      </c>
      <c r="J290" s="8" t="s">
        <v>87</v>
      </c>
    </row>
    <row r="291">
      <c r="A291" s="68" t="s">
        <v>84</v>
      </c>
      <c r="B291" s="69">
        <v>44319.0</v>
      </c>
      <c r="C291" s="68" t="s">
        <v>823</v>
      </c>
      <c r="D291" s="70">
        <v>1500.0</v>
      </c>
      <c r="E291" s="68" t="s">
        <v>95</v>
      </c>
      <c r="F291" s="70">
        <v>6991.41</v>
      </c>
      <c r="G291" s="71"/>
      <c r="H291" s="8" t="s">
        <v>30</v>
      </c>
      <c r="I291" s="8" t="s">
        <v>87</v>
      </c>
      <c r="J291" s="8" t="s">
        <v>87</v>
      </c>
    </row>
    <row r="292">
      <c r="A292" s="68" t="s">
        <v>84</v>
      </c>
      <c r="B292" s="69">
        <v>44316.0</v>
      </c>
      <c r="C292" s="68" t="s">
        <v>824</v>
      </c>
      <c r="D292" s="70">
        <v>1525.0</v>
      </c>
      <c r="E292" s="68" t="s">
        <v>86</v>
      </c>
      <c r="F292" s="70">
        <v>5491.41</v>
      </c>
      <c r="G292" s="71"/>
      <c r="H292" s="8" t="s">
        <v>6</v>
      </c>
      <c r="I292" s="8" t="s">
        <v>87</v>
      </c>
      <c r="J292" s="8" t="s">
        <v>87</v>
      </c>
    </row>
    <row r="293">
      <c r="A293" s="68" t="s">
        <v>88</v>
      </c>
      <c r="B293" s="69">
        <v>44314.0</v>
      </c>
      <c r="C293" s="68" t="s">
        <v>825</v>
      </c>
      <c r="D293" s="70">
        <v>-34.75</v>
      </c>
      <c r="E293" s="68" t="s">
        <v>93</v>
      </c>
      <c r="F293" s="70">
        <v>3966.41</v>
      </c>
      <c r="G293" s="71"/>
      <c r="H293" s="8" t="s">
        <v>4</v>
      </c>
      <c r="I293" s="8" t="s">
        <v>91</v>
      </c>
      <c r="J293" s="8" t="s">
        <v>28</v>
      </c>
    </row>
    <row r="294">
      <c r="A294" s="68" t="s">
        <v>88</v>
      </c>
      <c r="B294" s="69">
        <v>44314.0</v>
      </c>
      <c r="C294" s="68" t="s">
        <v>826</v>
      </c>
      <c r="D294" s="70">
        <v>-81.41</v>
      </c>
      <c r="E294" s="68" t="s">
        <v>93</v>
      </c>
      <c r="F294" s="70">
        <v>4001.16</v>
      </c>
      <c r="G294" s="71"/>
      <c r="H294" s="8" t="s">
        <v>4</v>
      </c>
      <c r="I294" s="8" t="s">
        <v>91</v>
      </c>
      <c r="J294" s="8" t="s">
        <v>28</v>
      </c>
    </row>
    <row r="295">
      <c r="A295" s="68" t="s">
        <v>88</v>
      </c>
      <c r="B295" s="69">
        <v>44314.0</v>
      </c>
      <c r="C295" s="68" t="s">
        <v>827</v>
      </c>
      <c r="D295" s="70">
        <v>-159.78</v>
      </c>
      <c r="E295" s="68" t="s">
        <v>93</v>
      </c>
      <c r="F295" s="70">
        <v>4082.57</v>
      </c>
      <c r="G295" s="71"/>
      <c r="H295" s="8" t="s">
        <v>4</v>
      </c>
      <c r="I295" s="8" t="s">
        <v>91</v>
      </c>
      <c r="J295" s="8" t="s">
        <v>28</v>
      </c>
    </row>
    <row r="296">
      <c r="A296" s="68" t="s">
        <v>88</v>
      </c>
      <c r="B296" s="69">
        <v>44314.0</v>
      </c>
      <c r="C296" s="68" t="s">
        <v>828</v>
      </c>
      <c r="D296" s="70">
        <v>-502.33</v>
      </c>
      <c r="E296" s="68" t="s">
        <v>93</v>
      </c>
      <c r="F296" s="70">
        <v>4242.35</v>
      </c>
      <c r="G296" s="71"/>
      <c r="H296" s="8" t="s">
        <v>6</v>
      </c>
      <c r="I296" s="8" t="s">
        <v>91</v>
      </c>
      <c r="J296" s="8" t="s">
        <v>28</v>
      </c>
    </row>
    <row r="297">
      <c r="A297" s="68" t="s">
        <v>84</v>
      </c>
      <c r="B297" s="69">
        <v>44312.0</v>
      </c>
      <c r="C297" s="68" t="s">
        <v>829</v>
      </c>
      <c r="D297" s="70">
        <v>832.0</v>
      </c>
      <c r="E297" s="68" t="s">
        <v>127</v>
      </c>
      <c r="F297" s="70">
        <v>4744.68</v>
      </c>
      <c r="G297" s="71"/>
      <c r="H297" s="8" t="s">
        <v>4</v>
      </c>
      <c r="I297" s="8" t="s">
        <v>87</v>
      </c>
      <c r="J297" s="8" t="s">
        <v>87</v>
      </c>
    </row>
    <row r="298">
      <c r="A298" s="68" t="s">
        <v>84</v>
      </c>
      <c r="B298" s="69">
        <v>44306.0</v>
      </c>
      <c r="C298" s="68" t="s">
        <v>830</v>
      </c>
      <c r="D298" s="70">
        <v>1000.0</v>
      </c>
      <c r="E298" s="68" t="s">
        <v>109</v>
      </c>
      <c r="F298" s="70">
        <v>3912.68</v>
      </c>
      <c r="G298" s="71"/>
      <c r="H298" s="8" t="s">
        <v>6</v>
      </c>
      <c r="I298" s="8" t="s">
        <v>87</v>
      </c>
      <c r="J298" s="8" t="s">
        <v>87</v>
      </c>
    </row>
    <row r="299">
      <c r="A299" s="68" t="s">
        <v>88</v>
      </c>
      <c r="B299" s="69">
        <v>44305.0</v>
      </c>
      <c r="C299" s="68" t="s">
        <v>831</v>
      </c>
      <c r="D299" s="70">
        <v>-468.74</v>
      </c>
      <c r="E299" s="68" t="s">
        <v>93</v>
      </c>
      <c r="F299" s="70">
        <v>2912.68</v>
      </c>
      <c r="G299" s="71"/>
      <c r="H299" s="8" t="s">
        <v>4</v>
      </c>
      <c r="I299" s="8" t="s">
        <v>91</v>
      </c>
      <c r="J299" s="8" t="s">
        <v>29</v>
      </c>
    </row>
    <row r="300">
      <c r="A300" s="68" t="s">
        <v>88</v>
      </c>
      <c r="B300" s="69">
        <v>44301.0</v>
      </c>
      <c r="C300" s="68" t="s">
        <v>832</v>
      </c>
      <c r="D300" s="70">
        <v>-750.0</v>
      </c>
      <c r="E300" s="68" t="s">
        <v>163</v>
      </c>
      <c r="F300" s="70">
        <v>3381.42</v>
      </c>
      <c r="G300" s="71"/>
      <c r="H300" s="8" t="s">
        <v>4</v>
      </c>
      <c r="I300" s="8" t="s">
        <v>91</v>
      </c>
      <c r="J300" s="8" t="s">
        <v>27</v>
      </c>
    </row>
    <row r="301">
      <c r="A301" s="68" t="s">
        <v>88</v>
      </c>
      <c r="B301" s="69">
        <v>44301.0</v>
      </c>
      <c r="C301" s="68" t="s">
        <v>833</v>
      </c>
      <c r="D301" s="70">
        <v>-286.07</v>
      </c>
      <c r="E301" s="68" t="s">
        <v>93</v>
      </c>
      <c r="F301" s="70">
        <v>4131.42</v>
      </c>
      <c r="G301" s="71"/>
      <c r="H301" s="8" t="s">
        <v>6</v>
      </c>
      <c r="I301" s="8" t="s">
        <v>91</v>
      </c>
      <c r="J301" s="8" t="s">
        <v>28</v>
      </c>
    </row>
    <row r="302">
      <c r="A302" s="68" t="s">
        <v>84</v>
      </c>
      <c r="B302" s="69">
        <v>44301.0</v>
      </c>
      <c r="C302" s="68" t="s">
        <v>834</v>
      </c>
      <c r="D302" s="70">
        <v>1150.0</v>
      </c>
      <c r="E302" s="68" t="s">
        <v>95</v>
      </c>
      <c r="F302" s="70">
        <v>4417.49</v>
      </c>
      <c r="G302" s="71"/>
      <c r="H302" s="8" t="s">
        <v>4</v>
      </c>
      <c r="I302" s="8" t="s">
        <v>87</v>
      </c>
      <c r="J302" s="8" t="s">
        <v>87</v>
      </c>
    </row>
    <row r="303">
      <c r="A303" s="68" t="s">
        <v>88</v>
      </c>
      <c r="B303" s="69">
        <v>44299.0</v>
      </c>
      <c r="C303" s="68" t="s">
        <v>835</v>
      </c>
      <c r="D303" s="70">
        <v>-3000.0</v>
      </c>
      <c r="E303" s="68" t="s">
        <v>109</v>
      </c>
      <c r="F303" s="70">
        <v>3267.49</v>
      </c>
      <c r="G303" s="71"/>
      <c r="H303" s="8" t="s">
        <v>98</v>
      </c>
      <c r="I303" s="8" t="s">
        <v>98</v>
      </c>
      <c r="J303" s="8" t="s">
        <v>98</v>
      </c>
    </row>
    <row r="304">
      <c r="A304" s="68" t="s">
        <v>84</v>
      </c>
      <c r="B304" s="69">
        <v>44299.0</v>
      </c>
      <c r="C304" s="68" t="s">
        <v>836</v>
      </c>
      <c r="D304" s="70">
        <v>1300.0</v>
      </c>
      <c r="E304" s="68" t="s">
        <v>109</v>
      </c>
      <c r="F304" s="70">
        <v>6267.49</v>
      </c>
      <c r="G304" s="71"/>
      <c r="H304" s="8" t="s">
        <v>6</v>
      </c>
      <c r="I304" s="8" t="s">
        <v>87</v>
      </c>
      <c r="J304" s="8" t="s">
        <v>87</v>
      </c>
    </row>
    <row r="305">
      <c r="A305" s="68" t="s">
        <v>88</v>
      </c>
      <c r="B305" s="69">
        <v>44298.0</v>
      </c>
      <c r="C305" s="68" t="s">
        <v>837</v>
      </c>
      <c r="D305" s="70">
        <v>-3497.6</v>
      </c>
      <c r="E305" s="68" t="s">
        <v>93</v>
      </c>
      <c r="F305" s="70">
        <v>4967.49</v>
      </c>
      <c r="G305" s="71"/>
      <c r="H305" s="8" t="s">
        <v>30</v>
      </c>
      <c r="I305" s="8" t="s">
        <v>125</v>
      </c>
      <c r="J305" s="8" t="s">
        <v>125</v>
      </c>
    </row>
    <row r="306">
      <c r="A306" s="68" t="s">
        <v>88</v>
      </c>
      <c r="B306" s="69">
        <v>44298.0</v>
      </c>
      <c r="C306" s="68" t="s">
        <v>838</v>
      </c>
      <c r="D306" s="70">
        <v>-3065.14</v>
      </c>
      <c r="E306" s="68" t="s">
        <v>93</v>
      </c>
      <c r="F306" s="70">
        <v>8465.09</v>
      </c>
      <c r="G306" s="71"/>
      <c r="H306" s="8" t="s">
        <v>6</v>
      </c>
      <c r="I306" s="8" t="s">
        <v>125</v>
      </c>
      <c r="J306" s="8" t="s">
        <v>125</v>
      </c>
    </row>
    <row r="307">
      <c r="A307" s="68" t="s">
        <v>88</v>
      </c>
      <c r="B307" s="69">
        <v>44295.0</v>
      </c>
      <c r="C307" s="68" t="s">
        <v>839</v>
      </c>
      <c r="D307" s="70">
        <v>-29.99</v>
      </c>
      <c r="E307" s="68" t="s">
        <v>93</v>
      </c>
      <c r="F307" s="70">
        <v>11530.23</v>
      </c>
      <c r="G307" s="71"/>
      <c r="H307" s="8" t="s">
        <v>4</v>
      </c>
      <c r="I307" s="8" t="s">
        <v>91</v>
      </c>
      <c r="J307" s="8" t="s">
        <v>28</v>
      </c>
    </row>
    <row r="308">
      <c r="A308" s="68" t="s">
        <v>88</v>
      </c>
      <c r="B308" s="69">
        <v>44295.0</v>
      </c>
      <c r="C308" s="68" t="s">
        <v>840</v>
      </c>
      <c r="D308" s="70">
        <v>-49.0</v>
      </c>
      <c r="E308" s="68" t="s">
        <v>103</v>
      </c>
      <c r="F308" s="70">
        <v>11560.22</v>
      </c>
      <c r="G308" s="71"/>
      <c r="H308" s="8" t="s">
        <v>4</v>
      </c>
      <c r="I308" s="8" t="s">
        <v>91</v>
      </c>
      <c r="J308" s="8" t="s">
        <v>25</v>
      </c>
    </row>
    <row r="309">
      <c r="A309" s="68" t="s">
        <v>88</v>
      </c>
      <c r="B309" s="69">
        <v>44295.0</v>
      </c>
      <c r="C309" s="68" t="s">
        <v>840</v>
      </c>
      <c r="D309" s="70">
        <v>-177.0</v>
      </c>
      <c r="E309" s="68" t="s">
        <v>103</v>
      </c>
      <c r="F309" s="70">
        <v>11609.22</v>
      </c>
      <c r="G309" s="71"/>
      <c r="H309" s="8" t="s">
        <v>4</v>
      </c>
      <c r="I309" s="8" t="s">
        <v>91</v>
      </c>
      <c r="J309" s="8" t="s">
        <v>25</v>
      </c>
    </row>
    <row r="310">
      <c r="A310" s="68" t="s">
        <v>84</v>
      </c>
      <c r="B310" s="69">
        <v>44295.0</v>
      </c>
      <c r="C310" s="68" t="s">
        <v>841</v>
      </c>
      <c r="D310" s="70">
        <v>149.0</v>
      </c>
      <c r="E310" s="68" t="s">
        <v>86</v>
      </c>
      <c r="F310" s="70">
        <v>11786.22</v>
      </c>
      <c r="G310" s="71"/>
      <c r="H310" s="8" t="s">
        <v>4</v>
      </c>
      <c r="I310" s="8" t="s">
        <v>87</v>
      </c>
      <c r="J310" s="8" t="s">
        <v>87</v>
      </c>
    </row>
    <row r="311">
      <c r="A311" s="68" t="s">
        <v>84</v>
      </c>
      <c r="B311" s="69">
        <v>44295.0</v>
      </c>
      <c r="C311" s="68" t="s">
        <v>842</v>
      </c>
      <c r="D311" s="70">
        <v>900.0</v>
      </c>
      <c r="E311" s="68" t="s">
        <v>86</v>
      </c>
      <c r="F311" s="70">
        <v>11637.22</v>
      </c>
      <c r="G311" s="71"/>
      <c r="H311" s="8" t="s">
        <v>4</v>
      </c>
      <c r="I311" s="8" t="s">
        <v>87</v>
      </c>
      <c r="J311" s="8" t="s">
        <v>87</v>
      </c>
    </row>
    <row r="312">
      <c r="A312" s="68" t="s">
        <v>84</v>
      </c>
      <c r="B312" s="69">
        <v>44294.0</v>
      </c>
      <c r="C312" s="68" t="s">
        <v>843</v>
      </c>
      <c r="D312" s="70">
        <v>300.0</v>
      </c>
      <c r="E312" s="68" t="s">
        <v>109</v>
      </c>
      <c r="F312" s="70">
        <v>10737.22</v>
      </c>
      <c r="G312" s="71"/>
      <c r="H312" s="8" t="s">
        <v>98</v>
      </c>
      <c r="I312" s="8" t="s">
        <v>98</v>
      </c>
      <c r="J312" s="8" t="s">
        <v>98</v>
      </c>
    </row>
    <row r="313">
      <c r="A313" s="68" t="s">
        <v>88</v>
      </c>
      <c r="B313" s="69">
        <v>44293.0</v>
      </c>
      <c r="C313" s="68" t="s">
        <v>844</v>
      </c>
      <c r="D313" s="70">
        <v>-3127.49</v>
      </c>
      <c r="E313" s="68" t="s">
        <v>93</v>
      </c>
      <c r="F313" s="70">
        <v>10437.22</v>
      </c>
      <c r="G313" s="71"/>
      <c r="H313" s="8" t="s">
        <v>4</v>
      </c>
      <c r="I313" s="8" t="s">
        <v>125</v>
      </c>
      <c r="J313" s="8" t="s">
        <v>125</v>
      </c>
    </row>
    <row r="314">
      <c r="A314" s="68" t="s">
        <v>267</v>
      </c>
      <c r="B314" s="69">
        <v>44293.0</v>
      </c>
      <c r="C314" s="68" t="s">
        <v>550</v>
      </c>
      <c r="D314" s="70">
        <v>1395.62</v>
      </c>
      <c r="E314" s="68" t="s">
        <v>273</v>
      </c>
      <c r="F314" s="70">
        <v>13564.71</v>
      </c>
      <c r="G314" s="70">
        <v>1.0</v>
      </c>
      <c r="H314" s="8" t="s">
        <v>4</v>
      </c>
      <c r="I314" s="8" t="s">
        <v>87</v>
      </c>
      <c r="J314" s="8" t="s">
        <v>87</v>
      </c>
    </row>
    <row r="315">
      <c r="A315" s="68" t="s">
        <v>88</v>
      </c>
      <c r="B315" s="69">
        <v>44292.0</v>
      </c>
      <c r="C315" s="68" t="s">
        <v>845</v>
      </c>
      <c r="D315" s="70">
        <v>-195.4</v>
      </c>
      <c r="E315" s="68" t="s">
        <v>93</v>
      </c>
      <c r="F315" s="70">
        <v>12169.09</v>
      </c>
      <c r="G315" s="71"/>
      <c r="H315" s="8" t="s">
        <v>4</v>
      </c>
      <c r="I315" s="8" t="s">
        <v>91</v>
      </c>
      <c r="J315" s="8" t="s">
        <v>28</v>
      </c>
    </row>
    <row r="316">
      <c r="A316" s="68" t="s">
        <v>88</v>
      </c>
      <c r="B316" s="69">
        <v>44291.0</v>
      </c>
      <c r="C316" s="68" t="s">
        <v>846</v>
      </c>
      <c r="D316" s="70">
        <v>-200.0</v>
      </c>
      <c r="E316" s="68" t="s">
        <v>109</v>
      </c>
      <c r="F316" s="70">
        <v>12364.49</v>
      </c>
      <c r="G316" s="71"/>
      <c r="H316" s="8" t="s">
        <v>4</v>
      </c>
      <c r="I316" s="8" t="s">
        <v>98</v>
      </c>
      <c r="J316" s="8" t="s">
        <v>98</v>
      </c>
    </row>
    <row r="317">
      <c r="A317" s="68" t="s">
        <v>84</v>
      </c>
      <c r="B317" s="69">
        <v>44291.0</v>
      </c>
      <c r="C317" s="68" t="s">
        <v>847</v>
      </c>
      <c r="D317" s="70">
        <v>950.0</v>
      </c>
      <c r="E317" s="68" t="s">
        <v>95</v>
      </c>
      <c r="F317" s="70">
        <v>12564.49</v>
      </c>
      <c r="G317" s="71"/>
      <c r="H317" s="8" t="s">
        <v>4</v>
      </c>
      <c r="I317" s="8" t="s">
        <v>87</v>
      </c>
      <c r="J317" s="8" t="s">
        <v>87</v>
      </c>
    </row>
    <row r="318">
      <c r="A318" s="68" t="s">
        <v>84</v>
      </c>
      <c r="B318" s="69">
        <v>44291.0</v>
      </c>
      <c r="C318" s="68" t="s">
        <v>848</v>
      </c>
      <c r="D318" s="70">
        <v>1400.0</v>
      </c>
      <c r="E318" s="68" t="s">
        <v>95</v>
      </c>
      <c r="F318" s="70">
        <v>11614.49</v>
      </c>
      <c r="G318" s="71"/>
      <c r="H318" s="8" t="s">
        <v>30</v>
      </c>
      <c r="I318" s="8" t="s">
        <v>87</v>
      </c>
      <c r="J318" s="8" t="s">
        <v>87</v>
      </c>
    </row>
    <row r="319">
      <c r="A319" s="68" t="s">
        <v>84</v>
      </c>
      <c r="B319" s="69">
        <v>44291.0</v>
      </c>
      <c r="C319" s="68" t="s">
        <v>849</v>
      </c>
      <c r="D319" s="70">
        <v>1650.0</v>
      </c>
      <c r="E319" s="68" t="s">
        <v>86</v>
      </c>
      <c r="F319" s="70">
        <v>10214.49</v>
      </c>
      <c r="G319" s="71"/>
      <c r="H319" s="8" t="s">
        <v>6</v>
      </c>
      <c r="I319" s="8" t="s">
        <v>87</v>
      </c>
      <c r="J319" s="8" t="s">
        <v>87</v>
      </c>
    </row>
    <row r="320">
      <c r="A320" s="68" t="s">
        <v>88</v>
      </c>
      <c r="B320" s="69">
        <v>44288.0</v>
      </c>
      <c r="C320" s="68" t="s">
        <v>850</v>
      </c>
      <c r="D320" s="70">
        <v>-201.71</v>
      </c>
      <c r="E320" s="68" t="s">
        <v>93</v>
      </c>
      <c r="F320" s="70">
        <v>8564.49</v>
      </c>
      <c r="G320" s="71"/>
      <c r="H320" s="8" t="s">
        <v>4</v>
      </c>
      <c r="I320" s="8" t="s">
        <v>91</v>
      </c>
      <c r="J320" s="8" t="s">
        <v>28</v>
      </c>
    </row>
    <row r="321">
      <c r="A321" s="68" t="s">
        <v>84</v>
      </c>
      <c r="B321" s="69">
        <v>44288.0</v>
      </c>
      <c r="C321" s="68" t="s">
        <v>851</v>
      </c>
      <c r="D321" s="70">
        <v>1525.0</v>
      </c>
      <c r="E321" s="68" t="s">
        <v>86</v>
      </c>
      <c r="F321" s="70">
        <v>8766.2</v>
      </c>
      <c r="G321" s="71"/>
      <c r="H321" s="8" t="s">
        <v>30</v>
      </c>
      <c r="I321" s="8" t="s">
        <v>87</v>
      </c>
      <c r="J321" s="8" t="s">
        <v>87</v>
      </c>
    </row>
    <row r="322">
      <c r="A322" s="68" t="s">
        <v>88</v>
      </c>
      <c r="B322" s="69">
        <v>44287.0</v>
      </c>
      <c r="C322" s="68" t="s">
        <v>852</v>
      </c>
      <c r="D322" s="70">
        <v>-5000.0</v>
      </c>
      <c r="E322" s="68" t="s">
        <v>109</v>
      </c>
      <c r="F322" s="70">
        <v>7241.2</v>
      </c>
      <c r="G322" s="71"/>
      <c r="H322" s="8" t="s">
        <v>98</v>
      </c>
      <c r="I322" s="8" t="s">
        <v>98</v>
      </c>
      <c r="J322" s="8" t="s">
        <v>98</v>
      </c>
    </row>
    <row r="323">
      <c r="A323" s="68" t="s">
        <v>84</v>
      </c>
      <c r="B323" s="69">
        <v>44287.0</v>
      </c>
      <c r="C323" s="68" t="s">
        <v>853</v>
      </c>
      <c r="D323" s="70">
        <v>400.0</v>
      </c>
      <c r="E323" s="68" t="s">
        <v>86</v>
      </c>
      <c r="F323" s="70">
        <v>12241.2</v>
      </c>
      <c r="G323" s="71"/>
      <c r="H323" s="8" t="s">
        <v>30</v>
      </c>
      <c r="I323" s="8" t="s">
        <v>87</v>
      </c>
      <c r="J323" s="8" t="s">
        <v>87</v>
      </c>
    </row>
    <row r="324">
      <c r="A324" s="68" t="s">
        <v>84</v>
      </c>
      <c r="B324" s="69">
        <v>44287.0</v>
      </c>
      <c r="C324" s="68" t="s">
        <v>854</v>
      </c>
      <c r="D324" s="70">
        <v>495.0</v>
      </c>
      <c r="E324" s="68" t="s">
        <v>127</v>
      </c>
      <c r="F324" s="70">
        <v>11841.2</v>
      </c>
      <c r="G324" s="71"/>
      <c r="H324" s="8" t="s">
        <v>4</v>
      </c>
      <c r="I324" s="8" t="s">
        <v>87</v>
      </c>
      <c r="J324" s="8" t="s">
        <v>87</v>
      </c>
    </row>
    <row r="325">
      <c r="A325" s="68" t="s">
        <v>84</v>
      </c>
      <c r="B325" s="69">
        <v>44287.0</v>
      </c>
      <c r="C325" s="68" t="s">
        <v>855</v>
      </c>
      <c r="D325" s="70">
        <v>1000.0</v>
      </c>
      <c r="E325" s="68" t="s">
        <v>86</v>
      </c>
      <c r="F325" s="70">
        <v>11346.2</v>
      </c>
      <c r="G325" s="71"/>
      <c r="H325" s="8" t="s">
        <v>6</v>
      </c>
      <c r="I325" s="8" t="s">
        <v>87</v>
      </c>
      <c r="J325" s="8" t="s">
        <v>87</v>
      </c>
    </row>
    <row r="326">
      <c r="A326" s="68" t="s">
        <v>84</v>
      </c>
      <c r="B326" s="69">
        <v>44287.0</v>
      </c>
      <c r="C326" s="68" t="s">
        <v>856</v>
      </c>
      <c r="D326" s="70">
        <v>1500.0</v>
      </c>
      <c r="E326" s="68" t="s">
        <v>95</v>
      </c>
      <c r="F326" s="70">
        <v>10346.2</v>
      </c>
      <c r="G326" s="71"/>
      <c r="H326" s="8" t="s">
        <v>30</v>
      </c>
      <c r="I326" s="8" t="s">
        <v>87</v>
      </c>
      <c r="J326" s="8" t="s">
        <v>87</v>
      </c>
    </row>
    <row r="327">
      <c r="A327" s="68" t="s">
        <v>88</v>
      </c>
      <c r="B327" s="69">
        <v>44286.0</v>
      </c>
      <c r="C327" s="68" t="s">
        <v>857</v>
      </c>
      <c r="D327" s="70">
        <v>-341.45</v>
      </c>
      <c r="E327" s="68" t="s">
        <v>93</v>
      </c>
      <c r="F327" s="70">
        <v>8846.2</v>
      </c>
      <c r="G327" s="71"/>
      <c r="H327" s="8" t="s">
        <v>4</v>
      </c>
      <c r="I327" s="8" t="s">
        <v>91</v>
      </c>
      <c r="J327" s="8" t="s">
        <v>28</v>
      </c>
    </row>
    <row r="328">
      <c r="A328" s="68" t="s">
        <v>84</v>
      </c>
      <c r="B328" s="69">
        <v>44286.0</v>
      </c>
      <c r="C328" s="68" t="s">
        <v>858</v>
      </c>
      <c r="D328" s="70">
        <v>1500.0</v>
      </c>
      <c r="E328" s="68" t="s">
        <v>95</v>
      </c>
      <c r="F328" s="70">
        <v>9187.65</v>
      </c>
      <c r="G328" s="71"/>
      <c r="H328" s="8" t="s">
        <v>30</v>
      </c>
      <c r="I328" s="8" t="s">
        <v>87</v>
      </c>
      <c r="J328" s="8" t="s">
        <v>87</v>
      </c>
    </row>
    <row r="329">
      <c r="A329" s="68" t="s">
        <v>88</v>
      </c>
      <c r="B329" s="69">
        <v>44285.0</v>
      </c>
      <c r="C329" s="68" t="s">
        <v>859</v>
      </c>
      <c r="D329" s="70">
        <v>-800.0</v>
      </c>
      <c r="E329" s="68" t="s">
        <v>163</v>
      </c>
      <c r="F329" s="70">
        <v>7687.65</v>
      </c>
      <c r="G329" s="71"/>
      <c r="H329" s="8" t="s">
        <v>4</v>
      </c>
      <c r="I329" s="8" t="s">
        <v>91</v>
      </c>
      <c r="J329" s="8" t="s">
        <v>25</v>
      </c>
    </row>
    <row r="330">
      <c r="A330" s="68" t="s">
        <v>88</v>
      </c>
      <c r="B330" s="69">
        <v>44285.0</v>
      </c>
      <c r="C330" s="68" t="s">
        <v>860</v>
      </c>
      <c r="D330" s="70">
        <v>-38.25</v>
      </c>
      <c r="E330" s="68" t="s">
        <v>93</v>
      </c>
      <c r="F330" s="70">
        <v>8487.65</v>
      </c>
      <c r="G330" s="71"/>
      <c r="H330" s="8" t="s">
        <v>4</v>
      </c>
      <c r="I330" s="8" t="s">
        <v>91</v>
      </c>
      <c r="J330" s="8" t="s">
        <v>28</v>
      </c>
    </row>
    <row r="331">
      <c r="A331" s="68" t="s">
        <v>88</v>
      </c>
      <c r="B331" s="69">
        <v>44285.0</v>
      </c>
      <c r="C331" s="68" t="s">
        <v>861</v>
      </c>
      <c r="D331" s="70">
        <v>-127.81</v>
      </c>
      <c r="E331" s="68" t="s">
        <v>93</v>
      </c>
      <c r="F331" s="70">
        <v>8525.9</v>
      </c>
      <c r="G331" s="71"/>
      <c r="H331" s="8" t="s">
        <v>4</v>
      </c>
      <c r="I331" s="8" t="s">
        <v>91</v>
      </c>
      <c r="J331" s="8" t="s">
        <v>28</v>
      </c>
    </row>
    <row r="332">
      <c r="A332" s="68" t="s">
        <v>84</v>
      </c>
      <c r="B332" s="69">
        <v>44285.0</v>
      </c>
      <c r="C332" s="68" t="s">
        <v>862</v>
      </c>
      <c r="D332" s="70">
        <v>500.0</v>
      </c>
      <c r="E332" s="68" t="s">
        <v>109</v>
      </c>
      <c r="F332" s="70">
        <v>8653.71</v>
      </c>
      <c r="G332" s="71"/>
      <c r="H332" s="8" t="s">
        <v>98</v>
      </c>
      <c r="I332" s="8" t="s">
        <v>98</v>
      </c>
      <c r="J332" s="8" t="s">
        <v>98</v>
      </c>
    </row>
    <row r="333">
      <c r="A333" s="68" t="s">
        <v>84</v>
      </c>
      <c r="B333" s="69">
        <v>44284.0</v>
      </c>
      <c r="C333" s="68" t="s">
        <v>863</v>
      </c>
      <c r="D333" s="70">
        <v>832.0</v>
      </c>
      <c r="E333" s="68" t="s">
        <v>127</v>
      </c>
      <c r="F333" s="70">
        <v>8153.71</v>
      </c>
      <c r="G333" s="71"/>
      <c r="H333" s="8" t="s">
        <v>4</v>
      </c>
      <c r="I333" s="8" t="s">
        <v>87</v>
      </c>
      <c r="J333" s="8" t="s">
        <v>87</v>
      </c>
    </row>
    <row r="334">
      <c r="A334" s="68" t="s">
        <v>88</v>
      </c>
      <c r="B334" s="69">
        <v>44281.0</v>
      </c>
      <c r="C334" s="68" t="s">
        <v>864</v>
      </c>
      <c r="D334" s="70">
        <v>-320.0</v>
      </c>
      <c r="E334" s="68" t="s">
        <v>163</v>
      </c>
      <c r="F334" s="70">
        <v>7321.71</v>
      </c>
      <c r="G334" s="71"/>
      <c r="H334" s="8" t="s">
        <v>6</v>
      </c>
      <c r="I334" s="8" t="s">
        <v>91</v>
      </c>
      <c r="J334" s="8" t="s">
        <v>27</v>
      </c>
    </row>
    <row r="335">
      <c r="A335" s="68" t="s">
        <v>84</v>
      </c>
      <c r="B335" s="69">
        <v>44281.0</v>
      </c>
      <c r="C335" s="68" t="s">
        <v>865</v>
      </c>
      <c r="D335" s="70">
        <v>1000.0</v>
      </c>
      <c r="E335" s="68" t="s">
        <v>109</v>
      </c>
      <c r="F335" s="70">
        <v>7641.71</v>
      </c>
      <c r="G335" s="71"/>
      <c r="H335" s="8" t="s">
        <v>98</v>
      </c>
      <c r="I335" s="8" t="s">
        <v>98</v>
      </c>
      <c r="J335" s="8" t="s">
        <v>98</v>
      </c>
    </row>
    <row r="336">
      <c r="A336" s="68" t="s">
        <v>88</v>
      </c>
      <c r="B336" s="69">
        <v>44280.0</v>
      </c>
      <c r="C336" s="68" t="s">
        <v>866</v>
      </c>
      <c r="D336" s="70">
        <v>-1000.0</v>
      </c>
      <c r="E336" s="68" t="s">
        <v>109</v>
      </c>
      <c r="F336" s="70">
        <v>6641.71</v>
      </c>
      <c r="G336" s="71"/>
      <c r="H336" s="8" t="s">
        <v>98</v>
      </c>
      <c r="I336" s="8" t="s">
        <v>98</v>
      </c>
      <c r="J336" s="8" t="s">
        <v>98</v>
      </c>
    </row>
    <row r="337">
      <c r="A337" s="68" t="s">
        <v>88</v>
      </c>
      <c r="B337" s="69">
        <v>44280.0</v>
      </c>
      <c r="C337" s="68" t="s">
        <v>867</v>
      </c>
      <c r="D337" s="70">
        <v>-89.57</v>
      </c>
      <c r="E337" s="68" t="s">
        <v>93</v>
      </c>
      <c r="F337" s="70">
        <v>7641.71</v>
      </c>
      <c r="G337" s="71"/>
      <c r="H337" s="8" t="s">
        <v>4</v>
      </c>
      <c r="I337" s="8" t="s">
        <v>91</v>
      </c>
      <c r="J337" s="8" t="s">
        <v>28</v>
      </c>
    </row>
    <row r="338">
      <c r="A338" s="68" t="s">
        <v>84</v>
      </c>
      <c r="B338" s="69">
        <v>44274.0</v>
      </c>
      <c r="C338" s="68" t="s">
        <v>868</v>
      </c>
      <c r="D338" s="70">
        <v>1250.0</v>
      </c>
      <c r="E338" s="68" t="s">
        <v>86</v>
      </c>
      <c r="F338" s="70">
        <v>7731.28</v>
      </c>
      <c r="G338" s="71"/>
      <c r="H338" s="8" t="s">
        <v>4</v>
      </c>
      <c r="I338" s="8" t="s">
        <v>87</v>
      </c>
      <c r="J338" s="8" t="s">
        <v>87</v>
      </c>
    </row>
    <row r="339">
      <c r="A339" s="68" t="s">
        <v>88</v>
      </c>
      <c r="B339" s="69">
        <v>44273.0</v>
      </c>
      <c r="C339" s="68" t="s">
        <v>869</v>
      </c>
      <c r="D339" s="70">
        <v>-513.48</v>
      </c>
      <c r="E339" s="68" t="s">
        <v>93</v>
      </c>
      <c r="F339" s="70">
        <v>6481.28</v>
      </c>
      <c r="G339" s="71"/>
      <c r="H339" s="8" t="s">
        <v>4</v>
      </c>
      <c r="I339" s="8" t="s">
        <v>91</v>
      </c>
      <c r="J339" s="8" t="s">
        <v>29</v>
      </c>
    </row>
    <row r="340">
      <c r="A340" s="68" t="s">
        <v>88</v>
      </c>
      <c r="B340" s="69">
        <v>44272.0</v>
      </c>
      <c r="C340" s="68" t="s">
        <v>870</v>
      </c>
      <c r="D340" s="70">
        <v>-5500.0</v>
      </c>
      <c r="E340" s="68" t="s">
        <v>328</v>
      </c>
      <c r="F340" s="70">
        <v>6994.76</v>
      </c>
      <c r="G340" s="71"/>
      <c r="H340" s="8" t="s">
        <v>30</v>
      </c>
      <c r="I340" s="8" t="s">
        <v>91</v>
      </c>
      <c r="J340" s="8" t="s">
        <v>23</v>
      </c>
    </row>
    <row r="341">
      <c r="A341" s="68" t="s">
        <v>88</v>
      </c>
      <c r="B341" s="69">
        <v>44271.0</v>
      </c>
      <c r="C341" s="68" t="s">
        <v>871</v>
      </c>
      <c r="D341" s="70">
        <v>-197.07</v>
      </c>
      <c r="E341" s="68" t="s">
        <v>93</v>
      </c>
      <c r="F341" s="70">
        <v>12494.76</v>
      </c>
      <c r="G341" s="71"/>
      <c r="H341" s="8" t="s">
        <v>6</v>
      </c>
      <c r="I341" s="8" t="s">
        <v>91</v>
      </c>
      <c r="J341" s="8" t="s">
        <v>28</v>
      </c>
    </row>
    <row r="342">
      <c r="A342" s="68" t="s">
        <v>84</v>
      </c>
      <c r="B342" s="69">
        <v>44270.0</v>
      </c>
      <c r="C342" s="68" t="s">
        <v>872</v>
      </c>
      <c r="D342" s="70">
        <v>950.0</v>
      </c>
      <c r="E342" s="68" t="s">
        <v>86</v>
      </c>
      <c r="F342" s="70">
        <v>12691.83</v>
      </c>
      <c r="G342" s="71"/>
      <c r="H342" s="8" t="s">
        <v>4</v>
      </c>
      <c r="I342" s="8" t="s">
        <v>87</v>
      </c>
      <c r="J342" s="8" t="s">
        <v>87</v>
      </c>
    </row>
    <row r="343">
      <c r="A343" s="68" t="s">
        <v>88</v>
      </c>
      <c r="B343" s="69">
        <v>44267.0</v>
      </c>
      <c r="C343" s="68" t="s">
        <v>873</v>
      </c>
      <c r="D343" s="70">
        <v>-3497.6</v>
      </c>
      <c r="E343" s="68" t="s">
        <v>93</v>
      </c>
      <c r="F343" s="70">
        <v>11741.83</v>
      </c>
      <c r="G343" s="71"/>
      <c r="H343" s="8" t="s">
        <v>30</v>
      </c>
      <c r="I343" s="8" t="s">
        <v>125</v>
      </c>
      <c r="J343" s="8" t="s">
        <v>125</v>
      </c>
    </row>
    <row r="344">
      <c r="A344" s="68" t="s">
        <v>88</v>
      </c>
      <c r="B344" s="69">
        <v>44267.0</v>
      </c>
      <c r="C344" s="68" t="s">
        <v>874</v>
      </c>
      <c r="D344" s="70">
        <v>-165.36</v>
      </c>
      <c r="E344" s="68" t="s">
        <v>109</v>
      </c>
      <c r="F344" s="70">
        <v>15239.43</v>
      </c>
      <c r="G344" s="71"/>
      <c r="H344" s="8" t="s">
        <v>4</v>
      </c>
      <c r="I344" s="8" t="s">
        <v>98</v>
      </c>
      <c r="J344" s="8" t="s">
        <v>98</v>
      </c>
    </row>
    <row r="345">
      <c r="A345" s="68" t="s">
        <v>88</v>
      </c>
      <c r="B345" s="69">
        <v>44265.0</v>
      </c>
      <c r="C345" s="68" t="s">
        <v>875</v>
      </c>
      <c r="D345" s="70">
        <v>-3065.14</v>
      </c>
      <c r="E345" s="68" t="s">
        <v>93</v>
      </c>
      <c r="F345" s="70">
        <v>15404.79</v>
      </c>
      <c r="G345" s="71"/>
      <c r="H345" s="8" t="s">
        <v>6</v>
      </c>
      <c r="I345" s="8" t="s">
        <v>125</v>
      </c>
      <c r="J345" s="8" t="s">
        <v>125</v>
      </c>
    </row>
    <row r="346">
      <c r="A346" s="68" t="s">
        <v>88</v>
      </c>
      <c r="B346" s="69">
        <v>44264.0</v>
      </c>
      <c r="C346" s="68" t="s">
        <v>876</v>
      </c>
      <c r="D346" s="70">
        <v>-3127.49</v>
      </c>
      <c r="E346" s="68" t="s">
        <v>93</v>
      </c>
      <c r="F346" s="70">
        <v>18469.93</v>
      </c>
      <c r="G346" s="71"/>
      <c r="H346" s="8" t="s">
        <v>4</v>
      </c>
      <c r="I346" s="8" t="s">
        <v>125</v>
      </c>
      <c r="J346" s="8" t="s">
        <v>125</v>
      </c>
    </row>
    <row r="347">
      <c r="A347" s="68" t="s">
        <v>88</v>
      </c>
      <c r="B347" s="69">
        <v>44264.0</v>
      </c>
      <c r="C347" s="68" t="s">
        <v>877</v>
      </c>
      <c r="D347" s="70">
        <v>-191.21</v>
      </c>
      <c r="E347" s="68" t="s">
        <v>93</v>
      </c>
      <c r="F347" s="70">
        <v>21597.42</v>
      </c>
      <c r="G347" s="71"/>
      <c r="H347" s="8" t="s">
        <v>4</v>
      </c>
      <c r="I347" s="8" t="s">
        <v>91</v>
      </c>
      <c r="J347" s="8" t="s">
        <v>28</v>
      </c>
    </row>
    <row r="348">
      <c r="A348" s="68" t="s">
        <v>84</v>
      </c>
      <c r="B348" s="69">
        <v>44264.0</v>
      </c>
      <c r="C348" s="68" t="s">
        <v>878</v>
      </c>
      <c r="D348" s="70">
        <v>1300.0</v>
      </c>
      <c r="E348" s="68" t="s">
        <v>109</v>
      </c>
      <c r="F348" s="70">
        <v>21788.63</v>
      </c>
      <c r="G348" s="71"/>
      <c r="H348" s="8" t="s">
        <v>6</v>
      </c>
      <c r="I348" s="8" t="s">
        <v>87</v>
      </c>
      <c r="J348" s="8" t="s">
        <v>87</v>
      </c>
    </row>
    <row r="349">
      <c r="A349" s="68" t="s">
        <v>84</v>
      </c>
      <c r="B349" s="69">
        <v>44260.0</v>
      </c>
      <c r="C349" s="68" t="s">
        <v>879</v>
      </c>
      <c r="D349" s="70">
        <v>1049.0</v>
      </c>
      <c r="E349" s="68" t="s">
        <v>86</v>
      </c>
      <c r="F349" s="70">
        <v>20488.63</v>
      </c>
      <c r="G349" s="71"/>
      <c r="H349" s="8" t="s">
        <v>4</v>
      </c>
      <c r="I349" s="8" t="s">
        <v>87</v>
      </c>
      <c r="J349" s="8" t="s">
        <v>87</v>
      </c>
    </row>
    <row r="350">
      <c r="A350" s="68" t="s">
        <v>88</v>
      </c>
      <c r="B350" s="69">
        <v>44259.0</v>
      </c>
      <c r="C350" s="68" t="s">
        <v>880</v>
      </c>
      <c r="D350" s="70">
        <v>-165.36</v>
      </c>
      <c r="E350" s="68" t="s">
        <v>103</v>
      </c>
      <c r="F350" s="70">
        <v>19439.63</v>
      </c>
      <c r="G350" s="71"/>
      <c r="H350" s="8" t="s">
        <v>6</v>
      </c>
      <c r="I350" s="8" t="s">
        <v>91</v>
      </c>
      <c r="J350" s="8" t="s">
        <v>23</v>
      </c>
    </row>
    <row r="351">
      <c r="A351" s="68" t="s">
        <v>84</v>
      </c>
      <c r="B351" s="69">
        <v>44258.0</v>
      </c>
      <c r="C351" s="68" t="s">
        <v>881</v>
      </c>
      <c r="D351" s="70">
        <v>600.0</v>
      </c>
      <c r="E351" s="68" t="s">
        <v>95</v>
      </c>
      <c r="F351" s="70">
        <v>19604.99</v>
      </c>
      <c r="G351" s="71"/>
      <c r="H351" s="8" t="s">
        <v>30</v>
      </c>
      <c r="I351" s="8" t="s">
        <v>87</v>
      </c>
      <c r="J351" s="8" t="s">
        <v>87</v>
      </c>
    </row>
    <row r="352">
      <c r="A352" s="68" t="s">
        <v>84</v>
      </c>
      <c r="B352" s="69">
        <v>44258.0</v>
      </c>
      <c r="C352" s="68" t="s">
        <v>882</v>
      </c>
      <c r="D352" s="70">
        <v>1000.0</v>
      </c>
      <c r="E352" s="68" t="s">
        <v>86</v>
      </c>
      <c r="F352" s="70">
        <v>19004.99</v>
      </c>
      <c r="G352" s="71"/>
      <c r="H352" s="8" t="s">
        <v>6</v>
      </c>
      <c r="I352" s="8" t="s">
        <v>87</v>
      </c>
      <c r="J352" s="8" t="s">
        <v>87</v>
      </c>
    </row>
    <row r="353">
      <c r="A353" s="68" t="s">
        <v>84</v>
      </c>
      <c r="B353" s="69">
        <v>44258.0</v>
      </c>
      <c r="C353" s="68" t="s">
        <v>883</v>
      </c>
      <c r="D353" s="70">
        <v>1650.0</v>
      </c>
      <c r="E353" s="68" t="s">
        <v>86</v>
      </c>
      <c r="F353" s="70">
        <v>18004.99</v>
      </c>
      <c r="G353" s="71"/>
      <c r="H353" s="8" t="s">
        <v>6</v>
      </c>
      <c r="I353" s="8" t="s">
        <v>87</v>
      </c>
      <c r="J353" s="8" t="s">
        <v>87</v>
      </c>
    </row>
    <row r="354">
      <c r="A354" s="68" t="s">
        <v>88</v>
      </c>
      <c r="B354" s="69">
        <v>44257.0</v>
      </c>
      <c r="C354" s="68" t="s">
        <v>884</v>
      </c>
      <c r="D354" s="70">
        <v>-500.0</v>
      </c>
      <c r="E354" s="68" t="s">
        <v>109</v>
      </c>
      <c r="F354" s="70">
        <v>16354.99</v>
      </c>
      <c r="G354" s="71"/>
      <c r="H354" s="8" t="s">
        <v>98</v>
      </c>
      <c r="I354" s="8" t="s">
        <v>98</v>
      </c>
      <c r="J354" s="8" t="s">
        <v>98</v>
      </c>
    </row>
    <row r="355">
      <c r="A355" s="68" t="s">
        <v>84</v>
      </c>
      <c r="B355" s="69">
        <v>44257.0</v>
      </c>
      <c r="C355" s="68" t="s">
        <v>885</v>
      </c>
      <c r="D355" s="70">
        <v>800.0</v>
      </c>
      <c r="E355" s="68" t="s">
        <v>95</v>
      </c>
      <c r="F355" s="70">
        <v>16854.99</v>
      </c>
      <c r="G355" s="71"/>
      <c r="H355" s="8" t="s">
        <v>30</v>
      </c>
      <c r="I355" s="8" t="s">
        <v>87</v>
      </c>
      <c r="J355" s="8" t="s">
        <v>87</v>
      </c>
    </row>
    <row r="356">
      <c r="A356" s="68" t="s">
        <v>88</v>
      </c>
      <c r="B356" s="69">
        <v>44256.0</v>
      </c>
      <c r="C356" s="68" t="s">
        <v>886</v>
      </c>
      <c r="D356" s="70">
        <v>-2971.35</v>
      </c>
      <c r="E356" s="68" t="s">
        <v>93</v>
      </c>
      <c r="F356" s="70">
        <v>16054.99</v>
      </c>
      <c r="G356" s="71"/>
      <c r="H356" s="8" t="s">
        <v>4</v>
      </c>
      <c r="I356" s="8" t="s">
        <v>91</v>
      </c>
      <c r="J356" s="8" t="s">
        <v>614</v>
      </c>
    </row>
    <row r="357">
      <c r="A357" s="68" t="s">
        <v>88</v>
      </c>
      <c r="B357" s="69">
        <v>44256.0</v>
      </c>
      <c r="C357" s="68" t="s">
        <v>887</v>
      </c>
      <c r="D357" s="70">
        <v>-37.36</v>
      </c>
      <c r="E357" s="68" t="s">
        <v>93</v>
      </c>
      <c r="F357" s="70">
        <v>19026.34</v>
      </c>
      <c r="G357" s="71"/>
      <c r="H357" s="8" t="s">
        <v>4</v>
      </c>
      <c r="I357" s="8" t="s">
        <v>91</v>
      </c>
      <c r="J357" s="8" t="s">
        <v>28</v>
      </c>
    </row>
    <row r="358">
      <c r="A358" s="68" t="s">
        <v>88</v>
      </c>
      <c r="B358" s="69">
        <v>44256.0</v>
      </c>
      <c r="C358" s="68" t="s">
        <v>888</v>
      </c>
      <c r="D358" s="70">
        <v>-96.87</v>
      </c>
      <c r="E358" s="68" t="s">
        <v>93</v>
      </c>
      <c r="F358" s="70">
        <v>19063.7</v>
      </c>
      <c r="G358" s="71"/>
      <c r="H358" s="8" t="s">
        <v>4</v>
      </c>
      <c r="I358" s="8" t="s">
        <v>91</v>
      </c>
      <c r="J358" s="8" t="s">
        <v>28</v>
      </c>
    </row>
    <row r="359">
      <c r="A359" s="68" t="s">
        <v>84</v>
      </c>
      <c r="B359" s="69">
        <v>44256.0</v>
      </c>
      <c r="C359" s="68" t="s">
        <v>889</v>
      </c>
      <c r="D359" s="70">
        <v>400.0</v>
      </c>
      <c r="E359" s="68" t="s">
        <v>86</v>
      </c>
      <c r="F359" s="70">
        <v>19160.57</v>
      </c>
      <c r="G359" s="71"/>
      <c r="H359" s="8" t="s">
        <v>30</v>
      </c>
      <c r="I359" s="8" t="s">
        <v>87</v>
      </c>
      <c r="J359" s="8" t="s">
        <v>87</v>
      </c>
    </row>
    <row r="360">
      <c r="A360" s="68" t="s">
        <v>84</v>
      </c>
      <c r="B360" s="69">
        <v>44256.0</v>
      </c>
      <c r="C360" s="68" t="s">
        <v>890</v>
      </c>
      <c r="D360" s="70">
        <v>495.0</v>
      </c>
      <c r="E360" s="68" t="s">
        <v>127</v>
      </c>
      <c r="F360" s="70">
        <v>18760.57</v>
      </c>
      <c r="G360" s="71"/>
      <c r="H360" s="8" t="s">
        <v>4</v>
      </c>
      <c r="I360" s="8" t="s">
        <v>87</v>
      </c>
      <c r="J360" s="8" t="s">
        <v>87</v>
      </c>
    </row>
    <row r="361">
      <c r="A361" s="68" t="s">
        <v>84</v>
      </c>
      <c r="B361" s="69">
        <v>44256.0</v>
      </c>
      <c r="C361" s="68" t="s">
        <v>891</v>
      </c>
      <c r="D361" s="70">
        <v>832.0</v>
      </c>
      <c r="E361" s="68" t="s">
        <v>127</v>
      </c>
      <c r="F361" s="70">
        <v>18265.57</v>
      </c>
      <c r="G361" s="71"/>
      <c r="H361" s="8" t="s">
        <v>4</v>
      </c>
      <c r="I361" s="8" t="s">
        <v>87</v>
      </c>
      <c r="J361" s="8" t="s">
        <v>87</v>
      </c>
    </row>
    <row r="362">
      <c r="A362" s="68" t="s">
        <v>84</v>
      </c>
      <c r="B362" s="69">
        <v>44256.0</v>
      </c>
      <c r="C362" s="68" t="s">
        <v>892</v>
      </c>
      <c r="D362" s="70">
        <v>950.0</v>
      </c>
      <c r="E362" s="68" t="s">
        <v>95</v>
      </c>
      <c r="F362" s="70">
        <v>17433.57</v>
      </c>
      <c r="G362" s="71"/>
      <c r="H362" s="8" t="s">
        <v>4</v>
      </c>
      <c r="I362" s="8" t="s">
        <v>87</v>
      </c>
      <c r="J362" s="8" t="s">
        <v>87</v>
      </c>
    </row>
    <row r="363">
      <c r="A363" s="68" t="s">
        <v>84</v>
      </c>
      <c r="B363" s="69">
        <v>44256.0</v>
      </c>
      <c r="C363" s="68" t="s">
        <v>893</v>
      </c>
      <c r="D363" s="70">
        <v>1250.0</v>
      </c>
      <c r="E363" s="68" t="s">
        <v>86</v>
      </c>
      <c r="F363" s="70">
        <v>16483.57</v>
      </c>
      <c r="G363" s="71"/>
      <c r="H363" s="8" t="s">
        <v>4</v>
      </c>
      <c r="I363" s="8" t="s">
        <v>87</v>
      </c>
      <c r="J363" s="8" t="s">
        <v>87</v>
      </c>
    </row>
    <row r="364">
      <c r="A364" s="68" t="s">
        <v>84</v>
      </c>
      <c r="B364" s="69">
        <v>44256.0</v>
      </c>
      <c r="C364" s="68" t="s">
        <v>894</v>
      </c>
      <c r="D364" s="70">
        <v>1500.0</v>
      </c>
      <c r="E364" s="68" t="s">
        <v>95</v>
      </c>
      <c r="F364" s="70">
        <v>15233.57</v>
      </c>
      <c r="G364" s="71"/>
      <c r="H364" s="8" t="s">
        <v>30</v>
      </c>
      <c r="I364" s="8" t="s">
        <v>87</v>
      </c>
      <c r="J364" s="8" t="s">
        <v>87</v>
      </c>
    </row>
    <row r="365">
      <c r="A365" s="68" t="s">
        <v>84</v>
      </c>
      <c r="B365" s="69">
        <v>44256.0</v>
      </c>
      <c r="C365" s="68" t="s">
        <v>895</v>
      </c>
      <c r="D365" s="70">
        <v>1500.0</v>
      </c>
      <c r="E365" s="68" t="s">
        <v>95</v>
      </c>
      <c r="F365" s="70">
        <v>13733.57</v>
      </c>
      <c r="G365" s="71"/>
      <c r="H365" s="8" t="s">
        <v>30</v>
      </c>
      <c r="I365" s="8" t="s">
        <v>87</v>
      </c>
      <c r="J365" s="8" t="s">
        <v>87</v>
      </c>
    </row>
    <row r="366">
      <c r="A366" s="68" t="s">
        <v>84</v>
      </c>
      <c r="B366" s="69">
        <v>44256.0</v>
      </c>
      <c r="C366" s="68" t="s">
        <v>896</v>
      </c>
      <c r="D366" s="70">
        <v>1525.0</v>
      </c>
      <c r="E366" s="68" t="s">
        <v>86</v>
      </c>
      <c r="F366" s="70">
        <v>12233.57</v>
      </c>
      <c r="G366" s="71"/>
      <c r="H366" s="8" t="s">
        <v>6</v>
      </c>
      <c r="I366" s="8" t="s">
        <v>87</v>
      </c>
      <c r="J366" s="8" t="s">
        <v>87</v>
      </c>
    </row>
    <row r="367">
      <c r="A367" s="68" t="s">
        <v>267</v>
      </c>
      <c r="B367" s="69">
        <v>44256.0</v>
      </c>
      <c r="C367" s="68" t="s">
        <v>550</v>
      </c>
      <c r="D367" s="70">
        <v>1762.27</v>
      </c>
      <c r="E367" s="68" t="s">
        <v>273</v>
      </c>
      <c r="F367" s="70">
        <v>10708.57</v>
      </c>
      <c r="G367" s="70">
        <v>1.0</v>
      </c>
      <c r="H367" s="8" t="s">
        <v>98</v>
      </c>
      <c r="I367" s="8" t="s">
        <v>98</v>
      </c>
      <c r="J367" s="8" t="s">
        <v>98</v>
      </c>
    </row>
    <row r="368">
      <c r="A368" s="68" t="s">
        <v>88</v>
      </c>
      <c r="B368" s="69">
        <v>44253.0</v>
      </c>
      <c r="C368" s="68" t="s">
        <v>139</v>
      </c>
      <c r="D368" s="70">
        <v>-12.0</v>
      </c>
      <c r="E368" s="68" t="s">
        <v>90</v>
      </c>
      <c r="F368" s="70">
        <v>8946.3</v>
      </c>
      <c r="G368" s="71"/>
      <c r="H368" s="8" t="s">
        <v>4</v>
      </c>
      <c r="I368" s="8" t="s">
        <v>91</v>
      </c>
      <c r="J368" s="8" t="s">
        <v>25</v>
      </c>
    </row>
    <row r="369">
      <c r="A369" s="68" t="s">
        <v>88</v>
      </c>
      <c r="B369" s="69">
        <v>44253.0</v>
      </c>
      <c r="C369" s="68" t="s">
        <v>897</v>
      </c>
      <c r="D369" s="70">
        <v>-372.9</v>
      </c>
      <c r="E369" s="68" t="s">
        <v>93</v>
      </c>
      <c r="F369" s="70">
        <v>8958.3</v>
      </c>
      <c r="G369" s="71"/>
      <c r="H369" s="8" t="s">
        <v>6</v>
      </c>
      <c r="I369" s="8" t="s">
        <v>91</v>
      </c>
      <c r="J369" s="8" t="s">
        <v>28</v>
      </c>
    </row>
    <row r="370">
      <c r="A370" s="68" t="s">
        <v>84</v>
      </c>
      <c r="B370" s="69">
        <v>44253.0</v>
      </c>
      <c r="C370" s="68" t="s">
        <v>898</v>
      </c>
      <c r="D370" s="70">
        <v>1250.0</v>
      </c>
      <c r="E370" s="68" t="s">
        <v>86</v>
      </c>
      <c r="F370" s="70">
        <v>9331.2</v>
      </c>
      <c r="G370" s="71"/>
      <c r="H370" s="8" t="s">
        <v>4</v>
      </c>
      <c r="I370" s="8" t="s">
        <v>87</v>
      </c>
      <c r="J370" s="8" t="s">
        <v>87</v>
      </c>
    </row>
    <row r="371">
      <c r="A371" s="68" t="s">
        <v>88</v>
      </c>
      <c r="B371" s="69">
        <v>44251.0</v>
      </c>
      <c r="C371" s="68" t="s">
        <v>899</v>
      </c>
      <c r="D371" s="70">
        <v>-500.0</v>
      </c>
      <c r="E371" s="68" t="s">
        <v>109</v>
      </c>
      <c r="F371" s="70">
        <v>8081.2</v>
      </c>
      <c r="G371" s="71"/>
      <c r="H371" s="8" t="s">
        <v>98</v>
      </c>
      <c r="I371" s="8" t="s">
        <v>98</v>
      </c>
      <c r="J371" s="8" t="s">
        <v>98</v>
      </c>
    </row>
    <row r="372">
      <c r="A372" s="68" t="s">
        <v>84</v>
      </c>
      <c r="B372" s="69">
        <v>44251.0</v>
      </c>
      <c r="C372" s="68" t="s">
        <v>900</v>
      </c>
      <c r="D372" s="70">
        <v>500.0</v>
      </c>
      <c r="E372" s="68" t="s">
        <v>95</v>
      </c>
      <c r="F372" s="70">
        <v>8581.2</v>
      </c>
      <c r="G372" s="71"/>
      <c r="H372" s="8" t="s">
        <v>4</v>
      </c>
      <c r="I372" s="8" t="s">
        <v>87</v>
      </c>
      <c r="J372" s="8" t="s">
        <v>87</v>
      </c>
    </row>
    <row r="373">
      <c r="A373" s="68" t="s">
        <v>84</v>
      </c>
      <c r="B373" s="69">
        <v>44251.0</v>
      </c>
      <c r="C373" s="68" t="s">
        <v>901</v>
      </c>
      <c r="D373" s="70">
        <v>7455.69</v>
      </c>
      <c r="E373" s="68" t="s">
        <v>222</v>
      </c>
      <c r="F373" s="70">
        <v>8081.2</v>
      </c>
      <c r="G373" s="71"/>
      <c r="H373" s="8" t="s">
        <v>30</v>
      </c>
      <c r="I373" s="8" t="s">
        <v>29</v>
      </c>
      <c r="J373" s="8" t="s">
        <v>98</v>
      </c>
    </row>
    <row r="374">
      <c r="A374" s="68" t="s">
        <v>88</v>
      </c>
      <c r="B374" s="69">
        <v>44249.0</v>
      </c>
      <c r="C374" s="68" t="s">
        <v>902</v>
      </c>
      <c r="D374" s="70">
        <v>-260.0</v>
      </c>
      <c r="E374" s="68" t="s">
        <v>111</v>
      </c>
      <c r="F374" s="70">
        <v>625.51</v>
      </c>
      <c r="G374" s="71"/>
      <c r="H374" s="8" t="s">
        <v>4</v>
      </c>
      <c r="I374" s="8" t="s">
        <v>91</v>
      </c>
      <c r="J374" s="8" t="s">
        <v>23</v>
      </c>
    </row>
    <row r="375">
      <c r="A375" s="68" t="s">
        <v>84</v>
      </c>
      <c r="B375" s="69">
        <v>44249.0</v>
      </c>
      <c r="C375" s="68" t="s">
        <v>903</v>
      </c>
      <c r="D375" s="70">
        <v>500.0</v>
      </c>
      <c r="E375" s="68" t="s">
        <v>109</v>
      </c>
      <c r="F375" s="70">
        <v>885.51</v>
      </c>
      <c r="G375" s="71"/>
      <c r="H375" s="8" t="s">
        <v>98</v>
      </c>
      <c r="I375" s="8" t="s">
        <v>98</v>
      </c>
      <c r="J375" s="8" t="s">
        <v>98</v>
      </c>
    </row>
    <row r="376">
      <c r="A376" s="68" t="s">
        <v>88</v>
      </c>
      <c r="B376" s="69">
        <v>44245.0</v>
      </c>
      <c r="C376" s="68" t="s">
        <v>904</v>
      </c>
      <c r="D376" s="70">
        <v>-513.48</v>
      </c>
      <c r="E376" s="68" t="s">
        <v>93</v>
      </c>
      <c r="F376" s="70">
        <v>385.51</v>
      </c>
      <c r="G376" s="71"/>
      <c r="H376" s="8" t="s">
        <v>4</v>
      </c>
      <c r="I376" s="8" t="s">
        <v>91</v>
      </c>
      <c r="J376" s="8" t="s">
        <v>29</v>
      </c>
    </row>
    <row r="377">
      <c r="A377" s="68" t="s">
        <v>88</v>
      </c>
      <c r="B377" s="69">
        <v>44245.0</v>
      </c>
      <c r="C377" s="68" t="s">
        <v>905</v>
      </c>
      <c r="D377" s="70">
        <v>-3065.14</v>
      </c>
      <c r="E377" s="68" t="s">
        <v>93</v>
      </c>
      <c r="F377" s="70">
        <v>898.99</v>
      </c>
      <c r="G377" s="71"/>
      <c r="H377" s="8" t="s">
        <v>6</v>
      </c>
      <c r="I377" s="8" t="s">
        <v>125</v>
      </c>
      <c r="J377" s="8" t="s">
        <v>125</v>
      </c>
    </row>
    <row r="378">
      <c r="A378" s="68" t="s">
        <v>88</v>
      </c>
      <c r="B378" s="69">
        <v>44244.0</v>
      </c>
      <c r="C378" s="68" t="s">
        <v>906</v>
      </c>
      <c r="D378" s="70">
        <v>-225.61</v>
      </c>
      <c r="E378" s="68" t="s">
        <v>93</v>
      </c>
      <c r="F378" s="70">
        <v>3964.13</v>
      </c>
      <c r="G378" s="71"/>
      <c r="H378" s="8" t="s">
        <v>6</v>
      </c>
      <c r="I378" s="8" t="s">
        <v>91</v>
      </c>
      <c r="J378" s="8" t="s">
        <v>28</v>
      </c>
    </row>
    <row r="379">
      <c r="A379" s="68" t="s">
        <v>88</v>
      </c>
      <c r="B379" s="69">
        <v>44244.0</v>
      </c>
      <c r="C379" s="68" t="s">
        <v>907</v>
      </c>
      <c r="D379" s="70">
        <v>-230.29</v>
      </c>
      <c r="E379" s="68" t="s">
        <v>93</v>
      </c>
      <c r="F379" s="70">
        <v>4189.74</v>
      </c>
      <c r="G379" s="71"/>
      <c r="H379" s="8" t="s">
        <v>4</v>
      </c>
      <c r="I379" s="8" t="s">
        <v>91</v>
      </c>
      <c r="J379" s="8" t="s">
        <v>28</v>
      </c>
    </row>
    <row r="380">
      <c r="A380" s="68" t="s">
        <v>88</v>
      </c>
      <c r="B380" s="69">
        <v>44243.0</v>
      </c>
      <c r="C380" s="68" t="s">
        <v>908</v>
      </c>
      <c r="D380" s="70">
        <v>-200.0</v>
      </c>
      <c r="E380" s="68" t="s">
        <v>93</v>
      </c>
      <c r="F380" s="70">
        <v>4420.03</v>
      </c>
      <c r="G380" s="71"/>
      <c r="H380" s="8" t="s">
        <v>4</v>
      </c>
      <c r="I380" s="8" t="s">
        <v>91</v>
      </c>
      <c r="J380" s="8" t="s">
        <v>28</v>
      </c>
    </row>
    <row r="381">
      <c r="A381" s="68" t="s">
        <v>88</v>
      </c>
      <c r="B381" s="69">
        <v>44243.0</v>
      </c>
      <c r="C381" s="68" t="s">
        <v>909</v>
      </c>
      <c r="D381" s="70">
        <v>-3497.6</v>
      </c>
      <c r="E381" s="68" t="s">
        <v>93</v>
      </c>
      <c r="F381" s="70">
        <v>4620.03</v>
      </c>
      <c r="G381" s="71"/>
      <c r="H381" s="8" t="s">
        <v>30</v>
      </c>
      <c r="I381" s="8" t="s">
        <v>125</v>
      </c>
      <c r="J381" s="8" t="s">
        <v>125</v>
      </c>
    </row>
    <row r="382">
      <c r="A382" s="68" t="s">
        <v>88</v>
      </c>
      <c r="B382" s="69">
        <v>44237.0</v>
      </c>
      <c r="C382" s="68" t="s">
        <v>910</v>
      </c>
      <c r="D382" s="70">
        <v>-6114.32</v>
      </c>
      <c r="E382" s="68" t="s">
        <v>93</v>
      </c>
      <c r="F382" s="70">
        <v>8117.63</v>
      </c>
      <c r="G382" s="71"/>
      <c r="H382" s="8" t="s">
        <v>4</v>
      </c>
      <c r="I382" s="8" t="s">
        <v>91</v>
      </c>
      <c r="J382" s="8" t="s">
        <v>614</v>
      </c>
    </row>
    <row r="383">
      <c r="A383" s="68" t="s">
        <v>84</v>
      </c>
      <c r="B383" s="69">
        <v>44237.0</v>
      </c>
      <c r="C383" s="68" t="s">
        <v>911</v>
      </c>
      <c r="D383" s="70">
        <v>450.0</v>
      </c>
      <c r="E383" s="68" t="s">
        <v>95</v>
      </c>
      <c r="F383" s="70">
        <v>14231.95</v>
      </c>
      <c r="G383" s="71"/>
      <c r="H383" s="8" t="s">
        <v>4</v>
      </c>
      <c r="I383" s="8" t="s">
        <v>87</v>
      </c>
      <c r="J383" s="8" t="s">
        <v>87</v>
      </c>
    </row>
    <row r="384">
      <c r="A384" s="68" t="s">
        <v>88</v>
      </c>
      <c r="B384" s="69">
        <v>44236.0</v>
      </c>
      <c r="C384" s="68" t="s">
        <v>912</v>
      </c>
      <c r="D384" s="70">
        <v>-153.57</v>
      </c>
      <c r="E384" s="68" t="s">
        <v>93</v>
      </c>
      <c r="F384" s="70">
        <v>13781.95</v>
      </c>
      <c r="G384" s="71"/>
      <c r="H384" s="8" t="s">
        <v>4</v>
      </c>
      <c r="I384" s="8" t="s">
        <v>91</v>
      </c>
      <c r="J384" s="8" t="s">
        <v>28</v>
      </c>
    </row>
    <row r="385">
      <c r="A385" s="68" t="s">
        <v>84</v>
      </c>
      <c r="B385" s="69">
        <v>44236.0</v>
      </c>
      <c r="C385" s="68" t="s">
        <v>913</v>
      </c>
      <c r="D385" s="70">
        <v>1300.0</v>
      </c>
      <c r="E385" s="68" t="s">
        <v>109</v>
      </c>
      <c r="F385" s="70">
        <v>13935.52</v>
      </c>
      <c r="G385" s="71"/>
      <c r="H385" s="8" t="s">
        <v>6</v>
      </c>
      <c r="I385" s="8" t="s">
        <v>87</v>
      </c>
      <c r="J385" s="8" t="s">
        <v>87</v>
      </c>
    </row>
    <row r="386">
      <c r="A386" s="68" t="s">
        <v>88</v>
      </c>
      <c r="B386" s="69">
        <v>44235.0</v>
      </c>
      <c r="C386" s="68" t="s">
        <v>914</v>
      </c>
      <c r="D386" s="70">
        <v>-3127.49</v>
      </c>
      <c r="E386" s="68" t="s">
        <v>93</v>
      </c>
      <c r="F386" s="70">
        <v>12635.52</v>
      </c>
      <c r="G386" s="71"/>
      <c r="H386" s="8" t="s">
        <v>4</v>
      </c>
      <c r="I386" s="8" t="s">
        <v>125</v>
      </c>
      <c r="J386" s="8" t="s">
        <v>125</v>
      </c>
    </row>
    <row r="387">
      <c r="A387" s="68" t="s">
        <v>88</v>
      </c>
      <c r="B387" s="69">
        <v>44235.0</v>
      </c>
      <c r="C387" s="68" t="s">
        <v>915</v>
      </c>
      <c r="D387" s="70">
        <v>-67.0</v>
      </c>
      <c r="E387" s="68" t="s">
        <v>109</v>
      </c>
      <c r="F387" s="70">
        <v>15763.01</v>
      </c>
      <c r="G387" s="71"/>
      <c r="H387" s="8" t="s">
        <v>98</v>
      </c>
      <c r="I387" s="8" t="s">
        <v>98</v>
      </c>
      <c r="J387" s="8" t="s">
        <v>98</v>
      </c>
    </row>
    <row r="388">
      <c r="A388" s="68" t="s">
        <v>84</v>
      </c>
      <c r="B388" s="69">
        <v>44235.0</v>
      </c>
      <c r="C388" s="68" t="s">
        <v>916</v>
      </c>
      <c r="D388" s="70">
        <v>500.0</v>
      </c>
      <c r="E388" s="68" t="s">
        <v>95</v>
      </c>
      <c r="F388" s="70">
        <v>15830.01</v>
      </c>
      <c r="G388" s="71"/>
      <c r="H388" s="8" t="s">
        <v>4</v>
      </c>
      <c r="I388" s="8" t="s">
        <v>87</v>
      </c>
      <c r="J388" s="8" t="s">
        <v>87</v>
      </c>
    </row>
    <row r="389">
      <c r="A389" s="68" t="s">
        <v>84</v>
      </c>
      <c r="B389" s="69">
        <v>44235.0</v>
      </c>
      <c r="C389" s="68" t="s">
        <v>917</v>
      </c>
      <c r="D389" s="70">
        <v>950.0</v>
      </c>
      <c r="E389" s="68" t="s">
        <v>86</v>
      </c>
      <c r="F389" s="70">
        <v>15330.01</v>
      </c>
      <c r="G389" s="71"/>
      <c r="H389" s="8" t="s">
        <v>4</v>
      </c>
      <c r="I389" s="8" t="s">
        <v>87</v>
      </c>
      <c r="J389" s="8" t="s">
        <v>87</v>
      </c>
    </row>
    <row r="390">
      <c r="A390" s="68" t="s">
        <v>84</v>
      </c>
      <c r="B390" s="69">
        <v>44232.0</v>
      </c>
      <c r="C390" s="68" t="s">
        <v>918</v>
      </c>
      <c r="D390" s="70">
        <v>1050.0</v>
      </c>
      <c r="E390" s="68" t="s">
        <v>86</v>
      </c>
      <c r="F390" s="70">
        <v>14380.01</v>
      </c>
      <c r="G390" s="71"/>
      <c r="H390" s="8" t="s">
        <v>4</v>
      </c>
      <c r="I390" s="8" t="s">
        <v>87</v>
      </c>
      <c r="J390" s="8" t="s">
        <v>87</v>
      </c>
    </row>
    <row r="391">
      <c r="A391" s="68" t="s">
        <v>84</v>
      </c>
      <c r="B391" s="69">
        <v>44232.0</v>
      </c>
      <c r="C391" s="68" t="s">
        <v>919</v>
      </c>
      <c r="D391" s="70">
        <v>1525.0</v>
      </c>
      <c r="E391" s="68" t="s">
        <v>86</v>
      </c>
      <c r="F391" s="70">
        <v>13330.01</v>
      </c>
      <c r="G391" s="71"/>
      <c r="H391" s="8" t="s">
        <v>6</v>
      </c>
      <c r="I391" s="8" t="s">
        <v>87</v>
      </c>
      <c r="J391" s="8" t="s">
        <v>87</v>
      </c>
    </row>
    <row r="392">
      <c r="A392" s="68" t="s">
        <v>84</v>
      </c>
      <c r="B392" s="69">
        <v>44231.0</v>
      </c>
      <c r="C392" s="68" t="s">
        <v>920</v>
      </c>
      <c r="D392" s="70">
        <v>950.0</v>
      </c>
      <c r="E392" s="68" t="s">
        <v>95</v>
      </c>
      <c r="F392" s="70">
        <v>11805.01</v>
      </c>
      <c r="G392" s="71"/>
      <c r="H392" s="8" t="s">
        <v>4</v>
      </c>
      <c r="I392" s="8" t="s">
        <v>87</v>
      </c>
      <c r="J392" s="8" t="s">
        <v>87</v>
      </c>
    </row>
    <row r="393">
      <c r="A393" s="68" t="s">
        <v>88</v>
      </c>
      <c r="B393" s="69">
        <v>44230.0</v>
      </c>
      <c r="C393" s="68" t="s">
        <v>921</v>
      </c>
      <c r="D393" s="70">
        <v>-37.0</v>
      </c>
      <c r="E393" s="68" t="s">
        <v>109</v>
      </c>
      <c r="F393" s="70">
        <v>10855.01</v>
      </c>
      <c r="G393" s="71"/>
      <c r="H393" s="8" t="s">
        <v>98</v>
      </c>
      <c r="I393" s="8" t="s">
        <v>98</v>
      </c>
      <c r="J393" s="8" t="s">
        <v>98</v>
      </c>
    </row>
    <row r="394">
      <c r="A394" s="68" t="s">
        <v>84</v>
      </c>
      <c r="B394" s="69">
        <v>44230.0</v>
      </c>
      <c r="C394" s="68" t="s">
        <v>922</v>
      </c>
      <c r="D394" s="70">
        <v>1000.0</v>
      </c>
      <c r="E394" s="68" t="s">
        <v>86</v>
      </c>
      <c r="F394" s="70">
        <v>10892.01</v>
      </c>
      <c r="G394" s="71"/>
      <c r="H394" s="8" t="s">
        <v>6</v>
      </c>
      <c r="I394" s="8" t="s">
        <v>87</v>
      </c>
      <c r="J394" s="8" t="s">
        <v>87</v>
      </c>
    </row>
    <row r="395">
      <c r="A395" s="68" t="s">
        <v>84</v>
      </c>
      <c r="B395" s="69">
        <v>44230.0</v>
      </c>
      <c r="C395" s="68" t="s">
        <v>923</v>
      </c>
      <c r="D395" s="70">
        <v>1650.0</v>
      </c>
      <c r="E395" s="68" t="s">
        <v>86</v>
      </c>
      <c r="F395" s="70">
        <v>9892.01</v>
      </c>
      <c r="G395" s="71"/>
      <c r="H395" s="8" t="s">
        <v>6</v>
      </c>
      <c r="I395" s="8" t="s">
        <v>87</v>
      </c>
      <c r="J395" s="8" t="s">
        <v>87</v>
      </c>
    </row>
    <row r="396">
      <c r="A396" s="68" t="s">
        <v>84</v>
      </c>
      <c r="B396" s="69">
        <v>44229.0</v>
      </c>
      <c r="C396" s="68" t="s">
        <v>924</v>
      </c>
      <c r="D396" s="70">
        <v>832.0</v>
      </c>
      <c r="E396" s="68" t="s">
        <v>127</v>
      </c>
      <c r="F396" s="70">
        <v>8242.01</v>
      </c>
      <c r="G396" s="71"/>
      <c r="H396" s="8" t="s">
        <v>4</v>
      </c>
      <c r="I396" s="8" t="s">
        <v>87</v>
      </c>
      <c r="J396" s="8" t="s">
        <v>87</v>
      </c>
    </row>
    <row r="397">
      <c r="A397" s="68" t="s">
        <v>88</v>
      </c>
      <c r="B397" s="69">
        <v>44228.0</v>
      </c>
      <c r="C397" s="68" t="s">
        <v>925</v>
      </c>
      <c r="D397" s="70">
        <v>-150.0</v>
      </c>
      <c r="E397" s="68" t="s">
        <v>93</v>
      </c>
      <c r="F397" s="70">
        <v>7410.01</v>
      </c>
      <c r="G397" s="71"/>
      <c r="H397" s="8" t="s">
        <v>4</v>
      </c>
      <c r="I397" s="8" t="s">
        <v>91</v>
      </c>
      <c r="J397" s="8" t="s">
        <v>23</v>
      </c>
    </row>
    <row r="398">
      <c r="A398" s="68" t="s">
        <v>84</v>
      </c>
      <c r="B398" s="69">
        <v>44228.0</v>
      </c>
      <c r="C398" s="68" t="s">
        <v>926</v>
      </c>
      <c r="D398" s="70">
        <v>400.0</v>
      </c>
      <c r="E398" s="68" t="s">
        <v>86</v>
      </c>
      <c r="F398" s="70">
        <v>7560.01</v>
      </c>
      <c r="G398" s="71"/>
      <c r="H398" s="8" t="s">
        <v>30</v>
      </c>
      <c r="I398" s="8" t="s">
        <v>87</v>
      </c>
      <c r="J398" s="8" t="s">
        <v>87</v>
      </c>
    </row>
    <row r="399">
      <c r="A399" s="68" t="s">
        <v>84</v>
      </c>
      <c r="B399" s="69">
        <v>44228.0</v>
      </c>
      <c r="C399" s="68" t="s">
        <v>927</v>
      </c>
      <c r="D399" s="70">
        <v>495.0</v>
      </c>
      <c r="E399" s="68" t="s">
        <v>127</v>
      </c>
      <c r="F399" s="70">
        <v>7160.01</v>
      </c>
      <c r="G399" s="71"/>
      <c r="H399" s="8" t="s">
        <v>4</v>
      </c>
      <c r="I399" s="8" t="s">
        <v>87</v>
      </c>
      <c r="J399" s="8" t="s">
        <v>87</v>
      </c>
    </row>
    <row r="400">
      <c r="A400" s="68" t="s">
        <v>84</v>
      </c>
      <c r="B400" s="69">
        <v>44228.0</v>
      </c>
      <c r="C400" s="68" t="s">
        <v>928</v>
      </c>
      <c r="D400" s="70">
        <v>650.0</v>
      </c>
      <c r="E400" s="68" t="s">
        <v>95</v>
      </c>
      <c r="F400" s="70">
        <v>6665.01</v>
      </c>
      <c r="G400" s="71"/>
      <c r="H400" s="8" t="s">
        <v>4</v>
      </c>
      <c r="I400" s="8" t="s">
        <v>87</v>
      </c>
      <c r="J400" s="8" t="s">
        <v>87</v>
      </c>
    </row>
    <row r="401">
      <c r="A401" s="68" t="s">
        <v>84</v>
      </c>
      <c r="B401" s="69">
        <v>44228.0</v>
      </c>
      <c r="C401" s="68" t="s">
        <v>929</v>
      </c>
      <c r="D401" s="70">
        <v>1500.0</v>
      </c>
      <c r="E401" s="68" t="s">
        <v>95</v>
      </c>
      <c r="F401" s="70">
        <v>6015.01</v>
      </c>
      <c r="G401" s="71"/>
      <c r="H401" s="8" t="s">
        <v>30</v>
      </c>
      <c r="I401" s="8" t="s">
        <v>87</v>
      </c>
      <c r="J401" s="8" t="s">
        <v>87</v>
      </c>
    </row>
    <row r="402">
      <c r="A402" s="68" t="s">
        <v>84</v>
      </c>
      <c r="B402" s="69">
        <v>44228.0</v>
      </c>
      <c r="C402" s="68" t="s">
        <v>930</v>
      </c>
      <c r="D402" s="70">
        <v>1500.0</v>
      </c>
      <c r="E402" s="68" t="s">
        <v>95</v>
      </c>
      <c r="F402" s="70">
        <v>4515.01</v>
      </c>
      <c r="G402" s="71"/>
      <c r="H402" s="8" t="s">
        <v>30</v>
      </c>
      <c r="I402" s="8" t="s">
        <v>87</v>
      </c>
      <c r="J402" s="8" t="s">
        <v>87</v>
      </c>
    </row>
    <row r="403">
      <c r="A403" s="68" t="s">
        <v>88</v>
      </c>
      <c r="B403" s="69">
        <v>44225.0</v>
      </c>
      <c r="C403" s="68" t="s">
        <v>931</v>
      </c>
      <c r="D403" s="70">
        <v>-40.84</v>
      </c>
      <c r="E403" s="68" t="s">
        <v>93</v>
      </c>
      <c r="F403" s="70">
        <v>3015.01</v>
      </c>
      <c r="G403" s="71"/>
      <c r="H403" s="8" t="s">
        <v>4</v>
      </c>
      <c r="I403" s="8" t="s">
        <v>91</v>
      </c>
      <c r="J403" s="8" t="s">
        <v>28</v>
      </c>
    </row>
    <row r="404">
      <c r="A404" s="68" t="s">
        <v>88</v>
      </c>
      <c r="B404" s="69">
        <v>44225.0</v>
      </c>
      <c r="C404" s="68" t="s">
        <v>932</v>
      </c>
      <c r="D404" s="70">
        <v>-107.54</v>
      </c>
      <c r="E404" s="68" t="s">
        <v>93</v>
      </c>
      <c r="F404" s="70">
        <v>3055.85</v>
      </c>
      <c r="G404" s="71"/>
      <c r="H404" s="8" t="s">
        <v>4</v>
      </c>
      <c r="I404" s="8" t="s">
        <v>91</v>
      </c>
      <c r="J404" s="8" t="s">
        <v>28</v>
      </c>
    </row>
    <row r="405">
      <c r="A405" s="68" t="s">
        <v>84</v>
      </c>
      <c r="B405" s="69">
        <v>44225.0</v>
      </c>
      <c r="C405" s="68" t="s">
        <v>933</v>
      </c>
      <c r="D405" s="70">
        <v>1250.0</v>
      </c>
      <c r="E405" s="68" t="s">
        <v>86</v>
      </c>
      <c r="F405" s="70">
        <v>3163.39</v>
      </c>
      <c r="G405" s="71"/>
      <c r="H405" s="8" t="s">
        <v>4</v>
      </c>
      <c r="I405" s="8" t="s">
        <v>87</v>
      </c>
      <c r="J405" s="8" t="s">
        <v>87</v>
      </c>
    </row>
    <row r="406">
      <c r="A406" s="68" t="s">
        <v>88</v>
      </c>
      <c r="B406" s="69">
        <v>44224.0</v>
      </c>
      <c r="C406" s="68" t="s">
        <v>934</v>
      </c>
      <c r="D406" s="70">
        <v>-5000.0</v>
      </c>
      <c r="E406" s="68" t="s">
        <v>93</v>
      </c>
      <c r="F406" s="70">
        <v>1913.39</v>
      </c>
      <c r="G406" s="71"/>
      <c r="H406" s="8" t="s">
        <v>98</v>
      </c>
      <c r="I406" s="8" t="s">
        <v>98</v>
      </c>
      <c r="J406" s="8" t="s">
        <v>98</v>
      </c>
    </row>
    <row r="407">
      <c r="A407" s="68" t="s">
        <v>88</v>
      </c>
      <c r="B407" s="69">
        <v>44223.0</v>
      </c>
      <c r="C407" s="68" t="s">
        <v>935</v>
      </c>
      <c r="D407" s="70">
        <v>-3000.0</v>
      </c>
      <c r="E407" s="68" t="s">
        <v>109</v>
      </c>
      <c r="F407" s="70">
        <v>6913.39</v>
      </c>
      <c r="G407" s="71"/>
      <c r="H407" s="8" t="s">
        <v>98</v>
      </c>
      <c r="I407" s="8" t="s">
        <v>98</v>
      </c>
      <c r="J407" s="8" t="s">
        <v>98</v>
      </c>
    </row>
    <row r="408">
      <c r="A408" s="68" t="s">
        <v>84</v>
      </c>
      <c r="B408" s="69">
        <v>44221.0</v>
      </c>
      <c r="C408" s="68" t="s">
        <v>936</v>
      </c>
      <c r="D408" s="70">
        <v>80.0</v>
      </c>
      <c r="E408" s="68" t="s">
        <v>95</v>
      </c>
      <c r="F408" s="70">
        <v>9913.39</v>
      </c>
      <c r="G408" s="71"/>
      <c r="H408" s="8" t="s">
        <v>4</v>
      </c>
      <c r="I408" s="8" t="s">
        <v>87</v>
      </c>
      <c r="J408" s="8" t="s">
        <v>87</v>
      </c>
    </row>
    <row r="409">
      <c r="A409" s="68" t="s">
        <v>84</v>
      </c>
      <c r="B409" s="69">
        <v>44221.0</v>
      </c>
      <c r="C409" s="68" t="s">
        <v>937</v>
      </c>
      <c r="D409" s="70">
        <v>450.0</v>
      </c>
      <c r="E409" s="68" t="s">
        <v>95</v>
      </c>
      <c r="F409" s="70">
        <v>9833.39</v>
      </c>
      <c r="G409" s="71"/>
      <c r="H409" s="8" t="s">
        <v>4</v>
      </c>
      <c r="I409" s="8" t="s">
        <v>87</v>
      </c>
      <c r="J409" s="8" t="s">
        <v>87</v>
      </c>
    </row>
    <row r="410">
      <c r="A410" s="68" t="s">
        <v>84</v>
      </c>
      <c r="B410" s="69">
        <v>44221.0</v>
      </c>
      <c r="C410" s="68" t="s">
        <v>938</v>
      </c>
      <c r="D410" s="70">
        <v>900.0</v>
      </c>
      <c r="E410" s="68" t="s">
        <v>95</v>
      </c>
      <c r="F410" s="70">
        <v>9383.39</v>
      </c>
      <c r="G410" s="71"/>
      <c r="H410" s="8" t="s">
        <v>4</v>
      </c>
      <c r="I410" s="8" t="s">
        <v>87</v>
      </c>
      <c r="J410" s="8" t="s">
        <v>87</v>
      </c>
    </row>
    <row r="411">
      <c r="A411" s="68" t="s">
        <v>84</v>
      </c>
      <c r="B411" s="69">
        <v>44218.0</v>
      </c>
      <c r="C411" s="68" t="s">
        <v>939</v>
      </c>
      <c r="D411" s="70">
        <v>820.0</v>
      </c>
      <c r="E411" s="68" t="s">
        <v>109</v>
      </c>
      <c r="F411" s="70">
        <v>8483.39</v>
      </c>
      <c r="G411" s="71"/>
      <c r="H411" s="8" t="s">
        <v>98</v>
      </c>
      <c r="I411" s="8" t="s">
        <v>98</v>
      </c>
      <c r="J411" s="8" t="s">
        <v>98</v>
      </c>
    </row>
    <row r="412">
      <c r="A412" s="68" t="s">
        <v>88</v>
      </c>
      <c r="B412" s="69">
        <v>44216.0</v>
      </c>
      <c r="C412" s="68" t="s">
        <v>940</v>
      </c>
      <c r="D412" s="70">
        <v>-320.0</v>
      </c>
      <c r="E412" s="68" t="s">
        <v>97</v>
      </c>
      <c r="F412" s="70">
        <v>7663.39</v>
      </c>
      <c r="G412" s="71"/>
      <c r="H412" s="8" t="s">
        <v>30</v>
      </c>
      <c r="I412" s="8" t="s">
        <v>91</v>
      </c>
      <c r="J412" s="8" t="s">
        <v>23</v>
      </c>
    </row>
    <row r="413">
      <c r="A413" s="68" t="s">
        <v>84</v>
      </c>
      <c r="B413" s="69">
        <v>44216.0</v>
      </c>
      <c r="C413" s="68" t="s">
        <v>941</v>
      </c>
      <c r="D413" s="70">
        <v>1300.0</v>
      </c>
      <c r="E413" s="68" t="s">
        <v>109</v>
      </c>
      <c r="F413" s="70">
        <v>7983.39</v>
      </c>
      <c r="G413" s="71"/>
      <c r="H413" s="8" t="s">
        <v>6</v>
      </c>
      <c r="I413" s="8" t="s">
        <v>87</v>
      </c>
      <c r="J413" s="8" t="s">
        <v>87</v>
      </c>
    </row>
    <row r="414">
      <c r="A414" s="68" t="s">
        <v>88</v>
      </c>
      <c r="B414" s="69">
        <v>44215.0</v>
      </c>
      <c r="C414" s="68" t="s">
        <v>942</v>
      </c>
      <c r="D414" s="70">
        <v>-489.61</v>
      </c>
      <c r="E414" s="68" t="s">
        <v>93</v>
      </c>
      <c r="F414" s="70">
        <v>6683.39</v>
      </c>
      <c r="G414" s="71"/>
      <c r="H414" s="8" t="s">
        <v>4</v>
      </c>
      <c r="I414" s="8" t="s">
        <v>91</v>
      </c>
      <c r="J414" s="8" t="s">
        <v>29</v>
      </c>
    </row>
    <row r="415">
      <c r="A415" s="68" t="s">
        <v>88</v>
      </c>
      <c r="B415" s="69">
        <v>44215.0</v>
      </c>
      <c r="C415" s="68" t="s">
        <v>943</v>
      </c>
      <c r="D415" s="70">
        <v>-500.0</v>
      </c>
      <c r="E415" s="68" t="s">
        <v>109</v>
      </c>
      <c r="F415" s="70">
        <v>7173.0</v>
      </c>
      <c r="G415" s="71"/>
      <c r="H415" s="8" t="s">
        <v>98</v>
      </c>
      <c r="I415" s="8" t="s">
        <v>98</v>
      </c>
      <c r="J415" s="8" t="s">
        <v>98</v>
      </c>
    </row>
    <row r="416">
      <c r="A416" s="68" t="s">
        <v>84</v>
      </c>
      <c r="B416" s="69">
        <v>44215.0</v>
      </c>
      <c r="C416" s="68" t="s">
        <v>944</v>
      </c>
      <c r="D416" s="70">
        <v>500.0</v>
      </c>
      <c r="E416" s="68" t="s">
        <v>95</v>
      </c>
      <c r="F416" s="70">
        <v>7673.0</v>
      </c>
      <c r="G416" s="71"/>
      <c r="H416" s="8" t="s">
        <v>4</v>
      </c>
      <c r="I416" s="8" t="s">
        <v>87</v>
      </c>
      <c r="J416" s="8" t="s">
        <v>87</v>
      </c>
    </row>
    <row r="417">
      <c r="A417" s="68" t="s">
        <v>88</v>
      </c>
      <c r="B417" s="69">
        <v>44210.0</v>
      </c>
      <c r="C417" s="68" t="s">
        <v>945</v>
      </c>
      <c r="D417" s="70">
        <v>-3065.14</v>
      </c>
      <c r="E417" s="68" t="s">
        <v>93</v>
      </c>
      <c r="F417" s="70">
        <v>7173.0</v>
      </c>
      <c r="G417" s="71"/>
      <c r="H417" s="8" t="s">
        <v>6</v>
      </c>
      <c r="I417" s="8" t="s">
        <v>125</v>
      </c>
      <c r="J417" s="8" t="s">
        <v>125</v>
      </c>
    </row>
    <row r="418">
      <c r="A418" s="68" t="s">
        <v>88</v>
      </c>
      <c r="B418" s="69">
        <v>44208.0</v>
      </c>
      <c r="C418" s="68" t="s">
        <v>946</v>
      </c>
      <c r="D418" s="70">
        <v>-145.29</v>
      </c>
      <c r="E418" s="68" t="s">
        <v>93</v>
      </c>
      <c r="F418" s="70">
        <v>10238.14</v>
      </c>
      <c r="G418" s="71"/>
      <c r="H418" s="8" t="s">
        <v>4</v>
      </c>
      <c r="I418" s="8" t="s">
        <v>91</v>
      </c>
      <c r="J418" s="8" t="s">
        <v>28</v>
      </c>
    </row>
    <row r="419">
      <c r="A419" s="68" t="s">
        <v>88</v>
      </c>
      <c r="B419" s="69">
        <v>44208.0</v>
      </c>
      <c r="C419" s="68" t="s">
        <v>947</v>
      </c>
      <c r="D419" s="70">
        <v>-253.75</v>
      </c>
      <c r="E419" s="68" t="s">
        <v>93</v>
      </c>
      <c r="F419" s="70">
        <v>10383.43</v>
      </c>
      <c r="G419" s="71"/>
      <c r="H419" s="8" t="s">
        <v>4</v>
      </c>
      <c r="I419" s="8" t="s">
        <v>91</v>
      </c>
      <c r="J419" s="8" t="s">
        <v>28</v>
      </c>
    </row>
    <row r="420">
      <c r="A420" s="68" t="s">
        <v>88</v>
      </c>
      <c r="B420" s="69">
        <v>44208.0</v>
      </c>
      <c r="C420" s="68" t="s">
        <v>948</v>
      </c>
      <c r="D420" s="70">
        <v>-20.0</v>
      </c>
      <c r="E420" s="68" t="s">
        <v>109</v>
      </c>
      <c r="F420" s="70">
        <v>10637.18</v>
      </c>
      <c r="G420" s="71"/>
      <c r="H420" s="8" t="s">
        <v>98</v>
      </c>
      <c r="I420" s="8" t="s">
        <v>98</v>
      </c>
      <c r="J420" s="8" t="s">
        <v>98</v>
      </c>
    </row>
    <row r="421">
      <c r="A421" s="68" t="s">
        <v>88</v>
      </c>
      <c r="B421" s="69">
        <v>44207.0</v>
      </c>
      <c r="C421" s="68" t="s">
        <v>949</v>
      </c>
      <c r="D421" s="70">
        <v>-3497.6</v>
      </c>
      <c r="E421" s="68" t="s">
        <v>93</v>
      </c>
      <c r="F421" s="70">
        <v>10657.18</v>
      </c>
      <c r="G421" s="71"/>
      <c r="H421" s="8" t="s">
        <v>30</v>
      </c>
      <c r="I421" s="8" t="s">
        <v>125</v>
      </c>
      <c r="J421" s="8" t="s">
        <v>125</v>
      </c>
    </row>
    <row r="422">
      <c r="A422" s="68" t="s">
        <v>88</v>
      </c>
      <c r="B422" s="69">
        <v>44204.0</v>
      </c>
      <c r="C422" s="68" t="s">
        <v>950</v>
      </c>
      <c r="D422" s="70">
        <v>-230.0</v>
      </c>
      <c r="E422" s="68" t="s">
        <v>109</v>
      </c>
      <c r="F422" s="70">
        <v>14154.78</v>
      </c>
      <c r="G422" s="71"/>
      <c r="H422" s="8" t="s">
        <v>98</v>
      </c>
      <c r="I422" s="8" t="s">
        <v>98</v>
      </c>
      <c r="J422" s="8" t="s">
        <v>98</v>
      </c>
    </row>
    <row r="423">
      <c r="A423" s="68" t="s">
        <v>88</v>
      </c>
      <c r="B423" s="69">
        <v>44203.0</v>
      </c>
      <c r="C423" s="68" t="s">
        <v>951</v>
      </c>
      <c r="D423" s="70">
        <v>-129.63</v>
      </c>
      <c r="E423" s="68" t="s">
        <v>93</v>
      </c>
      <c r="F423" s="70">
        <v>14384.78</v>
      </c>
      <c r="G423" s="71"/>
      <c r="H423" s="8" t="s">
        <v>4</v>
      </c>
      <c r="I423" s="8" t="s">
        <v>91</v>
      </c>
      <c r="J423" s="8" t="s">
        <v>28</v>
      </c>
    </row>
    <row r="424">
      <c r="A424" s="68" t="s">
        <v>88</v>
      </c>
      <c r="B424" s="69">
        <v>44203.0</v>
      </c>
      <c r="C424" s="68" t="s">
        <v>952</v>
      </c>
      <c r="D424" s="70">
        <v>-3127.49</v>
      </c>
      <c r="E424" s="68" t="s">
        <v>93</v>
      </c>
      <c r="F424" s="70">
        <v>14514.41</v>
      </c>
      <c r="G424" s="71"/>
      <c r="H424" s="8" t="s">
        <v>4</v>
      </c>
      <c r="I424" s="8" t="s">
        <v>125</v>
      </c>
      <c r="J424" s="8" t="s">
        <v>125</v>
      </c>
    </row>
    <row r="425">
      <c r="A425" s="68" t="s">
        <v>84</v>
      </c>
      <c r="B425" s="69">
        <v>44202.0</v>
      </c>
      <c r="C425" s="68" t="s">
        <v>953</v>
      </c>
      <c r="D425" s="70">
        <v>1000.0</v>
      </c>
      <c r="E425" s="68" t="s">
        <v>86</v>
      </c>
      <c r="F425" s="70">
        <v>17641.9</v>
      </c>
      <c r="G425" s="71"/>
      <c r="H425" s="8" t="s">
        <v>6</v>
      </c>
      <c r="I425" s="8" t="s">
        <v>87</v>
      </c>
      <c r="J425" s="8" t="s">
        <v>87</v>
      </c>
    </row>
    <row r="426">
      <c r="A426" s="68" t="s">
        <v>88</v>
      </c>
      <c r="B426" s="69">
        <v>44200.0</v>
      </c>
      <c r="C426" s="68" t="s">
        <v>954</v>
      </c>
      <c r="D426" s="70">
        <v>-110.0</v>
      </c>
      <c r="E426" s="68" t="s">
        <v>109</v>
      </c>
      <c r="F426" s="70">
        <v>16641.9</v>
      </c>
      <c r="G426" s="71"/>
      <c r="H426" s="8" t="s">
        <v>98</v>
      </c>
      <c r="I426" s="8" t="s">
        <v>98</v>
      </c>
      <c r="J426" s="8" t="s">
        <v>98</v>
      </c>
    </row>
    <row r="427">
      <c r="A427" s="68" t="s">
        <v>84</v>
      </c>
      <c r="B427" s="69">
        <v>44200.0</v>
      </c>
      <c r="C427" s="68" t="s">
        <v>955</v>
      </c>
      <c r="D427" s="70">
        <v>200.0</v>
      </c>
      <c r="E427" s="68" t="s">
        <v>95</v>
      </c>
      <c r="F427" s="70">
        <v>16751.9</v>
      </c>
      <c r="G427" s="71"/>
      <c r="H427" s="8" t="s">
        <v>4</v>
      </c>
      <c r="I427" s="8" t="s">
        <v>87</v>
      </c>
      <c r="J427" s="8" t="s">
        <v>87</v>
      </c>
    </row>
    <row r="428">
      <c r="A428" s="68" t="s">
        <v>84</v>
      </c>
      <c r="B428" s="69">
        <v>44200.0</v>
      </c>
      <c r="C428" s="68" t="s">
        <v>956</v>
      </c>
      <c r="D428" s="70">
        <v>400.0</v>
      </c>
      <c r="E428" s="68" t="s">
        <v>86</v>
      </c>
      <c r="F428" s="70">
        <v>16551.9</v>
      </c>
      <c r="G428" s="71"/>
      <c r="H428" s="8" t="s">
        <v>30</v>
      </c>
      <c r="I428" s="8" t="s">
        <v>87</v>
      </c>
      <c r="J428" s="8" t="s">
        <v>87</v>
      </c>
    </row>
    <row r="429">
      <c r="A429" s="68" t="s">
        <v>84</v>
      </c>
      <c r="B429" s="69">
        <v>44200.0</v>
      </c>
      <c r="C429" s="68" t="s">
        <v>957</v>
      </c>
      <c r="D429" s="70">
        <v>495.0</v>
      </c>
      <c r="E429" s="68" t="s">
        <v>127</v>
      </c>
      <c r="F429" s="70">
        <v>16151.9</v>
      </c>
      <c r="G429" s="71"/>
      <c r="H429" s="8" t="s">
        <v>4</v>
      </c>
      <c r="I429" s="8" t="s">
        <v>87</v>
      </c>
      <c r="J429" s="8" t="s">
        <v>87</v>
      </c>
    </row>
    <row r="430">
      <c r="A430" s="68" t="s">
        <v>84</v>
      </c>
      <c r="B430" s="69">
        <v>44200.0</v>
      </c>
      <c r="C430" s="68" t="s">
        <v>958</v>
      </c>
      <c r="D430" s="70">
        <v>832.0</v>
      </c>
      <c r="E430" s="68" t="s">
        <v>127</v>
      </c>
      <c r="F430" s="70">
        <v>15656.9</v>
      </c>
      <c r="G430" s="71"/>
      <c r="H430" s="8" t="s">
        <v>4</v>
      </c>
      <c r="I430" s="8" t="s">
        <v>87</v>
      </c>
      <c r="J430" s="8" t="s">
        <v>87</v>
      </c>
    </row>
    <row r="431">
      <c r="A431" s="68" t="s">
        <v>84</v>
      </c>
      <c r="B431" s="69">
        <v>44200.0</v>
      </c>
      <c r="C431" s="68" t="s">
        <v>959</v>
      </c>
      <c r="D431" s="70">
        <v>950.0</v>
      </c>
      <c r="E431" s="68" t="s">
        <v>95</v>
      </c>
      <c r="F431" s="70">
        <v>14824.9</v>
      </c>
      <c r="G431" s="71"/>
      <c r="H431" s="8" t="s">
        <v>4</v>
      </c>
      <c r="I431" s="8" t="s">
        <v>87</v>
      </c>
      <c r="J431" s="8" t="s">
        <v>87</v>
      </c>
    </row>
    <row r="432">
      <c r="A432" s="68" t="s">
        <v>84</v>
      </c>
      <c r="B432" s="69">
        <v>44200.0</v>
      </c>
      <c r="C432" s="68" t="s">
        <v>960</v>
      </c>
      <c r="D432" s="70">
        <v>950.0</v>
      </c>
      <c r="E432" s="68" t="s">
        <v>86</v>
      </c>
      <c r="F432" s="70">
        <v>13874.9</v>
      </c>
      <c r="G432" s="71"/>
      <c r="H432" s="8" t="s">
        <v>4</v>
      </c>
      <c r="I432" s="8" t="s">
        <v>87</v>
      </c>
      <c r="J432" s="8" t="s">
        <v>87</v>
      </c>
    </row>
    <row r="433">
      <c r="A433" s="68" t="s">
        <v>84</v>
      </c>
      <c r="B433" s="69">
        <v>44200.0</v>
      </c>
      <c r="C433" s="68" t="s">
        <v>961</v>
      </c>
      <c r="D433" s="70">
        <v>1250.0</v>
      </c>
      <c r="E433" s="68" t="s">
        <v>86</v>
      </c>
      <c r="F433" s="70">
        <v>12924.9</v>
      </c>
      <c r="G433" s="71"/>
      <c r="H433" s="8" t="s">
        <v>4</v>
      </c>
      <c r="I433" s="8" t="s">
        <v>87</v>
      </c>
      <c r="J433" s="8" t="s">
        <v>87</v>
      </c>
    </row>
    <row r="434">
      <c r="A434" s="68" t="s">
        <v>84</v>
      </c>
      <c r="B434" s="69">
        <v>44200.0</v>
      </c>
      <c r="C434" s="68" t="s">
        <v>962</v>
      </c>
      <c r="D434" s="70">
        <v>1500.0</v>
      </c>
      <c r="E434" s="68" t="s">
        <v>95</v>
      </c>
      <c r="F434" s="70">
        <v>11674.9</v>
      </c>
      <c r="G434" s="71"/>
      <c r="H434" s="8" t="s">
        <v>30</v>
      </c>
      <c r="I434" s="8" t="s">
        <v>87</v>
      </c>
      <c r="J434" s="8" t="s">
        <v>87</v>
      </c>
    </row>
    <row r="435">
      <c r="A435" s="68" t="s">
        <v>84</v>
      </c>
      <c r="B435" s="69">
        <v>44200.0</v>
      </c>
      <c r="C435" s="68" t="s">
        <v>963</v>
      </c>
      <c r="D435" s="70">
        <v>1500.0</v>
      </c>
      <c r="E435" s="68" t="s">
        <v>95</v>
      </c>
      <c r="F435" s="70">
        <v>10174.9</v>
      </c>
      <c r="G435" s="71"/>
      <c r="H435" s="8" t="s">
        <v>30</v>
      </c>
      <c r="I435" s="8" t="s">
        <v>87</v>
      </c>
      <c r="J435" s="8" t="s">
        <v>87</v>
      </c>
    </row>
    <row r="436">
      <c r="A436" s="68" t="s">
        <v>84</v>
      </c>
      <c r="B436" s="69">
        <v>44200.0</v>
      </c>
      <c r="C436" s="68" t="s">
        <v>964</v>
      </c>
      <c r="D436" s="70">
        <v>1650.0</v>
      </c>
      <c r="E436" s="68" t="s">
        <v>86</v>
      </c>
      <c r="F436" s="70">
        <v>8674.9</v>
      </c>
      <c r="G436" s="71"/>
      <c r="H436" s="8" t="s">
        <v>6</v>
      </c>
      <c r="I436" s="8" t="s">
        <v>87</v>
      </c>
      <c r="J436" s="8" t="s">
        <v>87</v>
      </c>
    </row>
  </sheetData>
  <autoFilter ref="$A$1:$Z$436"/>
  <customSheetViews>
    <customSheetView guid="{62F18A59-14DB-4F92-A0E6-C16485F5389D}" filter="1" showAutoFilter="1">
      <autoFilter ref="$A$1:$J$436">
        <filterColumn colId="8">
          <filters>
            <filter val="mortgage"/>
            <filter val="Mortgage"/>
          </filters>
        </filterColumn>
      </autoFilter>
      <extLst>
        <ext uri="GoogleSheetsCustomDataVersion1">
          <go:sheetsCustomData xmlns:go="http://customooxmlschemas.google.com/" filterViewId="1987690693"/>
        </ext>
      </extLst>
    </customSheetView>
  </customSheetView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36.11"/>
  </cols>
  <sheetData>
    <row r="1">
      <c r="A1" s="68" t="s">
        <v>476</v>
      </c>
      <c r="B1" s="68" t="s">
        <v>477</v>
      </c>
      <c r="C1" s="68" t="s">
        <v>79</v>
      </c>
      <c r="D1" s="68" t="s">
        <v>1</v>
      </c>
      <c r="E1" s="68" t="s">
        <v>80</v>
      </c>
      <c r="F1" s="68" t="s">
        <v>2</v>
      </c>
      <c r="G1" s="68" t="s">
        <v>965</v>
      </c>
      <c r="H1" s="8" t="s">
        <v>73</v>
      </c>
    </row>
    <row r="2">
      <c r="A2" s="69">
        <v>44479.0</v>
      </c>
      <c r="B2" s="69">
        <v>44480.0</v>
      </c>
      <c r="C2" s="68" t="s">
        <v>966</v>
      </c>
      <c r="D2" s="68" t="s">
        <v>967</v>
      </c>
      <c r="E2" s="68" t="s">
        <v>480</v>
      </c>
      <c r="F2" s="70">
        <v>-176.38</v>
      </c>
      <c r="G2" s="68" t="s">
        <v>968</v>
      </c>
      <c r="H2" s="8" t="s">
        <v>6</v>
      </c>
    </row>
    <row r="3">
      <c r="A3" s="69">
        <v>44479.0</v>
      </c>
      <c r="B3" s="69">
        <v>44480.0</v>
      </c>
      <c r="C3" s="68" t="s">
        <v>969</v>
      </c>
      <c r="D3" s="68" t="s">
        <v>967</v>
      </c>
      <c r="E3" s="68" t="s">
        <v>480</v>
      </c>
      <c r="F3" s="70">
        <v>-35.1</v>
      </c>
      <c r="G3" s="68" t="s">
        <v>970</v>
      </c>
      <c r="H3" s="8" t="s">
        <v>6</v>
      </c>
    </row>
    <row r="4">
      <c r="A4" s="69">
        <v>44478.0</v>
      </c>
      <c r="B4" s="69">
        <v>44480.0</v>
      </c>
      <c r="C4" s="68" t="s">
        <v>487</v>
      </c>
      <c r="D4" s="68" t="s">
        <v>971</v>
      </c>
      <c r="E4" s="68" t="s">
        <v>480</v>
      </c>
      <c r="F4" s="70">
        <v>-164.27</v>
      </c>
      <c r="G4" s="68" t="s">
        <v>972</v>
      </c>
      <c r="H4" s="8" t="s">
        <v>6</v>
      </c>
    </row>
    <row r="5">
      <c r="A5" s="69">
        <v>44477.0</v>
      </c>
      <c r="B5" s="69">
        <v>44479.0</v>
      </c>
      <c r="C5" s="68" t="s">
        <v>973</v>
      </c>
      <c r="D5" s="68" t="s">
        <v>971</v>
      </c>
      <c r="E5" s="68" t="s">
        <v>480</v>
      </c>
      <c r="F5" s="70">
        <v>-627.26</v>
      </c>
      <c r="G5" s="68" t="s">
        <v>974</v>
      </c>
      <c r="H5" s="8" t="s">
        <v>6</v>
      </c>
    </row>
    <row r="6">
      <c r="A6" s="69">
        <v>44478.0</v>
      </c>
      <c r="B6" s="69">
        <v>44479.0</v>
      </c>
      <c r="C6" s="68" t="s">
        <v>975</v>
      </c>
      <c r="D6" s="68" t="s">
        <v>967</v>
      </c>
      <c r="E6" s="68" t="s">
        <v>480</v>
      </c>
      <c r="F6" s="70">
        <v>-22.46</v>
      </c>
      <c r="G6" s="68" t="s">
        <v>970</v>
      </c>
      <c r="H6" s="8" t="s">
        <v>6</v>
      </c>
    </row>
    <row r="7">
      <c r="A7" s="69">
        <v>44479.0</v>
      </c>
      <c r="B7" s="69">
        <v>44479.0</v>
      </c>
      <c r="C7" s="68" t="s">
        <v>976</v>
      </c>
      <c r="D7" s="68" t="s">
        <v>967</v>
      </c>
      <c r="E7" s="68" t="s">
        <v>480</v>
      </c>
      <c r="F7" s="70">
        <v>-29.76</v>
      </c>
      <c r="G7" s="68" t="s">
        <v>970</v>
      </c>
      <c r="H7" s="8" t="s">
        <v>6</v>
      </c>
    </row>
    <row r="8">
      <c r="A8" s="69">
        <v>44477.0</v>
      </c>
      <c r="B8" s="69">
        <v>44479.0</v>
      </c>
      <c r="C8" s="68" t="s">
        <v>487</v>
      </c>
      <c r="D8" s="68" t="s">
        <v>971</v>
      </c>
      <c r="E8" s="68" t="s">
        <v>480</v>
      </c>
      <c r="F8" s="70">
        <v>-38.7</v>
      </c>
      <c r="G8" s="68" t="s">
        <v>970</v>
      </c>
      <c r="H8" s="8" t="s">
        <v>6</v>
      </c>
    </row>
    <row r="9">
      <c r="A9" s="69">
        <v>44476.0</v>
      </c>
      <c r="B9" s="69">
        <v>44477.0</v>
      </c>
      <c r="C9" s="68" t="s">
        <v>977</v>
      </c>
      <c r="D9" s="68" t="s">
        <v>971</v>
      </c>
      <c r="E9" s="68" t="s">
        <v>480</v>
      </c>
      <c r="F9" s="70">
        <v>-1691.5</v>
      </c>
      <c r="G9" s="8" t="s">
        <v>978</v>
      </c>
      <c r="H9" s="8" t="s">
        <v>6</v>
      </c>
    </row>
    <row r="10">
      <c r="A10" s="69">
        <v>44458.0</v>
      </c>
      <c r="B10" s="69">
        <v>44459.0</v>
      </c>
      <c r="C10" s="68" t="s">
        <v>979</v>
      </c>
      <c r="D10" s="68" t="s">
        <v>971</v>
      </c>
      <c r="E10" s="68" t="s">
        <v>480</v>
      </c>
      <c r="F10" s="70">
        <v>-594.36</v>
      </c>
      <c r="G10" s="8" t="s">
        <v>980</v>
      </c>
      <c r="H10" s="8" t="s">
        <v>6</v>
      </c>
    </row>
    <row r="11">
      <c r="A11" s="69">
        <v>44198.0</v>
      </c>
      <c r="B11" s="69">
        <v>44200.0</v>
      </c>
      <c r="C11" s="68" t="s">
        <v>981</v>
      </c>
      <c r="D11" s="68" t="s">
        <v>971</v>
      </c>
      <c r="E11" s="68" t="s">
        <v>480</v>
      </c>
      <c r="F11" s="70">
        <v>-523.78</v>
      </c>
      <c r="G11" s="8" t="s">
        <v>982</v>
      </c>
      <c r="H11" s="8" t="s">
        <v>6</v>
      </c>
    </row>
    <row r="12">
      <c r="A12" s="72">
        <v>44522.0</v>
      </c>
      <c r="B12" s="72">
        <v>44522.0</v>
      </c>
      <c r="C12" s="73" t="s">
        <v>983</v>
      </c>
      <c r="D12" s="8" t="s">
        <v>971</v>
      </c>
      <c r="E12" s="8" t="s">
        <v>480</v>
      </c>
      <c r="F12" s="74">
        <v>-192.41</v>
      </c>
      <c r="G12" s="8" t="s">
        <v>984</v>
      </c>
      <c r="H12" s="8" t="s">
        <v>7</v>
      </c>
    </row>
    <row r="13">
      <c r="A13" s="72">
        <v>44256.0</v>
      </c>
      <c r="B13" s="72">
        <v>44256.0</v>
      </c>
      <c r="C13" s="73" t="s">
        <v>985</v>
      </c>
      <c r="D13" s="8" t="s">
        <v>971</v>
      </c>
      <c r="E13" s="8" t="s">
        <v>480</v>
      </c>
      <c r="F13" s="74">
        <v>-66.7</v>
      </c>
      <c r="G13" s="8" t="s">
        <v>984</v>
      </c>
      <c r="H13" s="8" t="s">
        <v>7</v>
      </c>
    </row>
    <row r="14">
      <c r="A14" s="72">
        <v>44256.0</v>
      </c>
      <c r="B14" s="72">
        <v>44256.0</v>
      </c>
      <c r="C14" s="73" t="s">
        <v>986</v>
      </c>
      <c r="D14" s="8" t="s">
        <v>971</v>
      </c>
      <c r="E14" s="8" t="s">
        <v>480</v>
      </c>
      <c r="F14" s="74">
        <v>42.22</v>
      </c>
      <c r="G14" s="8" t="s">
        <v>984</v>
      </c>
      <c r="H14" s="8" t="s">
        <v>7</v>
      </c>
    </row>
    <row r="15">
      <c r="A15" s="72">
        <v>44253.0</v>
      </c>
      <c r="B15" s="72">
        <v>44253.0</v>
      </c>
      <c r="C15" s="73" t="s">
        <v>987</v>
      </c>
      <c r="D15" s="8" t="s">
        <v>971</v>
      </c>
      <c r="E15" s="8" t="s">
        <v>480</v>
      </c>
      <c r="F15" s="74">
        <v>-82.51</v>
      </c>
      <c r="G15" s="8" t="s">
        <v>984</v>
      </c>
      <c r="H15" s="8" t="s">
        <v>7</v>
      </c>
    </row>
    <row r="16">
      <c r="A16" s="72">
        <v>44207.0</v>
      </c>
      <c r="B16" s="72">
        <v>44207.0</v>
      </c>
      <c r="C16" s="73" t="s">
        <v>988</v>
      </c>
      <c r="D16" s="8" t="s">
        <v>971</v>
      </c>
      <c r="E16" s="8" t="s">
        <v>480</v>
      </c>
      <c r="F16" s="74">
        <v>-79.37</v>
      </c>
      <c r="G16" s="8" t="s">
        <v>984</v>
      </c>
      <c r="H16" s="8" t="s">
        <v>7</v>
      </c>
    </row>
    <row r="18">
      <c r="A18" s="75">
        <v>44272.0</v>
      </c>
      <c r="B18" s="75">
        <v>44272.0</v>
      </c>
      <c r="C18" s="8" t="s">
        <v>989</v>
      </c>
      <c r="D18" s="8" t="s">
        <v>971</v>
      </c>
      <c r="F18" s="8">
        <v>-4900.0</v>
      </c>
      <c r="G18" s="8" t="s">
        <v>990</v>
      </c>
      <c r="H18" s="8" t="s">
        <v>7</v>
      </c>
    </row>
    <row r="19">
      <c r="A19" s="75">
        <v>44471.0</v>
      </c>
      <c r="B19" s="75">
        <v>44471.0</v>
      </c>
      <c r="C19" s="8" t="s">
        <v>991</v>
      </c>
      <c r="D19" s="8" t="s">
        <v>971</v>
      </c>
      <c r="F19" s="8">
        <v>-8000.0</v>
      </c>
      <c r="G19" s="8" t="s">
        <v>990</v>
      </c>
      <c r="H19" s="8" t="s">
        <v>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2.44"/>
  </cols>
  <sheetData>
    <row r="1">
      <c r="A1" s="73" t="s">
        <v>476</v>
      </c>
      <c r="B1" s="73" t="s">
        <v>79</v>
      </c>
      <c r="C1" s="73" t="s">
        <v>1</v>
      </c>
      <c r="D1" s="73" t="s">
        <v>80</v>
      </c>
      <c r="E1" s="73" t="s">
        <v>2</v>
      </c>
      <c r="F1" s="73" t="s">
        <v>965</v>
      </c>
      <c r="G1" s="57" t="s">
        <v>73</v>
      </c>
      <c r="H1" s="50" t="s">
        <v>82</v>
      </c>
      <c r="I1" s="14" t="s">
        <v>83</v>
      </c>
    </row>
    <row r="2">
      <c r="A2" s="72">
        <v>44558.0</v>
      </c>
      <c r="B2" s="73" t="s">
        <v>482</v>
      </c>
      <c r="C2" s="73" t="s">
        <v>483</v>
      </c>
      <c r="D2" s="73" t="s">
        <v>480</v>
      </c>
      <c r="E2" s="74">
        <v>-39.66</v>
      </c>
      <c r="F2" s="76"/>
      <c r="G2" s="8" t="s">
        <v>4</v>
      </c>
      <c r="H2" s="8" t="s">
        <v>91</v>
      </c>
      <c r="I2" s="8" t="s">
        <v>27</v>
      </c>
    </row>
    <row r="3">
      <c r="A3" s="72">
        <v>44558.0</v>
      </c>
      <c r="B3" s="73" t="s">
        <v>992</v>
      </c>
      <c r="C3" s="73" t="s">
        <v>485</v>
      </c>
      <c r="D3" s="73" t="s">
        <v>480</v>
      </c>
      <c r="E3" s="74">
        <v>-12.24</v>
      </c>
      <c r="F3" s="76"/>
      <c r="G3" s="8" t="s">
        <v>6</v>
      </c>
      <c r="H3" s="8" t="s">
        <v>91</v>
      </c>
      <c r="I3" s="8" t="s">
        <v>26</v>
      </c>
    </row>
    <row r="4">
      <c r="A4" s="72">
        <v>44557.0</v>
      </c>
      <c r="B4" s="73" t="s">
        <v>993</v>
      </c>
      <c r="C4" s="73" t="s">
        <v>485</v>
      </c>
      <c r="D4" s="73" t="s">
        <v>480</v>
      </c>
      <c r="E4" s="74">
        <v>-21.47</v>
      </c>
      <c r="F4" s="76"/>
      <c r="G4" s="8" t="s">
        <v>6</v>
      </c>
      <c r="H4" s="8" t="s">
        <v>91</v>
      </c>
      <c r="I4" s="8" t="s">
        <v>26</v>
      </c>
    </row>
    <row r="5">
      <c r="A5" s="72">
        <v>44550.0</v>
      </c>
      <c r="B5" s="73" t="s">
        <v>994</v>
      </c>
      <c r="C5" s="73" t="s">
        <v>995</v>
      </c>
      <c r="D5" s="73" t="s">
        <v>480</v>
      </c>
      <c r="E5" s="74">
        <v>-218.58</v>
      </c>
      <c r="F5" s="76"/>
      <c r="G5" s="8" t="s">
        <v>4</v>
      </c>
      <c r="H5" s="8" t="s">
        <v>91</v>
      </c>
      <c r="I5" s="8" t="s">
        <v>27</v>
      </c>
    </row>
    <row r="6">
      <c r="A6" s="72">
        <v>44543.0</v>
      </c>
      <c r="B6" s="73" t="s">
        <v>996</v>
      </c>
      <c r="C6" s="73" t="s">
        <v>489</v>
      </c>
      <c r="D6" s="73" t="s">
        <v>480</v>
      </c>
      <c r="E6" s="74">
        <v>-50.0</v>
      </c>
      <c r="F6" s="76"/>
      <c r="G6" s="8" t="s">
        <v>6</v>
      </c>
      <c r="H6" s="8" t="s">
        <v>91</v>
      </c>
      <c r="I6" s="8" t="s">
        <v>25</v>
      </c>
    </row>
    <row r="7">
      <c r="A7" s="72">
        <v>44542.0</v>
      </c>
      <c r="B7" s="73" t="s">
        <v>997</v>
      </c>
      <c r="C7" s="73" t="s">
        <v>998</v>
      </c>
      <c r="D7" s="73" t="s">
        <v>25</v>
      </c>
      <c r="E7" s="74">
        <v>-141.45</v>
      </c>
      <c r="F7" s="76"/>
      <c r="G7" s="8" t="s">
        <v>30</v>
      </c>
      <c r="H7" s="8" t="s">
        <v>91</v>
      </c>
      <c r="I7" s="8" t="s">
        <v>25</v>
      </c>
    </row>
    <row r="8">
      <c r="A8" s="72">
        <v>44540.0</v>
      </c>
      <c r="B8" s="73" t="s">
        <v>482</v>
      </c>
      <c r="C8" s="73" t="s">
        <v>483</v>
      </c>
      <c r="D8" s="73" t="s">
        <v>480</v>
      </c>
      <c r="E8" s="74">
        <v>-8.81</v>
      </c>
      <c r="F8" s="76"/>
      <c r="G8" s="8" t="s">
        <v>4</v>
      </c>
      <c r="H8" s="8" t="s">
        <v>91</v>
      </c>
      <c r="I8" s="8" t="s">
        <v>27</v>
      </c>
    </row>
    <row r="9">
      <c r="A9" s="72">
        <v>44539.0</v>
      </c>
      <c r="B9" s="73" t="s">
        <v>482</v>
      </c>
      <c r="C9" s="73" t="s">
        <v>483</v>
      </c>
      <c r="D9" s="73" t="s">
        <v>480</v>
      </c>
      <c r="E9" s="74">
        <v>-148.73</v>
      </c>
      <c r="F9" s="76"/>
      <c r="G9" s="8" t="s">
        <v>4</v>
      </c>
      <c r="H9" s="8" t="s">
        <v>91</v>
      </c>
      <c r="I9" s="8" t="s">
        <v>27</v>
      </c>
    </row>
    <row r="10">
      <c r="A10" s="72">
        <v>44530.0</v>
      </c>
      <c r="B10" s="73" t="s">
        <v>999</v>
      </c>
      <c r="C10" s="73" t="s">
        <v>499</v>
      </c>
      <c r="D10" s="73" t="s">
        <v>480</v>
      </c>
      <c r="E10" s="74">
        <v>-550.0</v>
      </c>
      <c r="F10" s="76"/>
      <c r="G10" s="8" t="s">
        <v>6</v>
      </c>
      <c r="H10" s="8" t="s">
        <v>91</v>
      </c>
      <c r="I10" s="8" t="s">
        <v>27</v>
      </c>
    </row>
    <row r="11">
      <c r="A11" s="72">
        <v>44529.0</v>
      </c>
      <c r="B11" s="73" t="s">
        <v>1000</v>
      </c>
      <c r="C11" s="73" t="s">
        <v>485</v>
      </c>
      <c r="D11" s="73" t="s">
        <v>480</v>
      </c>
      <c r="E11" s="74">
        <v>-39.53</v>
      </c>
      <c r="F11" s="76"/>
      <c r="G11" s="8" t="s">
        <v>6</v>
      </c>
      <c r="H11" s="8" t="s">
        <v>91</v>
      </c>
      <c r="I11" s="8" t="s">
        <v>26</v>
      </c>
    </row>
    <row r="12">
      <c r="A12" s="72">
        <v>44529.0</v>
      </c>
      <c r="B12" s="73" t="s">
        <v>1001</v>
      </c>
      <c r="C12" s="73" t="s">
        <v>485</v>
      </c>
      <c r="D12" s="73" t="s">
        <v>480</v>
      </c>
      <c r="E12" s="74">
        <v>-176.98</v>
      </c>
      <c r="F12" s="76"/>
      <c r="G12" s="8" t="s">
        <v>6</v>
      </c>
      <c r="H12" s="8" t="s">
        <v>91</v>
      </c>
      <c r="I12" s="8" t="s">
        <v>26</v>
      </c>
    </row>
    <row r="13">
      <c r="A13" s="72">
        <v>44518.0</v>
      </c>
      <c r="B13" s="73" t="s">
        <v>994</v>
      </c>
      <c r="C13" s="73" t="s">
        <v>995</v>
      </c>
      <c r="D13" s="73" t="s">
        <v>480</v>
      </c>
      <c r="E13" s="74">
        <v>-218.48</v>
      </c>
      <c r="F13" s="76"/>
      <c r="G13" s="8" t="s">
        <v>4</v>
      </c>
      <c r="H13" s="8" t="s">
        <v>91</v>
      </c>
      <c r="I13" s="8" t="s">
        <v>27</v>
      </c>
    </row>
    <row r="14">
      <c r="A14" s="72">
        <v>44513.0</v>
      </c>
      <c r="B14" s="73" t="s">
        <v>1002</v>
      </c>
      <c r="C14" s="73" t="s">
        <v>483</v>
      </c>
      <c r="D14" s="73" t="s">
        <v>480</v>
      </c>
      <c r="E14" s="74">
        <v>-166.0</v>
      </c>
      <c r="F14" s="76"/>
      <c r="G14" s="8" t="s">
        <v>4</v>
      </c>
      <c r="H14" s="8" t="s">
        <v>91</v>
      </c>
      <c r="I14" s="8" t="s">
        <v>27</v>
      </c>
    </row>
    <row r="15">
      <c r="A15" s="72">
        <v>44512.0</v>
      </c>
      <c r="B15" s="73" t="s">
        <v>997</v>
      </c>
      <c r="C15" s="73" t="s">
        <v>998</v>
      </c>
      <c r="D15" s="73" t="s">
        <v>25</v>
      </c>
      <c r="E15" s="74">
        <v>-146.33</v>
      </c>
      <c r="F15" s="76"/>
      <c r="G15" s="8" t="s">
        <v>30</v>
      </c>
      <c r="H15" s="8" t="s">
        <v>91</v>
      </c>
      <c r="I15" s="8" t="s">
        <v>25</v>
      </c>
    </row>
    <row r="16">
      <c r="A16" s="72">
        <v>44510.0</v>
      </c>
      <c r="B16" s="73" t="s">
        <v>478</v>
      </c>
      <c r="C16" s="73" t="s">
        <v>479</v>
      </c>
      <c r="D16" s="73" t="s">
        <v>480</v>
      </c>
      <c r="E16" s="74">
        <v>-0.75</v>
      </c>
      <c r="F16" s="76"/>
      <c r="G16" s="8" t="s">
        <v>30</v>
      </c>
      <c r="H16" s="8" t="s">
        <v>91</v>
      </c>
      <c r="I16" s="8" t="s">
        <v>26</v>
      </c>
    </row>
    <row r="17">
      <c r="A17" s="72">
        <v>44510.0</v>
      </c>
      <c r="B17" s="73" t="s">
        <v>1003</v>
      </c>
      <c r="C17" s="73" t="s">
        <v>483</v>
      </c>
      <c r="D17" s="73" t="s">
        <v>480</v>
      </c>
      <c r="E17" s="74">
        <v>-383.92</v>
      </c>
      <c r="F17" s="76"/>
      <c r="G17" s="8" t="s">
        <v>4</v>
      </c>
      <c r="H17" s="8" t="s">
        <v>91</v>
      </c>
      <c r="I17" s="8" t="s">
        <v>27</v>
      </c>
    </row>
    <row r="18">
      <c r="A18" s="72">
        <v>44508.0</v>
      </c>
      <c r="B18" s="73" t="s">
        <v>1004</v>
      </c>
      <c r="C18" s="73" t="s">
        <v>483</v>
      </c>
      <c r="D18" s="73" t="s">
        <v>480</v>
      </c>
      <c r="E18" s="74">
        <v>-34.63</v>
      </c>
      <c r="F18" s="76"/>
      <c r="G18" s="8" t="s">
        <v>4</v>
      </c>
      <c r="H18" s="8" t="s">
        <v>91</v>
      </c>
      <c r="I18" s="8" t="s">
        <v>27</v>
      </c>
    </row>
    <row r="19">
      <c r="A19" s="72">
        <v>44506.0</v>
      </c>
      <c r="B19" s="73" t="s">
        <v>1005</v>
      </c>
      <c r="C19" s="73" t="s">
        <v>483</v>
      </c>
      <c r="D19" s="73" t="s">
        <v>480</v>
      </c>
      <c r="E19" s="74">
        <v>-44.67</v>
      </c>
      <c r="F19" s="76"/>
      <c r="G19" s="8" t="s">
        <v>4</v>
      </c>
      <c r="H19" s="8" t="s">
        <v>91</v>
      </c>
      <c r="I19" s="8" t="s">
        <v>27</v>
      </c>
    </row>
    <row r="20">
      <c r="A20" s="72">
        <v>44499.0</v>
      </c>
      <c r="B20" s="73" t="s">
        <v>1006</v>
      </c>
      <c r="C20" s="73" t="s">
        <v>499</v>
      </c>
      <c r="D20" s="73" t="s">
        <v>480</v>
      </c>
      <c r="E20" s="74">
        <v>-9.99</v>
      </c>
      <c r="F20" s="76"/>
      <c r="G20" s="8" t="s">
        <v>6</v>
      </c>
      <c r="H20" s="8" t="s">
        <v>91</v>
      </c>
      <c r="I20" s="8" t="s">
        <v>27</v>
      </c>
    </row>
    <row r="21">
      <c r="A21" s="72">
        <v>44492.0</v>
      </c>
      <c r="B21" s="73" t="s">
        <v>1006</v>
      </c>
      <c r="C21" s="73" t="s">
        <v>499</v>
      </c>
      <c r="D21" s="73" t="s">
        <v>480</v>
      </c>
      <c r="E21" s="74">
        <v>-9.99</v>
      </c>
      <c r="F21" s="76"/>
      <c r="G21" s="8" t="s">
        <v>6</v>
      </c>
      <c r="H21" s="8" t="s">
        <v>91</v>
      </c>
      <c r="I21" s="8" t="s">
        <v>27</v>
      </c>
    </row>
    <row r="22">
      <c r="A22" s="72">
        <v>44489.0</v>
      </c>
      <c r="B22" s="73" t="s">
        <v>478</v>
      </c>
      <c r="C22" s="73" t="s">
        <v>479</v>
      </c>
      <c r="D22" s="73" t="s">
        <v>480</v>
      </c>
      <c r="E22" s="74">
        <v>-0.56</v>
      </c>
      <c r="F22" s="76"/>
      <c r="G22" s="8" t="s">
        <v>30</v>
      </c>
      <c r="H22" s="8" t="s">
        <v>91</v>
      </c>
      <c r="I22" s="8" t="s">
        <v>26</v>
      </c>
    </row>
    <row r="23">
      <c r="A23" s="72">
        <v>44489.0</v>
      </c>
      <c r="B23" s="73" t="s">
        <v>1007</v>
      </c>
      <c r="C23" s="73" t="s">
        <v>483</v>
      </c>
      <c r="D23" s="73" t="s">
        <v>480</v>
      </c>
      <c r="E23" s="74">
        <v>-2.98</v>
      </c>
      <c r="F23" s="76"/>
      <c r="G23" s="8" t="s">
        <v>4</v>
      </c>
      <c r="H23" s="8" t="s">
        <v>91</v>
      </c>
      <c r="I23" s="8" t="s">
        <v>27</v>
      </c>
    </row>
    <row r="24">
      <c r="A24" s="72">
        <v>44489.0</v>
      </c>
      <c r="B24" s="73" t="s">
        <v>994</v>
      </c>
      <c r="C24" s="73" t="s">
        <v>995</v>
      </c>
      <c r="D24" s="73" t="s">
        <v>480</v>
      </c>
      <c r="E24" s="74">
        <v>-214.88</v>
      </c>
      <c r="F24" s="76"/>
      <c r="G24" s="8" t="s">
        <v>4</v>
      </c>
      <c r="H24" s="8" t="s">
        <v>91</v>
      </c>
      <c r="I24" s="8" t="s">
        <v>27</v>
      </c>
    </row>
    <row r="25">
      <c r="A25" s="72">
        <v>44485.0</v>
      </c>
      <c r="B25" s="73" t="s">
        <v>482</v>
      </c>
      <c r="C25" s="73" t="s">
        <v>483</v>
      </c>
      <c r="D25" s="73" t="s">
        <v>480</v>
      </c>
      <c r="E25" s="74">
        <v>-36.98</v>
      </c>
      <c r="F25" s="76"/>
      <c r="G25" s="8" t="s">
        <v>4</v>
      </c>
      <c r="H25" s="8" t="s">
        <v>91</v>
      </c>
      <c r="I25" s="8" t="s">
        <v>27</v>
      </c>
    </row>
    <row r="26">
      <c r="A26" s="72">
        <v>44485.0</v>
      </c>
      <c r="B26" s="73" t="s">
        <v>487</v>
      </c>
      <c r="C26" s="73" t="s">
        <v>483</v>
      </c>
      <c r="D26" s="73" t="s">
        <v>480</v>
      </c>
      <c r="E26" s="74">
        <v>-129.2</v>
      </c>
      <c r="F26" s="76"/>
      <c r="G26" s="8" t="s">
        <v>4</v>
      </c>
      <c r="H26" s="8" t="s">
        <v>91</v>
      </c>
      <c r="I26" s="8" t="s">
        <v>27</v>
      </c>
    </row>
    <row r="27">
      <c r="A27" s="72">
        <v>44485.0</v>
      </c>
      <c r="B27" s="73" t="s">
        <v>1006</v>
      </c>
      <c r="C27" s="73" t="s">
        <v>499</v>
      </c>
      <c r="D27" s="73" t="s">
        <v>480</v>
      </c>
      <c r="E27" s="74">
        <v>-9.99</v>
      </c>
      <c r="F27" s="76"/>
      <c r="G27" s="8" t="s">
        <v>6</v>
      </c>
      <c r="H27" s="8" t="s">
        <v>91</v>
      </c>
      <c r="I27" s="8" t="s">
        <v>27</v>
      </c>
    </row>
    <row r="28">
      <c r="A28" s="72">
        <v>44483.0</v>
      </c>
      <c r="B28" s="73" t="s">
        <v>487</v>
      </c>
      <c r="C28" s="73" t="s">
        <v>483</v>
      </c>
      <c r="D28" s="73" t="s">
        <v>480</v>
      </c>
      <c r="E28" s="74">
        <v>-19.82</v>
      </c>
      <c r="F28" s="76"/>
      <c r="G28" s="8" t="s">
        <v>4</v>
      </c>
      <c r="H28" s="8" t="s">
        <v>91</v>
      </c>
      <c r="I28" s="8" t="s">
        <v>27</v>
      </c>
    </row>
    <row r="29">
      <c r="A29" s="72">
        <v>44482.0</v>
      </c>
      <c r="B29" s="73" t="s">
        <v>1008</v>
      </c>
      <c r="C29" s="73" t="s">
        <v>485</v>
      </c>
      <c r="D29" s="73" t="s">
        <v>480</v>
      </c>
      <c r="E29" s="74">
        <v>-15.6</v>
      </c>
      <c r="F29" s="76"/>
      <c r="G29" s="8" t="s">
        <v>6</v>
      </c>
      <c r="H29" s="8" t="s">
        <v>91</v>
      </c>
      <c r="I29" s="8" t="s">
        <v>26</v>
      </c>
    </row>
    <row r="30">
      <c r="A30" s="72">
        <v>44482.0</v>
      </c>
      <c r="B30" s="73" t="s">
        <v>1009</v>
      </c>
      <c r="C30" s="73" t="s">
        <v>485</v>
      </c>
      <c r="D30" s="73" t="s">
        <v>480</v>
      </c>
      <c r="E30" s="74">
        <v>-59.84</v>
      </c>
      <c r="F30" s="76"/>
      <c r="G30" s="8" t="s">
        <v>6</v>
      </c>
      <c r="H30" s="8" t="s">
        <v>91</v>
      </c>
      <c r="I30" s="8" t="s">
        <v>26</v>
      </c>
    </row>
    <row r="31">
      <c r="A31" s="72">
        <v>44481.0</v>
      </c>
      <c r="B31" s="73" t="s">
        <v>997</v>
      </c>
      <c r="C31" s="73" t="s">
        <v>998</v>
      </c>
      <c r="D31" s="73" t="s">
        <v>25</v>
      </c>
      <c r="E31" s="74">
        <v>-167.4</v>
      </c>
      <c r="F31" s="76"/>
      <c r="G31" s="8" t="s">
        <v>30</v>
      </c>
      <c r="H31" s="8" t="s">
        <v>91</v>
      </c>
      <c r="I31" s="8" t="s">
        <v>25</v>
      </c>
    </row>
    <row r="32">
      <c r="A32" s="72">
        <v>44479.0</v>
      </c>
      <c r="B32" s="73" t="s">
        <v>487</v>
      </c>
      <c r="C32" s="73" t="s">
        <v>483</v>
      </c>
      <c r="D32" s="73" t="s">
        <v>480</v>
      </c>
      <c r="E32" s="74">
        <v>-127.76</v>
      </c>
      <c r="F32" s="76"/>
      <c r="G32" s="8" t="s">
        <v>4</v>
      </c>
      <c r="H32" s="8" t="s">
        <v>91</v>
      </c>
      <c r="I32" s="8" t="s">
        <v>27</v>
      </c>
    </row>
    <row r="33">
      <c r="A33" s="72">
        <v>44479.0</v>
      </c>
      <c r="B33" s="73" t="s">
        <v>1010</v>
      </c>
      <c r="C33" s="73" t="s">
        <v>483</v>
      </c>
      <c r="D33" s="73" t="s">
        <v>480</v>
      </c>
      <c r="E33" s="74">
        <v>-23.13</v>
      </c>
      <c r="F33" s="76"/>
      <c r="G33" s="8" t="s">
        <v>4</v>
      </c>
      <c r="H33" s="8" t="s">
        <v>91</v>
      </c>
      <c r="I33" s="8" t="s">
        <v>27</v>
      </c>
    </row>
    <row r="34">
      <c r="A34" s="72">
        <v>44479.0</v>
      </c>
      <c r="B34" s="73" t="s">
        <v>1010</v>
      </c>
      <c r="C34" s="73" t="s">
        <v>483</v>
      </c>
      <c r="D34" s="73" t="s">
        <v>480</v>
      </c>
      <c r="E34" s="74">
        <v>-218.3</v>
      </c>
      <c r="F34" s="76"/>
      <c r="G34" s="8" t="s">
        <v>4</v>
      </c>
      <c r="H34" s="8" t="s">
        <v>91</v>
      </c>
      <c r="I34" s="8" t="s">
        <v>27</v>
      </c>
    </row>
    <row r="35">
      <c r="A35" s="72">
        <v>44478.0</v>
      </c>
      <c r="B35" s="73" t="s">
        <v>1006</v>
      </c>
      <c r="C35" s="73" t="s">
        <v>499</v>
      </c>
      <c r="D35" s="73" t="s">
        <v>480</v>
      </c>
      <c r="E35" s="74">
        <v>-9.99</v>
      </c>
      <c r="F35" s="76"/>
      <c r="G35" s="8" t="s">
        <v>6</v>
      </c>
      <c r="H35" s="8" t="s">
        <v>91</v>
      </c>
      <c r="I35" s="8" t="s">
        <v>27</v>
      </c>
    </row>
    <row r="36">
      <c r="A36" s="72">
        <v>44472.0</v>
      </c>
      <c r="B36" s="73" t="s">
        <v>1011</v>
      </c>
      <c r="C36" s="73" t="s">
        <v>479</v>
      </c>
      <c r="D36" s="73" t="s">
        <v>480</v>
      </c>
      <c r="E36" s="74">
        <v>-840.39</v>
      </c>
      <c r="F36" s="76"/>
      <c r="G36" s="8" t="s">
        <v>30</v>
      </c>
      <c r="H36" s="8" t="s">
        <v>91</v>
      </c>
      <c r="I36" s="8" t="s">
        <v>26</v>
      </c>
    </row>
    <row r="37">
      <c r="A37" s="72">
        <v>44471.0</v>
      </c>
      <c r="B37" s="73" t="s">
        <v>1007</v>
      </c>
      <c r="C37" s="73" t="s">
        <v>483</v>
      </c>
      <c r="D37" s="73" t="s">
        <v>480</v>
      </c>
      <c r="E37" s="74">
        <v>-51.97</v>
      </c>
      <c r="F37" s="76"/>
      <c r="G37" s="8" t="s">
        <v>4</v>
      </c>
      <c r="H37" s="8" t="s">
        <v>91</v>
      </c>
      <c r="I37" s="8" t="s">
        <v>27</v>
      </c>
    </row>
    <row r="38">
      <c r="A38" s="72">
        <v>44469.0</v>
      </c>
      <c r="B38" s="73" t="s">
        <v>1004</v>
      </c>
      <c r="C38" s="73" t="s">
        <v>483</v>
      </c>
      <c r="D38" s="73" t="s">
        <v>480</v>
      </c>
      <c r="E38" s="74">
        <v>-26.39</v>
      </c>
      <c r="F38" s="76"/>
      <c r="G38" s="8" t="s">
        <v>4</v>
      </c>
      <c r="H38" s="8" t="s">
        <v>91</v>
      </c>
      <c r="I38" s="8" t="s">
        <v>27</v>
      </c>
    </row>
    <row r="39">
      <c r="A39" s="72">
        <v>44470.0</v>
      </c>
      <c r="B39" s="73" t="s">
        <v>482</v>
      </c>
      <c r="C39" s="73" t="s">
        <v>483</v>
      </c>
      <c r="D39" s="73" t="s">
        <v>480</v>
      </c>
      <c r="E39" s="74">
        <v>-139.49</v>
      </c>
      <c r="F39" s="76"/>
      <c r="G39" s="8" t="s">
        <v>4</v>
      </c>
      <c r="H39" s="8" t="s">
        <v>91</v>
      </c>
      <c r="I39" s="8" t="s">
        <v>27</v>
      </c>
    </row>
    <row r="40">
      <c r="A40" s="72">
        <v>44465.0</v>
      </c>
      <c r="B40" s="73" t="s">
        <v>482</v>
      </c>
      <c r="C40" s="73" t="s">
        <v>483</v>
      </c>
      <c r="D40" s="73" t="s">
        <v>480</v>
      </c>
      <c r="E40" s="74">
        <v>-22.03</v>
      </c>
      <c r="F40" s="76"/>
      <c r="G40" s="8" t="s">
        <v>4</v>
      </c>
      <c r="H40" s="8" t="s">
        <v>91</v>
      </c>
      <c r="I40" s="8" t="s">
        <v>27</v>
      </c>
    </row>
    <row r="41">
      <c r="A41" s="72">
        <v>44464.0</v>
      </c>
      <c r="B41" s="73" t="s">
        <v>1006</v>
      </c>
      <c r="C41" s="73" t="s">
        <v>499</v>
      </c>
      <c r="D41" s="73" t="s">
        <v>480</v>
      </c>
      <c r="E41" s="74">
        <v>-9.99</v>
      </c>
      <c r="F41" s="76"/>
      <c r="G41" s="8" t="s">
        <v>6</v>
      </c>
      <c r="H41" s="8" t="s">
        <v>91</v>
      </c>
      <c r="I41" s="8" t="s">
        <v>27</v>
      </c>
    </row>
    <row r="42">
      <c r="A42" s="72">
        <v>44462.0</v>
      </c>
      <c r="B42" s="73" t="s">
        <v>487</v>
      </c>
      <c r="C42" s="73" t="s">
        <v>483</v>
      </c>
      <c r="D42" s="73" t="s">
        <v>480</v>
      </c>
      <c r="E42" s="74">
        <v>-31.88</v>
      </c>
      <c r="F42" s="76"/>
      <c r="G42" s="8" t="s">
        <v>4</v>
      </c>
      <c r="H42" s="8" t="s">
        <v>91</v>
      </c>
      <c r="I42" s="8" t="s">
        <v>27</v>
      </c>
    </row>
    <row r="43">
      <c r="A43" s="72">
        <v>44461.0</v>
      </c>
      <c r="B43" s="73" t="s">
        <v>482</v>
      </c>
      <c r="C43" s="73" t="s">
        <v>483</v>
      </c>
      <c r="D43" s="73" t="s">
        <v>480</v>
      </c>
      <c r="E43" s="74">
        <v>-50.43</v>
      </c>
      <c r="F43" s="76"/>
      <c r="G43" s="8" t="s">
        <v>4</v>
      </c>
      <c r="H43" s="8" t="s">
        <v>91</v>
      </c>
      <c r="I43" s="8" t="s">
        <v>27</v>
      </c>
    </row>
    <row r="44">
      <c r="A44" s="72">
        <v>44460.0</v>
      </c>
      <c r="B44" s="73" t="s">
        <v>1012</v>
      </c>
      <c r="C44" s="73" t="s">
        <v>1013</v>
      </c>
      <c r="D44" s="73" t="s">
        <v>480</v>
      </c>
      <c r="E44" s="74">
        <v>-26.25</v>
      </c>
      <c r="F44" s="76"/>
      <c r="G44" s="8" t="s">
        <v>6</v>
      </c>
      <c r="H44" s="8" t="s">
        <v>91</v>
      </c>
      <c r="I44" s="8" t="s">
        <v>26</v>
      </c>
    </row>
    <row r="45">
      <c r="A45" s="72">
        <v>44461.0</v>
      </c>
      <c r="B45" s="73" t="s">
        <v>1014</v>
      </c>
      <c r="C45" s="73" t="s">
        <v>485</v>
      </c>
      <c r="D45" s="73" t="s">
        <v>480</v>
      </c>
      <c r="E45" s="74">
        <v>-54.24</v>
      </c>
      <c r="F45" s="76"/>
      <c r="G45" s="8" t="s">
        <v>6</v>
      </c>
      <c r="H45" s="8" t="s">
        <v>91</v>
      </c>
      <c r="I45" s="8" t="s">
        <v>26</v>
      </c>
    </row>
    <row r="46">
      <c r="A46" s="72">
        <v>44459.0</v>
      </c>
      <c r="B46" s="73" t="s">
        <v>1004</v>
      </c>
      <c r="C46" s="73" t="s">
        <v>483</v>
      </c>
      <c r="D46" s="73" t="s">
        <v>480</v>
      </c>
      <c r="E46" s="74">
        <v>-28.64</v>
      </c>
      <c r="F46" s="76"/>
      <c r="G46" s="8" t="s">
        <v>4</v>
      </c>
      <c r="H46" s="8" t="s">
        <v>91</v>
      </c>
      <c r="I46" s="8" t="s">
        <v>27</v>
      </c>
    </row>
    <row r="47">
      <c r="A47" s="72">
        <v>44459.0</v>
      </c>
      <c r="B47" s="73" t="s">
        <v>994</v>
      </c>
      <c r="C47" s="73" t="s">
        <v>995</v>
      </c>
      <c r="D47" s="73" t="s">
        <v>480</v>
      </c>
      <c r="E47" s="74">
        <v>-214.04</v>
      </c>
      <c r="F47" s="76"/>
      <c r="G47" s="8" t="s">
        <v>4</v>
      </c>
      <c r="H47" s="8" t="s">
        <v>91</v>
      </c>
      <c r="I47" s="8" t="s">
        <v>27</v>
      </c>
    </row>
    <row r="48">
      <c r="A48" s="72">
        <v>44457.0</v>
      </c>
      <c r="B48" s="73" t="s">
        <v>482</v>
      </c>
      <c r="C48" s="73" t="s">
        <v>483</v>
      </c>
      <c r="D48" s="73" t="s">
        <v>480</v>
      </c>
      <c r="E48" s="74">
        <v>-8.25</v>
      </c>
      <c r="F48" s="76"/>
      <c r="G48" s="8" t="s">
        <v>4</v>
      </c>
      <c r="H48" s="8" t="s">
        <v>91</v>
      </c>
      <c r="I48" s="8" t="s">
        <v>27</v>
      </c>
    </row>
    <row r="49">
      <c r="A49" s="72">
        <v>44457.0</v>
      </c>
      <c r="B49" s="73" t="s">
        <v>482</v>
      </c>
      <c r="C49" s="73" t="s">
        <v>483</v>
      </c>
      <c r="D49" s="73" t="s">
        <v>480</v>
      </c>
      <c r="E49" s="74">
        <v>-69.76</v>
      </c>
      <c r="F49" s="76"/>
      <c r="G49" s="8" t="s">
        <v>4</v>
      </c>
      <c r="H49" s="8" t="s">
        <v>91</v>
      </c>
      <c r="I49" s="8" t="s">
        <v>27</v>
      </c>
    </row>
    <row r="50">
      <c r="A50" s="72">
        <v>44457.0</v>
      </c>
      <c r="B50" s="73" t="s">
        <v>1015</v>
      </c>
      <c r="C50" s="73" t="s">
        <v>1016</v>
      </c>
      <c r="D50" s="73" t="s">
        <v>480</v>
      </c>
      <c r="E50" s="74">
        <v>-155.95</v>
      </c>
      <c r="F50" s="76"/>
      <c r="G50" s="8" t="s">
        <v>30</v>
      </c>
      <c r="H50" s="8" t="s">
        <v>91</v>
      </c>
      <c r="I50" s="8" t="s">
        <v>27</v>
      </c>
    </row>
    <row r="51">
      <c r="A51" s="72">
        <v>44456.0</v>
      </c>
      <c r="B51" s="73" t="s">
        <v>1004</v>
      </c>
      <c r="C51" s="73" t="s">
        <v>483</v>
      </c>
      <c r="D51" s="73" t="s">
        <v>480</v>
      </c>
      <c r="E51" s="74">
        <v>-134.51</v>
      </c>
      <c r="F51" s="76"/>
      <c r="G51" s="8" t="s">
        <v>4</v>
      </c>
      <c r="H51" s="8" t="s">
        <v>91</v>
      </c>
      <c r="I51" s="8" t="s">
        <v>27</v>
      </c>
    </row>
    <row r="52">
      <c r="A52" s="72">
        <v>44456.0</v>
      </c>
      <c r="B52" s="73" t="s">
        <v>487</v>
      </c>
      <c r="C52" s="73" t="s">
        <v>483</v>
      </c>
      <c r="D52" s="73" t="s">
        <v>480</v>
      </c>
      <c r="E52" s="74">
        <v>-84.25</v>
      </c>
      <c r="F52" s="76"/>
      <c r="G52" s="8" t="s">
        <v>4</v>
      </c>
      <c r="H52" s="8" t="s">
        <v>91</v>
      </c>
      <c r="I52" s="8" t="s">
        <v>27</v>
      </c>
    </row>
    <row r="53">
      <c r="A53" s="72">
        <v>44457.0</v>
      </c>
      <c r="B53" s="73" t="s">
        <v>1006</v>
      </c>
      <c r="C53" s="73" t="s">
        <v>499</v>
      </c>
      <c r="D53" s="73" t="s">
        <v>480</v>
      </c>
      <c r="E53" s="74">
        <v>-9.99</v>
      </c>
      <c r="F53" s="76"/>
      <c r="G53" s="8" t="s">
        <v>6</v>
      </c>
      <c r="H53" s="8" t="s">
        <v>91</v>
      </c>
      <c r="I53" s="8" t="s">
        <v>27</v>
      </c>
    </row>
    <row r="54">
      <c r="A54" s="72">
        <v>44455.0</v>
      </c>
      <c r="B54" s="73" t="s">
        <v>482</v>
      </c>
      <c r="C54" s="73" t="s">
        <v>483</v>
      </c>
      <c r="D54" s="73" t="s">
        <v>480</v>
      </c>
      <c r="E54" s="74">
        <v>-7.7</v>
      </c>
      <c r="F54" s="76"/>
      <c r="G54" s="8" t="s">
        <v>4</v>
      </c>
      <c r="H54" s="8" t="s">
        <v>91</v>
      </c>
      <c r="I54" s="8" t="s">
        <v>27</v>
      </c>
    </row>
    <row r="55">
      <c r="A55" s="72">
        <v>44455.0</v>
      </c>
      <c r="B55" s="73" t="s">
        <v>1017</v>
      </c>
      <c r="C55" s="73" t="s">
        <v>483</v>
      </c>
      <c r="D55" s="73" t="s">
        <v>480</v>
      </c>
      <c r="E55" s="74">
        <v>-360.0</v>
      </c>
      <c r="F55" s="76"/>
      <c r="G55" s="8" t="s">
        <v>4</v>
      </c>
      <c r="H55" s="8" t="s">
        <v>91</v>
      </c>
      <c r="I55" s="8" t="s">
        <v>27</v>
      </c>
    </row>
    <row r="56">
      <c r="A56" s="72">
        <v>44455.0</v>
      </c>
      <c r="B56" s="73" t="s">
        <v>1018</v>
      </c>
      <c r="C56" s="73" t="s">
        <v>485</v>
      </c>
      <c r="D56" s="73" t="s">
        <v>480</v>
      </c>
      <c r="E56" s="74">
        <v>-7.14</v>
      </c>
      <c r="F56" s="76"/>
      <c r="G56" s="8" t="s">
        <v>6</v>
      </c>
      <c r="H56" s="8" t="s">
        <v>91</v>
      </c>
      <c r="I56" s="8" t="s">
        <v>26</v>
      </c>
    </row>
    <row r="57">
      <c r="A57" s="72">
        <v>44455.0</v>
      </c>
      <c r="B57" s="73" t="s">
        <v>1019</v>
      </c>
      <c r="C57" s="73" t="s">
        <v>483</v>
      </c>
      <c r="D57" s="73" t="s">
        <v>480</v>
      </c>
      <c r="E57" s="74">
        <v>-335.0</v>
      </c>
      <c r="F57" s="76"/>
      <c r="G57" s="8" t="s">
        <v>4</v>
      </c>
      <c r="H57" s="8" t="s">
        <v>91</v>
      </c>
      <c r="I57" s="8" t="s">
        <v>27</v>
      </c>
    </row>
    <row r="58">
      <c r="A58" s="72">
        <v>44455.0</v>
      </c>
      <c r="B58" s="73" t="s">
        <v>979</v>
      </c>
      <c r="C58" s="73" t="s">
        <v>483</v>
      </c>
      <c r="D58" s="73" t="s">
        <v>480</v>
      </c>
      <c r="E58" s="74">
        <v>-79.17</v>
      </c>
      <c r="F58" s="76"/>
      <c r="G58" s="8" t="s">
        <v>4</v>
      </c>
      <c r="H58" s="8" t="s">
        <v>91</v>
      </c>
      <c r="I58" s="8" t="s">
        <v>27</v>
      </c>
    </row>
    <row r="59">
      <c r="A59" s="72">
        <v>44455.0</v>
      </c>
      <c r="B59" s="73" t="s">
        <v>1019</v>
      </c>
      <c r="C59" s="73" t="s">
        <v>483</v>
      </c>
      <c r="D59" s="73" t="s">
        <v>480</v>
      </c>
      <c r="E59" s="74">
        <v>-354.0</v>
      </c>
      <c r="F59" s="76"/>
      <c r="G59" s="8" t="s">
        <v>4</v>
      </c>
      <c r="H59" s="8" t="s">
        <v>91</v>
      </c>
      <c r="I59" s="8" t="s">
        <v>27</v>
      </c>
    </row>
    <row r="60">
      <c r="A60" s="72">
        <v>44454.0</v>
      </c>
      <c r="B60" s="73" t="s">
        <v>1020</v>
      </c>
      <c r="C60" s="73" t="s">
        <v>479</v>
      </c>
      <c r="D60" s="73" t="s">
        <v>480</v>
      </c>
      <c r="E60" s="74">
        <v>-182.8</v>
      </c>
      <c r="F60" s="76"/>
      <c r="G60" s="8" t="s">
        <v>30</v>
      </c>
      <c r="H60" s="8" t="s">
        <v>91</v>
      </c>
      <c r="I60" s="8" t="s">
        <v>26</v>
      </c>
    </row>
    <row r="61">
      <c r="A61" s="72">
        <v>44454.0</v>
      </c>
      <c r="B61" s="73" t="s">
        <v>1021</v>
      </c>
      <c r="C61" s="73" t="s">
        <v>479</v>
      </c>
      <c r="D61" s="73" t="s">
        <v>480</v>
      </c>
      <c r="E61" s="74">
        <v>-182.8</v>
      </c>
      <c r="F61" s="76"/>
      <c r="G61" s="8" t="s">
        <v>30</v>
      </c>
      <c r="H61" s="8" t="s">
        <v>91</v>
      </c>
      <c r="I61" s="8" t="s">
        <v>26</v>
      </c>
    </row>
    <row r="62">
      <c r="A62" s="72">
        <v>44454.0</v>
      </c>
      <c r="B62" s="73" t="s">
        <v>1022</v>
      </c>
      <c r="C62" s="73" t="s">
        <v>485</v>
      </c>
      <c r="D62" s="73" t="s">
        <v>480</v>
      </c>
      <c r="E62" s="74">
        <v>-237.87</v>
      </c>
      <c r="F62" s="76"/>
      <c r="G62" s="8" t="s">
        <v>6</v>
      </c>
      <c r="H62" s="8" t="s">
        <v>91</v>
      </c>
      <c r="I62" s="8" t="s">
        <v>26</v>
      </c>
    </row>
    <row r="63">
      <c r="A63" s="72">
        <v>44452.0</v>
      </c>
      <c r="B63" s="73" t="s">
        <v>482</v>
      </c>
      <c r="C63" s="73" t="s">
        <v>483</v>
      </c>
      <c r="D63" s="73" t="s">
        <v>480</v>
      </c>
      <c r="E63" s="74">
        <v>-19.23</v>
      </c>
      <c r="F63" s="76"/>
      <c r="G63" s="8" t="s">
        <v>4</v>
      </c>
      <c r="H63" s="8" t="s">
        <v>91</v>
      </c>
      <c r="I63" s="8" t="s">
        <v>27</v>
      </c>
    </row>
    <row r="64">
      <c r="A64" s="72">
        <v>44453.0</v>
      </c>
      <c r="B64" s="73" t="s">
        <v>1023</v>
      </c>
      <c r="C64" s="73" t="s">
        <v>483</v>
      </c>
      <c r="D64" s="73" t="s">
        <v>480</v>
      </c>
      <c r="E64" s="74">
        <v>-149.0</v>
      </c>
      <c r="F64" s="76"/>
      <c r="G64" s="8" t="s">
        <v>4</v>
      </c>
      <c r="H64" s="8" t="s">
        <v>91</v>
      </c>
      <c r="I64" s="8" t="s">
        <v>27</v>
      </c>
    </row>
    <row r="65">
      <c r="A65" s="72">
        <v>44452.0</v>
      </c>
      <c r="B65" s="73" t="s">
        <v>973</v>
      </c>
      <c r="C65" s="73" t="s">
        <v>483</v>
      </c>
      <c r="D65" s="73" t="s">
        <v>480</v>
      </c>
      <c r="E65" s="74">
        <v>-754.72</v>
      </c>
      <c r="F65" s="76"/>
      <c r="G65" s="8" t="s">
        <v>4</v>
      </c>
      <c r="H65" s="8" t="s">
        <v>91</v>
      </c>
      <c r="I65" s="8" t="s">
        <v>27</v>
      </c>
    </row>
    <row r="66">
      <c r="A66" s="72">
        <v>44452.0</v>
      </c>
      <c r="B66" s="73" t="s">
        <v>487</v>
      </c>
      <c r="C66" s="73" t="s">
        <v>483</v>
      </c>
      <c r="D66" s="73" t="s">
        <v>480</v>
      </c>
      <c r="E66" s="74">
        <v>-8.31</v>
      </c>
      <c r="F66" s="76"/>
      <c r="G66" s="8" t="s">
        <v>4</v>
      </c>
      <c r="H66" s="8" t="s">
        <v>91</v>
      </c>
      <c r="I66" s="8" t="s">
        <v>27</v>
      </c>
    </row>
    <row r="67">
      <c r="A67" s="72">
        <v>44452.0</v>
      </c>
      <c r="B67" s="73" t="s">
        <v>1007</v>
      </c>
      <c r="C67" s="73" t="s">
        <v>483</v>
      </c>
      <c r="D67" s="73" t="s">
        <v>480</v>
      </c>
      <c r="E67" s="74">
        <v>-8.85</v>
      </c>
      <c r="F67" s="76"/>
      <c r="G67" s="8" t="s">
        <v>4</v>
      </c>
      <c r="H67" s="8" t="s">
        <v>91</v>
      </c>
      <c r="I67" s="8" t="s">
        <v>27</v>
      </c>
    </row>
    <row r="68">
      <c r="A68" s="72">
        <v>44452.0</v>
      </c>
      <c r="B68" s="73" t="s">
        <v>979</v>
      </c>
      <c r="C68" s="73" t="s">
        <v>483</v>
      </c>
      <c r="D68" s="73" t="s">
        <v>480</v>
      </c>
      <c r="E68" s="74">
        <v>-82.31</v>
      </c>
      <c r="F68" s="76"/>
      <c r="G68" s="8" t="s">
        <v>4</v>
      </c>
      <c r="H68" s="8" t="s">
        <v>91</v>
      </c>
      <c r="I68" s="8" t="s">
        <v>27</v>
      </c>
    </row>
    <row r="69">
      <c r="A69" s="72">
        <v>44452.0</v>
      </c>
      <c r="B69" s="73" t="s">
        <v>979</v>
      </c>
      <c r="C69" s="73" t="s">
        <v>483</v>
      </c>
      <c r="D69" s="73" t="s">
        <v>480</v>
      </c>
      <c r="E69" s="74">
        <v>-185.74</v>
      </c>
      <c r="F69" s="76"/>
      <c r="G69" s="8" t="s">
        <v>4</v>
      </c>
      <c r="H69" s="8" t="s">
        <v>91</v>
      </c>
      <c r="I69" s="8" t="s">
        <v>27</v>
      </c>
    </row>
    <row r="70">
      <c r="A70" s="72">
        <v>44450.0</v>
      </c>
      <c r="B70" s="73" t="s">
        <v>487</v>
      </c>
      <c r="C70" s="73" t="s">
        <v>483</v>
      </c>
      <c r="D70" s="73" t="s">
        <v>480</v>
      </c>
      <c r="E70" s="74">
        <v>-287.45</v>
      </c>
      <c r="F70" s="76"/>
      <c r="G70" s="8" t="s">
        <v>4</v>
      </c>
      <c r="H70" s="8" t="s">
        <v>91</v>
      </c>
      <c r="I70" s="8" t="s">
        <v>27</v>
      </c>
    </row>
    <row r="71">
      <c r="A71" s="72">
        <v>44451.0</v>
      </c>
      <c r="B71" s="73" t="s">
        <v>997</v>
      </c>
      <c r="C71" s="73" t="s">
        <v>998</v>
      </c>
      <c r="D71" s="73" t="s">
        <v>25</v>
      </c>
      <c r="E71" s="74">
        <v>-131.67</v>
      </c>
      <c r="F71" s="76"/>
      <c r="G71" s="8" t="s">
        <v>30</v>
      </c>
      <c r="H71" s="8" t="s">
        <v>91</v>
      </c>
      <c r="I71" s="8" t="s">
        <v>25</v>
      </c>
    </row>
    <row r="72">
      <c r="A72" s="72">
        <v>44450.0</v>
      </c>
      <c r="B72" s="73" t="s">
        <v>1006</v>
      </c>
      <c r="C72" s="73" t="s">
        <v>499</v>
      </c>
      <c r="D72" s="73" t="s">
        <v>480</v>
      </c>
      <c r="E72" s="74">
        <v>-9.99</v>
      </c>
      <c r="F72" s="76"/>
      <c r="G72" s="8" t="s">
        <v>6</v>
      </c>
      <c r="H72" s="8" t="s">
        <v>91</v>
      </c>
      <c r="I72" s="8" t="s">
        <v>27</v>
      </c>
    </row>
    <row r="73">
      <c r="A73" s="72">
        <v>44449.0</v>
      </c>
      <c r="B73" s="73" t="s">
        <v>1003</v>
      </c>
      <c r="C73" s="73" t="s">
        <v>483</v>
      </c>
      <c r="D73" s="73" t="s">
        <v>480</v>
      </c>
      <c r="E73" s="74">
        <v>-49.5</v>
      </c>
      <c r="F73" s="76"/>
      <c r="G73" s="8" t="s">
        <v>4</v>
      </c>
      <c r="H73" s="8" t="s">
        <v>91</v>
      </c>
      <c r="I73" s="8" t="s">
        <v>27</v>
      </c>
    </row>
    <row r="74">
      <c r="A74" s="72">
        <v>44449.0</v>
      </c>
      <c r="B74" s="73" t="s">
        <v>1006</v>
      </c>
      <c r="C74" s="73" t="s">
        <v>499</v>
      </c>
      <c r="D74" s="73" t="s">
        <v>480</v>
      </c>
      <c r="E74" s="74">
        <v>-9.99</v>
      </c>
      <c r="F74" s="76"/>
      <c r="G74" s="8" t="s">
        <v>6</v>
      </c>
      <c r="H74" s="8" t="s">
        <v>91</v>
      </c>
      <c r="I74" s="8" t="s">
        <v>27</v>
      </c>
    </row>
    <row r="75">
      <c r="A75" s="72">
        <v>44447.0</v>
      </c>
      <c r="B75" s="73" t="s">
        <v>482</v>
      </c>
      <c r="C75" s="73" t="s">
        <v>483</v>
      </c>
      <c r="D75" s="73" t="s">
        <v>480</v>
      </c>
      <c r="E75" s="74">
        <v>-12.61</v>
      </c>
      <c r="F75" s="76"/>
      <c r="G75" s="8" t="s">
        <v>4</v>
      </c>
      <c r="H75" s="8" t="s">
        <v>91</v>
      </c>
      <c r="I75" s="8" t="s">
        <v>27</v>
      </c>
    </row>
    <row r="76">
      <c r="A76" s="72">
        <v>44443.0</v>
      </c>
      <c r="B76" s="73" t="s">
        <v>1006</v>
      </c>
      <c r="C76" s="73" t="s">
        <v>499</v>
      </c>
      <c r="D76" s="73" t="s">
        <v>480</v>
      </c>
      <c r="E76" s="74">
        <v>-9.99</v>
      </c>
      <c r="F76" s="76"/>
      <c r="G76" s="8" t="s">
        <v>6</v>
      </c>
      <c r="H76" s="8" t="s">
        <v>91</v>
      </c>
      <c r="I76" s="8" t="s">
        <v>27</v>
      </c>
    </row>
    <row r="77">
      <c r="A77" s="72">
        <v>44442.0</v>
      </c>
      <c r="B77" s="73" t="s">
        <v>478</v>
      </c>
      <c r="C77" s="73" t="s">
        <v>479</v>
      </c>
      <c r="D77" s="73" t="s">
        <v>480</v>
      </c>
      <c r="E77" s="74">
        <v>-4.5</v>
      </c>
      <c r="F77" s="76"/>
      <c r="G77" s="8" t="s">
        <v>30</v>
      </c>
      <c r="H77" s="8" t="s">
        <v>91</v>
      </c>
      <c r="I77" s="8" t="s">
        <v>26</v>
      </c>
    </row>
    <row r="78">
      <c r="A78" s="72">
        <v>44442.0</v>
      </c>
      <c r="B78" s="73" t="s">
        <v>478</v>
      </c>
      <c r="C78" s="73" t="s">
        <v>479</v>
      </c>
      <c r="D78" s="73" t="s">
        <v>480</v>
      </c>
      <c r="E78" s="74">
        <v>-2.25</v>
      </c>
      <c r="F78" s="76"/>
      <c r="G78" s="8" t="s">
        <v>30</v>
      </c>
      <c r="H78" s="8" t="s">
        <v>91</v>
      </c>
      <c r="I78" s="8" t="s">
        <v>26</v>
      </c>
    </row>
    <row r="79">
      <c r="A79" s="72">
        <v>44442.0</v>
      </c>
      <c r="B79" s="73" t="s">
        <v>1024</v>
      </c>
      <c r="C79" s="73" t="s">
        <v>485</v>
      </c>
      <c r="D79" s="73" t="s">
        <v>480</v>
      </c>
      <c r="E79" s="74">
        <v>-29.47</v>
      </c>
      <c r="F79" s="76"/>
      <c r="G79" s="8" t="s">
        <v>6</v>
      </c>
      <c r="H79" s="8" t="s">
        <v>91</v>
      </c>
      <c r="I79" s="8" t="s">
        <v>26</v>
      </c>
    </row>
    <row r="80">
      <c r="A80" s="72">
        <v>44442.0</v>
      </c>
      <c r="B80" s="73" t="s">
        <v>1006</v>
      </c>
      <c r="C80" s="73" t="s">
        <v>499</v>
      </c>
      <c r="D80" s="73" t="s">
        <v>480</v>
      </c>
      <c r="E80" s="74">
        <v>-9.99</v>
      </c>
      <c r="F80" s="76"/>
      <c r="G80" s="8" t="s">
        <v>6</v>
      </c>
      <c r="H80" s="8" t="s">
        <v>91</v>
      </c>
      <c r="I80" s="8" t="s">
        <v>27</v>
      </c>
    </row>
    <row r="81">
      <c r="A81" s="72">
        <v>44440.0</v>
      </c>
      <c r="B81" s="73" t="s">
        <v>1025</v>
      </c>
      <c r="C81" s="73" t="s">
        <v>485</v>
      </c>
      <c r="D81" s="73" t="s">
        <v>480</v>
      </c>
      <c r="E81" s="74">
        <v>-46.48</v>
      </c>
      <c r="F81" s="76"/>
      <c r="G81" s="8" t="s">
        <v>6</v>
      </c>
      <c r="H81" s="8" t="s">
        <v>91</v>
      </c>
      <c r="I81" s="8" t="s">
        <v>26</v>
      </c>
    </row>
    <row r="82">
      <c r="A82" s="72">
        <v>44438.0</v>
      </c>
      <c r="B82" s="73" t="s">
        <v>1007</v>
      </c>
      <c r="C82" s="73" t="s">
        <v>483</v>
      </c>
      <c r="D82" s="73" t="s">
        <v>480</v>
      </c>
      <c r="E82" s="74">
        <v>-10.61</v>
      </c>
      <c r="F82" s="76"/>
      <c r="G82" s="8" t="s">
        <v>4</v>
      </c>
      <c r="H82" s="8" t="s">
        <v>91</v>
      </c>
      <c r="I82" s="8" t="s">
        <v>27</v>
      </c>
    </row>
    <row r="83">
      <c r="A83" s="72">
        <v>44435.0</v>
      </c>
      <c r="B83" s="73" t="s">
        <v>1006</v>
      </c>
      <c r="C83" s="73" t="s">
        <v>499</v>
      </c>
      <c r="D83" s="73" t="s">
        <v>480</v>
      </c>
      <c r="E83" s="74">
        <v>-9.99</v>
      </c>
      <c r="F83" s="76"/>
      <c r="G83" s="8" t="s">
        <v>6</v>
      </c>
      <c r="H83" s="8" t="s">
        <v>91</v>
      </c>
      <c r="I83" s="8" t="s">
        <v>27</v>
      </c>
    </row>
    <row r="84">
      <c r="A84" s="72">
        <v>44432.0</v>
      </c>
      <c r="B84" s="73" t="s">
        <v>1026</v>
      </c>
      <c r="C84" s="73" t="s">
        <v>483</v>
      </c>
      <c r="D84" s="73" t="s">
        <v>480</v>
      </c>
      <c r="E84" s="74">
        <v>-325.0</v>
      </c>
      <c r="F84" s="76"/>
      <c r="G84" s="8" t="s">
        <v>4</v>
      </c>
      <c r="H84" s="8" t="s">
        <v>91</v>
      </c>
      <c r="I84" s="8" t="s">
        <v>27</v>
      </c>
    </row>
    <row r="85">
      <c r="A85" s="72">
        <v>44432.0</v>
      </c>
      <c r="B85" s="73" t="s">
        <v>1003</v>
      </c>
      <c r="C85" s="73" t="s">
        <v>483</v>
      </c>
      <c r="D85" s="73" t="s">
        <v>480</v>
      </c>
      <c r="E85" s="74">
        <v>-867.9</v>
      </c>
      <c r="F85" s="76"/>
      <c r="G85" s="8" t="s">
        <v>4</v>
      </c>
      <c r="H85" s="8" t="s">
        <v>91</v>
      </c>
      <c r="I85" s="8" t="s">
        <v>27</v>
      </c>
    </row>
    <row r="86">
      <c r="A86" s="72">
        <v>44428.0</v>
      </c>
      <c r="B86" s="73" t="s">
        <v>1006</v>
      </c>
      <c r="C86" s="73" t="s">
        <v>499</v>
      </c>
      <c r="D86" s="73" t="s">
        <v>480</v>
      </c>
      <c r="E86" s="74">
        <v>-9.99</v>
      </c>
      <c r="F86" s="76"/>
      <c r="G86" s="8" t="s">
        <v>6</v>
      </c>
      <c r="H86" s="8" t="s">
        <v>91</v>
      </c>
      <c r="I86" s="8" t="s">
        <v>27</v>
      </c>
    </row>
    <row r="87">
      <c r="A87" s="72">
        <v>44427.0</v>
      </c>
      <c r="B87" s="73" t="s">
        <v>994</v>
      </c>
      <c r="C87" s="73" t="s">
        <v>995</v>
      </c>
      <c r="D87" s="73" t="s">
        <v>480</v>
      </c>
      <c r="E87" s="74">
        <v>-181.35</v>
      </c>
      <c r="F87" s="76"/>
      <c r="G87" s="8" t="s">
        <v>4</v>
      </c>
      <c r="H87" s="8" t="s">
        <v>91</v>
      </c>
      <c r="I87" s="8" t="s">
        <v>27</v>
      </c>
    </row>
    <row r="88">
      <c r="A88" s="72">
        <v>44421.0</v>
      </c>
      <c r="B88" s="73" t="s">
        <v>1006</v>
      </c>
      <c r="C88" s="73" t="s">
        <v>499</v>
      </c>
      <c r="D88" s="73" t="s">
        <v>480</v>
      </c>
      <c r="E88" s="74">
        <v>-9.99</v>
      </c>
      <c r="F88" s="76"/>
      <c r="G88" s="8" t="s">
        <v>6</v>
      </c>
      <c r="H88" s="8" t="s">
        <v>91</v>
      </c>
      <c r="I88" s="8" t="s">
        <v>27</v>
      </c>
    </row>
    <row r="89">
      <c r="A89" s="72">
        <v>44420.0</v>
      </c>
      <c r="B89" s="73" t="s">
        <v>997</v>
      </c>
      <c r="C89" s="73" t="s">
        <v>998</v>
      </c>
      <c r="D89" s="73" t="s">
        <v>25</v>
      </c>
      <c r="E89" s="74">
        <v>-144.85</v>
      </c>
      <c r="F89" s="76"/>
      <c r="G89" s="8" t="s">
        <v>30</v>
      </c>
      <c r="H89" s="8" t="s">
        <v>91</v>
      </c>
      <c r="I89" s="8" t="s">
        <v>25</v>
      </c>
    </row>
    <row r="90">
      <c r="A90" s="72">
        <v>44417.0</v>
      </c>
      <c r="B90" s="73" t="s">
        <v>1027</v>
      </c>
      <c r="C90" s="73" t="s">
        <v>483</v>
      </c>
      <c r="D90" s="73" t="s">
        <v>480</v>
      </c>
      <c r="E90" s="74">
        <v>-30.23</v>
      </c>
      <c r="F90" s="76"/>
      <c r="G90" s="8" t="s">
        <v>4</v>
      </c>
      <c r="H90" s="8" t="s">
        <v>91</v>
      </c>
      <c r="I90" s="8" t="s">
        <v>27</v>
      </c>
    </row>
    <row r="91">
      <c r="A91" s="72">
        <v>44414.0</v>
      </c>
      <c r="B91" s="73" t="s">
        <v>1006</v>
      </c>
      <c r="C91" s="73" t="s">
        <v>499</v>
      </c>
      <c r="D91" s="73" t="s">
        <v>480</v>
      </c>
      <c r="E91" s="74">
        <v>-9.99</v>
      </c>
      <c r="F91" s="76"/>
      <c r="G91" s="8" t="s">
        <v>6</v>
      </c>
      <c r="H91" s="8" t="s">
        <v>91</v>
      </c>
      <c r="I91" s="8" t="s">
        <v>27</v>
      </c>
    </row>
    <row r="92">
      <c r="A92" s="72">
        <v>44413.0</v>
      </c>
      <c r="B92" s="73" t="s">
        <v>1028</v>
      </c>
      <c r="C92" s="73" t="s">
        <v>503</v>
      </c>
      <c r="D92" s="73" t="s">
        <v>480</v>
      </c>
      <c r="E92" s="74">
        <v>-23.43</v>
      </c>
      <c r="F92" s="76"/>
      <c r="G92" s="8" t="s">
        <v>30</v>
      </c>
      <c r="H92" s="8" t="s">
        <v>91</v>
      </c>
      <c r="I92" s="8" t="s">
        <v>27</v>
      </c>
    </row>
    <row r="93">
      <c r="A93" s="72">
        <v>44412.0</v>
      </c>
      <c r="B93" s="73" t="s">
        <v>1007</v>
      </c>
      <c r="C93" s="73" t="s">
        <v>483</v>
      </c>
      <c r="D93" s="73" t="s">
        <v>480</v>
      </c>
      <c r="E93" s="74">
        <v>-19.92</v>
      </c>
      <c r="F93" s="76"/>
      <c r="G93" s="8" t="s">
        <v>4</v>
      </c>
      <c r="H93" s="8" t="s">
        <v>91</v>
      </c>
      <c r="I93" s="8" t="s">
        <v>27</v>
      </c>
    </row>
    <row r="94">
      <c r="A94" s="72">
        <v>44411.0</v>
      </c>
      <c r="B94" s="73" t="s">
        <v>1029</v>
      </c>
      <c r="C94" s="73" t="s">
        <v>485</v>
      </c>
      <c r="D94" s="73" t="s">
        <v>480</v>
      </c>
      <c r="E94" s="74">
        <v>-193.42</v>
      </c>
      <c r="F94" s="76"/>
      <c r="G94" s="8" t="s">
        <v>6</v>
      </c>
      <c r="H94" s="8" t="s">
        <v>91</v>
      </c>
      <c r="I94" s="8" t="s">
        <v>26</v>
      </c>
    </row>
    <row r="95">
      <c r="A95" s="72">
        <v>44408.0</v>
      </c>
      <c r="B95" s="73" t="s">
        <v>1003</v>
      </c>
      <c r="C95" s="73" t="s">
        <v>483</v>
      </c>
      <c r="D95" s="73" t="s">
        <v>480</v>
      </c>
      <c r="E95" s="74">
        <v>-719.18</v>
      </c>
      <c r="F95" s="76"/>
      <c r="G95" s="8" t="s">
        <v>4</v>
      </c>
      <c r="H95" s="8" t="s">
        <v>91</v>
      </c>
      <c r="I95" s="8" t="s">
        <v>27</v>
      </c>
    </row>
    <row r="96">
      <c r="A96" s="72">
        <v>44405.0</v>
      </c>
      <c r="B96" s="73" t="s">
        <v>1030</v>
      </c>
      <c r="C96" s="73" t="s">
        <v>485</v>
      </c>
      <c r="D96" s="73" t="s">
        <v>480</v>
      </c>
      <c r="E96" s="74">
        <v>-21.87</v>
      </c>
      <c r="F96" s="76"/>
      <c r="G96" s="8" t="s">
        <v>6</v>
      </c>
      <c r="H96" s="8" t="s">
        <v>91</v>
      </c>
      <c r="I96" s="8" t="s">
        <v>26</v>
      </c>
    </row>
    <row r="97">
      <c r="A97" s="72">
        <v>44401.0</v>
      </c>
      <c r="B97" s="73" t="s">
        <v>1007</v>
      </c>
      <c r="C97" s="73" t="s">
        <v>483</v>
      </c>
      <c r="D97" s="73" t="s">
        <v>480</v>
      </c>
      <c r="E97" s="74">
        <v>-24.48</v>
      </c>
      <c r="F97" s="76"/>
      <c r="G97" s="8" t="s">
        <v>4</v>
      </c>
      <c r="H97" s="8" t="s">
        <v>91</v>
      </c>
      <c r="I97" s="8" t="s">
        <v>27</v>
      </c>
    </row>
    <row r="98">
      <c r="A98" s="72">
        <v>44397.0</v>
      </c>
      <c r="B98" s="73" t="s">
        <v>994</v>
      </c>
      <c r="C98" s="73" t="s">
        <v>995</v>
      </c>
      <c r="D98" s="73" t="s">
        <v>480</v>
      </c>
      <c r="E98" s="74">
        <v>-180.94</v>
      </c>
      <c r="F98" s="76"/>
      <c r="G98" s="8" t="s">
        <v>4</v>
      </c>
      <c r="H98" s="8" t="s">
        <v>91</v>
      </c>
      <c r="I98" s="8" t="s">
        <v>27</v>
      </c>
    </row>
    <row r="99">
      <c r="A99" s="72">
        <v>44395.0</v>
      </c>
      <c r="B99" s="73" t="s">
        <v>1031</v>
      </c>
      <c r="C99" s="73" t="s">
        <v>503</v>
      </c>
      <c r="D99" s="73" t="s">
        <v>480</v>
      </c>
      <c r="E99" s="74">
        <v>-26.46</v>
      </c>
      <c r="F99" s="76"/>
      <c r="G99" s="8" t="s">
        <v>30</v>
      </c>
      <c r="H99" s="8" t="s">
        <v>91</v>
      </c>
      <c r="I99" s="8" t="s">
        <v>27</v>
      </c>
    </row>
    <row r="100">
      <c r="A100" s="72">
        <v>44394.0</v>
      </c>
      <c r="B100" s="73" t="s">
        <v>482</v>
      </c>
      <c r="C100" s="73" t="s">
        <v>483</v>
      </c>
      <c r="D100" s="73" t="s">
        <v>480</v>
      </c>
      <c r="E100" s="74">
        <v>-53.26</v>
      </c>
      <c r="F100" s="76"/>
      <c r="G100" s="8" t="s">
        <v>4</v>
      </c>
      <c r="H100" s="8" t="s">
        <v>91</v>
      </c>
      <c r="I100" s="8" t="s">
        <v>27</v>
      </c>
    </row>
    <row r="101">
      <c r="A101" s="72">
        <v>44391.0</v>
      </c>
      <c r="B101" s="73" t="s">
        <v>1032</v>
      </c>
      <c r="C101" s="73" t="s">
        <v>485</v>
      </c>
      <c r="D101" s="73" t="s">
        <v>480</v>
      </c>
      <c r="E101" s="74">
        <v>-4.43</v>
      </c>
      <c r="F101" s="76"/>
      <c r="G101" s="8" t="s">
        <v>6</v>
      </c>
      <c r="H101" s="8" t="s">
        <v>91</v>
      </c>
      <c r="I101" s="8" t="s">
        <v>26</v>
      </c>
    </row>
    <row r="102">
      <c r="A102" s="72">
        <v>44389.0</v>
      </c>
      <c r="B102" s="73" t="s">
        <v>993</v>
      </c>
      <c r="C102" s="73" t="s">
        <v>485</v>
      </c>
      <c r="D102" s="73" t="s">
        <v>480</v>
      </c>
      <c r="E102" s="74">
        <v>-12.44</v>
      </c>
      <c r="F102" s="76"/>
      <c r="G102" s="8" t="s">
        <v>6</v>
      </c>
      <c r="H102" s="8" t="s">
        <v>91</v>
      </c>
      <c r="I102" s="8" t="s">
        <v>26</v>
      </c>
    </row>
    <row r="103">
      <c r="A103" s="72">
        <v>44389.0</v>
      </c>
      <c r="B103" s="73" t="s">
        <v>997</v>
      </c>
      <c r="C103" s="73" t="s">
        <v>998</v>
      </c>
      <c r="D103" s="73" t="s">
        <v>25</v>
      </c>
      <c r="E103" s="74">
        <v>-135.2</v>
      </c>
      <c r="F103" s="76"/>
      <c r="G103" s="8" t="s">
        <v>30</v>
      </c>
      <c r="H103" s="8" t="s">
        <v>91</v>
      </c>
      <c r="I103" s="8" t="s">
        <v>25</v>
      </c>
    </row>
    <row r="104">
      <c r="A104" s="72">
        <v>44387.0</v>
      </c>
      <c r="B104" s="73" t="s">
        <v>1033</v>
      </c>
      <c r="C104" s="73" t="s">
        <v>503</v>
      </c>
      <c r="D104" s="73" t="s">
        <v>480</v>
      </c>
      <c r="E104" s="74">
        <v>-307.5</v>
      </c>
      <c r="F104" s="76"/>
      <c r="G104" s="8" t="s">
        <v>30</v>
      </c>
      <c r="H104" s="8" t="s">
        <v>91</v>
      </c>
      <c r="I104" s="8" t="s">
        <v>27</v>
      </c>
    </row>
    <row r="105">
      <c r="A105" s="72">
        <v>44386.0</v>
      </c>
      <c r="B105" s="73" t="s">
        <v>478</v>
      </c>
      <c r="C105" s="73" t="s">
        <v>479</v>
      </c>
      <c r="D105" s="73" t="s">
        <v>480</v>
      </c>
      <c r="E105" s="74">
        <v>-0.75</v>
      </c>
      <c r="F105" s="76"/>
      <c r="G105" s="8" t="s">
        <v>30</v>
      </c>
      <c r="H105" s="8" t="s">
        <v>91</v>
      </c>
      <c r="I105" s="8" t="s">
        <v>26</v>
      </c>
    </row>
    <row r="106">
      <c r="A106" s="72">
        <v>44384.0</v>
      </c>
      <c r="B106" s="73" t="s">
        <v>1034</v>
      </c>
      <c r="C106" s="73" t="s">
        <v>483</v>
      </c>
      <c r="D106" s="73" t="s">
        <v>480</v>
      </c>
      <c r="E106" s="74">
        <v>-285.0</v>
      </c>
      <c r="F106" s="76"/>
      <c r="G106" s="8" t="s">
        <v>4</v>
      </c>
      <c r="H106" s="8" t="s">
        <v>91</v>
      </c>
      <c r="I106" s="8" t="s">
        <v>27</v>
      </c>
    </row>
    <row r="107">
      <c r="A107" s="72">
        <v>44379.0</v>
      </c>
      <c r="B107" s="73" t="s">
        <v>1035</v>
      </c>
      <c r="C107" s="73" t="s">
        <v>1013</v>
      </c>
      <c r="D107" s="73" t="s">
        <v>480</v>
      </c>
      <c r="E107" s="74">
        <v>-920.7</v>
      </c>
      <c r="F107" s="76"/>
      <c r="G107" s="8" t="s">
        <v>6</v>
      </c>
      <c r="H107" s="8" t="s">
        <v>91</v>
      </c>
      <c r="I107" s="8" t="s">
        <v>26</v>
      </c>
    </row>
    <row r="108">
      <c r="A108" s="72">
        <v>44364.0</v>
      </c>
      <c r="B108" s="73" t="s">
        <v>994</v>
      </c>
      <c r="C108" s="73" t="s">
        <v>995</v>
      </c>
      <c r="D108" s="73" t="s">
        <v>480</v>
      </c>
      <c r="E108" s="74">
        <v>-294.91</v>
      </c>
      <c r="F108" s="76"/>
      <c r="G108" s="8" t="s">
        <v>4</v>
      </c>
      <c r="H108" s="8" t="s">
        <v>91</v>
      </c>
      <c r="I108" s="8" t="s">
        <v>27</v>
      </c>
    </row>
    <row r="109">
      <c r="A109" s="72">
        <v>44361.0</v>
      </c>
      <c r="B109" s="73" t="s">
        <v>1036</v>
      </c>
      <c r="C109" s="73" t="s">
        <v>479</v>
      </c>
      <c r="D109" s="73" t="s">
        <v>480</v>
      </c>
      <c r="E109" s="74">
        <v>-19.99</v>
      </c>
      <c r="F109" s="76"/>
      <c r="G109" s="8" t="s">
        <v>30</v>
      </c>
      <c r="H109" s="8" t="s">
        <v>91</v>
      </c>
      <c r="I109" s="8" t="s">
        <v>26</v>
      </c>
    </row>
    <row r="110">
      <c r="A110" s="72">
        <v>44361.0</v>
      </c>
      <c r="B110" s="73" t="s">
        <v>1037</v>
      </c>
      <c r="C110" s="73" t="s">
        <v>485</v>
      </c>
      <c r="D110" s="73" t="s">
        <v>480</v>
      </c>
      <c r="E110" s="74">
        <v>-19.04</v>
      </c>
      <c r="F110" s="76"/>
      <c r="G110" s="8" t="s">
        <v>6</v>
      </c>
      <c r="H110" s="8" t="s">
        <v>91</v>
      </c>
      <c r="I110" s="8" t="s">
        <v>26</v>
      </c>
    </row>
    <row r="111">
      <c r="A111" s="72">
        <v>44361.0</v>
      </c>
      <c r="B111" s="73" t="s">
        <v>1038</v>
      </c>
      <c r="C111" s="73" t="s">
        <v>485</v>
      </c>
      <c r="D111" s="73" t="s">
        <v>480</v>
      </c>
      <c r="E111" s="74">
        <v>-12.83</v>
      </c>
      <c r="F111" s="76"/>
      <c r="G111" s="8" t="s">
        <v>6</v>
      </c>
      <c r="H111" s="8" t="s">
        <v>91</v>
      </c>
      <c r="I111" s="8" t="s">
        <v>26</v>
      </c>
    </row>
    <row r="112">
      <c r="A112" s="72">
        <v>44361.0</v>
      </c>
      <c r="B112" s="73" t="s">
        <v>1039</v>
      </c>
      <c r="C112" s="73" t="s">
        <v>479</v>
      </c>
      <c r="D112" s="73" t="s">
        <v>480</v>
      </c>
      <c r="E112" s="74">
        <v>-430.84</v>
      </c>
      <c r="F112" s="76"/>
      <c r="G112" s="8" t="s">
        <v>30</v>
      </c>
      <c r="H112" s="8" t="s">
        <v>91</v>
      </c>
      <c r="I112" s="8" t="s">
        <v>26</v>
      </c>
    </row>
    <row r="113">
      <c r="A113" s="72">
        <v>44360.0</v>
      </c>
      <c r="B113" s="73" t="s">
        <v>1040</v>
      </c>
      <c r="C113" s="73" t="s">
        <v>485</v>
      </c>
      <c r="D113" s="73" t="s">
        <v>480</v>
      </c>
      <c r="E113" s="74">
        <v>-100.0</v>
      </c>
      <c r="F113" s="76"/>
      <c r="G113" s="8" t="s">
        <v>6</v>
      </c>
      <c r="H113" s="8" t="s">
        <v>91</v>
      </c>
      <c r="I113" s="8" t="s">
        <v>26</v>
      </c>
    </row>
    <row r="114">
      <c r="A114" s="72">
        <v>44361.0</v>
      </c>
      <c r="B114" s="73" t="s">
        <v>1041</v>
      </c>
      <c r="C114" s="73" t="s">
        <v>485</v>
      </c>
      <c r="D114" s="73" t="s">
        <v>480</v>
      </c>
      <c r="E114" s="74">
        <v>-56.0</v>
      </c>
      <c r="F114" s="76"/>
      <c r="G114" s="8" t="s">
        <v>6</v>
      </c>
      <c r="H114" s="8" t="s">
        <v>91</v>
      </c>
      <c r="I114" s="8" t="s">
        <v>26</v>
      </c>
    </row>
    <row r="115">
      <c r="A115" s="72">
        <v>44360.0</v>
      </c>
      <c r="B115" s="73" t="s">
        <v>1040</v>
      </c>
      <c r="C115" s="73" t="s">
        <v>485</v>
      </c>
      <c r="D115" s="73" t="s">
        <v>480</v>
      </c>
      <c r="E115" s="74">
        <v>-28.0</v>
      </c>
      <c r="F115" s="76"/>
      <c r="G115" s="8" t="s">
        <v>6</v>
      </c>
      <c r="H115" s="8" t="s">
        <v>91</v>
      </c>
      <c r="I115" s="8" t="s">
        <v>26</v>
      </c>
    </row>
    <row r="116">
      <c r="A116" s="72">
        <v>44361.0</v>
      </c>
      <c r="B116" s="73" t="s">
        <v>1042</v>
      </c>
      <c r="C116" s="73" t="s">
        <v>485</v>
      </c>
      <c r="D116" s="73" t="s">
        <v>480</v>
      </c>
      <c r="E116" s="74">
        <v>-76.0</v>
      </c>
      <c r="F116" s="76"/>
      <c r="G116" s="8" t="s">
        <v>6</v>
      </c>
      <c r="H116" s="8" t="s">
        <v>91</v>
      </c>
      <c r="I116" s="8" t="s">
        <v>26</v>
      </c>
    </row>
    <row r="117">
      <c r="A117" s="72">
        <v>44361.0</v>
      </c>
      <c r="B117" s="73" t="s">
        <v>1043</v>
      </c>
      <c r="C117" s="73" t="s">
        <v>485</v>
      </c>
      <c r="D117" s="73" t="s">
        <v>480</v>
      </c>
      <c r="E117" s="74">
        <v>-163.5</v>
      </c>
      <c r="F117" s="76"/>
      <c r="G117" s="8" t="s">
        <v>6</v>
      </c>
      <c r="H117" s="8" t="s">
        <v>91</v>
      </c>
      <c r="I117" s="8" t="s">
        <v>26</v>
      </c>
    </row>
    <row r="118">
      <c r="A118" s="72">
        <v>44360.0</v>
      </c>
      <c r="B118" s="73" t="s">
        <v>1040</v>
      </c>
      <c r="C118" s="73" t="s">
        <v>485</v>
      </c>
      <c r="D118" s="73" t="s">
        <v>480</v>
      </c>
      <c r="E118" s="74">
        <v>-37.0</v>
      </c>
      <c r="F118" s="76"/>
      <c r="G118" s="8" t="s">
        <v>6</v>
      </c>
      <c r="H118" s="8" t="s">
        <v>91</v>
      </c>
      <c r="I118" s="8" t="s">
        <v>26</v>
      </c>
    </row>
    <row r="119">
      <c r="A119" s="72">
        <v>44361.0</v>
      </c>
      <c r="B119" s="73" t="s">
        <v>1041</v>
      </c>
      <c r="C119" s="73" t="s">
        <v>485</v>
      </c>
      <c r="D119" s="73" t="s">
        <v>480</v>
      </c>
      <c r="E119" s="74">
        <v>-70.0</v>
      </c>
      <c r="F119" s="76"/>
      <c r="G119" s="8" t="s">
        <v>6</v>
      </c>
      <c r="H119" s="8" t="s">
        <v>91</v>
      </c>
      <c r="I119" s="8" t="s">
        <v>26</v>
      </c>
    </row>
    <row r="120">
      <c r="A120" s="72">
        <v>44361.0</v>
      </c>
      <c r="B120" s="73" t="s">
        <v>1041</v>
      </c>
      <c r="C120" s="73" t="s">
        <v>485</v>
      </c>
      <c r="D120" s="73" t="s">
        <v>480</v>
      </c>
      <c r="E120" s="74">
        <v>-96.0</v>
      </c>
      <c r="F120" s="76"/>
      <c r="G120" s="8" t="s">
        <v>6</v>
      </c>
      <c r="H120" s="8" t="s">
        <v>91</v>
      </c>
      <c r="I120" s="8" t="s">
        <v>26</v>
      </c>
    </row>
    <row r="121">
      <c r="A121" s="72">
        <v>44361.0</v>
      </c>
      <c r="B121" s="73" t="s">
        <v>1041</v>
      </c>
      <c r="C121" s="73" t="s">
        <v>485</v>
      </c>
      <c r="D121" s="73" t="s">
        <v>480</v>
      </c>
      <c r="E121" s="74">
        <v>-49.0</v>
      </c>
      <c r="F121" s="76"/>
      <c r="G121" s="8" t="s">
        <v>6</v>
      </c>
      <c r="H121" s="8" t="s">
        <v>91</v>
      </c>
      <c r="I121" s="8" t="s">
        <v>26</v>
      </c>
    </row>
    <row r="122">
      <c r="A122" s="72">
        <v>44360.0</v>
      </c>
      <c r="B122" s="73" t="s">
        <v>1040</v>
      </c>
      <c r="C122" s="73" t="s">
        <v>485</v>
      </c>
      <c r="D122" s="73" t="s">
        <v>480</v>
      </c>
      <c r="E122" s="74">
        <v>-152.0</v>
      </c>
      <c r="F122" s="76"/>
      <c r="G122" s="8" t="s">
        <v>6</v>
      </c>
      <c r="H122" s="8" t="s">
        <v>91</v>
      </c>
      <c r="I122" s="8" t="s">
        <v>26</v>
      </c>
    </row>
    <row r="123">
      <c r="A123" s="72">
        <v>44361.0</v>
      </c>
      <c r="B123" s="73" t="s">
        <v>1041</v>
      </c>
      <c r="C123" s="73" t="s">
        <v>485</v>
      </c>
      <c r="D123" s="73" t="s">
        <v>480</v>
      </c>
      <c r="E123" s="74">
        <v>-56.0</v>
      </c>
      <c r="F123" s="76"/>
      <c r="G123" s="8" t="s">
        <v>6</v>
      </c>
      <c r="H123" s="8" t="s">
        <v>91</v>
      </c>
      <c r="I123" s="8" t="s">
        <v>26</v>
      </c>
    </row>
    <row r="124">
      <c r="A124" s="72">
        <v>44360.0</v>
      </c>
      <c r="B124" s="73" t="s">
        <v>1040</v>
      </c>
      <c r="C124" s="73" t="s">
        <v>485</v>
      </c>
      <c r="D124" s="73" t="s">
        <v>480</v>
      </c>
      <c r="E124" s="74">
        <v>-63.0</v>
      </c>
      <c r="F124" s="76"/>
      <c r="G124" s="8" t="s">
        <v>6</v>
      </c>
      <c r="H124" s="8" t="s">
        <v>91</v>
      </c>
      <c r="I124" s="8" t="s">
        <v>26</v>
      </c>
    </row>
    <row r="125">
      <c r="A125" s="72">
        <v>44361.0</v>
      </c>
      <c r="B125" s="73" t="s">
        <v>1044</v>
      </c>
      <c r="C125" s="73" t="s">
        <v>503</v>
      </c>
      <c r="D125" s="73" t="s">
        <v>480</v>
      </c>
      <c r="E125" s="74">
        <v>-9.58</v>
      </c>
      <c r="F125" s="76"/>
      <c r="G125" s="8" t="s">
        <v>30</v>
      </c>
      <c r="H125" s="8" t="s">
        <v>91</v>
      </c>
      <c r="I125" s="8" t="s">
        <v>27</v>
      </c>
    </row>
    <row r="126">
      <c r="A126" s="72">
        <v>44362.0</v>
      </c>
      <c r="B126" s="73" t="s">
        <v>1045</v>
      </c>
      <c r="C126" s="73" t="s">
        <v>479</v>
      </c>
      <c r="D126" s="73" t="s">
        <v>480</v>
      </c>
      <c r="E126" s="74">
        <v>-38.63</v>
      </c>
      <c r="F126" s="76"/>
      <c r="G126" s="8" t="s">
        <v>30</v>
      </c>
      <c r="H126" s="8" t="s">
        <v>91</v>
      </c>
      <c r="I126" s="8" t="s">
        <v>26</v>
      </c>
    </row>
    <row r="127">
      <c r="A127" s="72">
        <v>44361.0</v>
      </c>
      <c r="B127" s="73" t="s">
        <v>1045</v>
      </c>
      <c r="C127" s="73" t="s">
        <v>479</v>
      </c>
      <c r="D127" s="73" t="s">
        <v>480</v>
      </c>
      <c r="E127" s="74">
        <v>-25.41</v>
      </c>
      <c r="F127" s="76"/>
      <c r="G127" s="8" t="s">
        <v>30</v>
      </c>
      <c r="H127" s="8" t="s">
        <v>91</v>
      </c>
      <c r="I127" s="8" t="s">
        <v>26</v>
      </c>
    </row>
    <row r="128">
      <c r="A128" s="72">
        <v>44361.0</v>
      </c>
      <c r="B128" s="73" t="s">
        <v>1046</v>
      </c>
      <c r="C128" s="73" t="s">
        <v>479</v>
      </c>
      <c r="D128" s="73" t="s">
        <v>480</v>
      </c>
      <c r="E128" s="74">
        <v>-141.5</v>
      </c>
      <c r="F128" s="76"/>
      <c r="G128" s="8" t="s">
        <v>30</v>
      </c>
      <c r="H128" s="8" t="s">
        <v>91</v>
      </c>
      <c r="I128" s="8" t="s">
        <v>26</v>
      </c>
    </row>
    <row r="129">
      <c r="A129" s="72">
        <v>44359.0</v>
      </c>
      <c r="B129" s="73" t="s">
        <v>1047</v>
      </c>
      <c r="C129" s="73" t="s">
        <v>485</v>
      </c>
      <c r="D129" s="73" t="s">
        <v>480</v>
      </c>
      <c r="E129" s="74">
        <v>-60.0</v>
      </c>
      <c r="F129" s="76"/>
      <c r="G129" s="8" t="s">
        <v>6</v>
      </c>
      <c r="H129" s="8" t="s">
        <v>91</v>
      </c>
      <c r="I129" s="8" t="s">
        <v>26</v>
      </c>
    </row>
    <row r="130">
      <c r="A130" s="72">
        <v>44359.0</v>
      </c>
      <c r="B130" s="73" t="s">
        <v>1048</v>
      </c>
      <c r="C130" s="73" t="s">
        <v>485</v>
      </c>
      <c r="D130" s="73" t="s">
        <v>480</v>
      </c>
      <c r="E130" s="74">
        <v>-38.66</v>
      </c>
      <c r="F130" s="76"/>
      <c r="G130" s="8" t="s">
        <v>6</v>
      </c>
      <c r="H130" s="8" t="s">
        <v>91</v>
      </c>
      <c r="I130" s="8" t="s">
        <v>26</v>
      </c>
    </row>
    <row r="131">
      <c r="A131" s="72">
        <v>44359.0</v>
      </c>
      <c r="B131" s="73" t="s">
        <v>1047</v>
      </c>
      <c r="C131" s="73" t="s">
        <v>485</v>
      </c>
      <c r="D131" s="73" t="s">
        <v>480</v>
      </c>
      <c r="E131" s="74">
        <v>-28.0</v>
      </c>
      <c r="F131" s="76"/>
      <c r="G131" s="8" t="s">
        <v>6</v>
      </c>
      <c r="H131" s="8" t="s">
        <v>91</v>
      </c>
      <c r="I131" s="8" t="s">
        <v>26</v>
      </c>
    </row>
    <row r="132">
      <c r="A132" s="72">
        <v>44359.0</v>
      </c>
      <c r="B132" s="73" t="s">
        <v>1047</v>
      </c>
      <c r="C132" s="73" t="s">
        <v>485</v>
      </c>
      <c r="D132" s="73" t="s">
        <v>480</v>
      </c>
      <c r="E132" s="74">
        <v>-29.0</v>
      </c>
      <c r="F132" s="76"/>
      <c r="G132" s="8" t="s">
        <v>6</v>
      </c>
      <c r="H132" s="8" t="s">
        <v>91</v>
      </c>
      <c r="I132" s="8" t="s">
        <v>26</v>
      </c>
    </row>
    <row r="133">
      <c r="A133" s="72">
        <v>44359.0</v>
      </c>
      <c r="B133" s="73" t="s">
        <v>1047</v>
      </c>
      <c r="C133" s="73" t="s">
        <v>485</v>
      </c>
      <c r="D133" s="73" t="s">
        <v>480</v>
      </c>
      <c r="E133" s="74">
        <v>-56.0</v>
      </c>
      <c r="F133" s="76"/>
      <c r="G133" s="8" t="s">
        <v>6</v>
      </c>
      <c r="H133" s="8" t="s">
        <v>91</v>
      </c>
      <c r="I133" s="8" t="s">
        <v>26</v>
      </c>
    </row>
    <row r="134">
      <c r="A134" s="72">
        <v>44359.0</v>
      </c>
      <c r="B134" s="73" t="s">
        <v>1049</v>
      </c>
      <c r="C134" s="73" t="s">
        <v>485</v>
      </c>
      <c r="D134" s="73" t="s">
        <v>480</v>
      </c>
      <c r="E134" s="74">
        <v>-11.79</v>
      </c>
      <c r="F134" s="76"/>
      <c r="G134" s="8" t="s">
        <v>6</v>
      </c>
      <c r="H134" s="8" t="s">
        <v>91</v>
      </c>
      <c r="I134" s="8" t="s">
        <v>26</v>
      </c>
    </row>
    <row r="135">
      <c r="A135" s="72">
        <v>44359.0</v>
      </c>
      <c r="B135" s="73" t="s">
        <v>1047</v>
      </c>
      <c r="C135" s="73" t="s">
        <v>485</v>
      </c>
      <c r="D135" s="73" t="s">
        <v>480</v>
      </c>
      <c r="E135" s="74">
        <v>-99.0</v>
      </c>
      <c r="F135" s="76"/>
      <c r="G135" s="8" t="s">
        <v>6</v>
      </c>
      <c r="H135" s="8" t="s">
        <v>91</v>
      </c>
      <c r="I135" s="8" t="s">
        <v>26</v>
      </c>
    </row>
    <row r="136">
      <c r="A136" s="72">
        <v>44358.0</v>
      </c>
      <c r="B136" s="73" t="s">
        <v>1050</v>
      </c>
      <c r="C136" s="73" t="s">
        <v>485</v>
      </c>
      <c r="D136" s="73" t="s">
        <v>480</v>
      </c>
      <c r="E136" s="74">
        <v>-14.66</v>
      </c>
      <c r="F136" s="76"/>
      <c r="G136" s="8" t="s">
        <v>6</v>
      </c>
      <c r="H136" s="8" t="s">
        <v>91</v>
      </c>
      <c r="I136" s="8" t="s">
        <v>26</v>
      </c>
    </row>
    <row r="137">
      <c r="A137" s="72">
        <v>44359.0</v>
      </c>
      <c r="B137" s="73" t="s">
        <v>1051</v>
      </c>
      <c r="C137" s="73" t="s">
        <v>485</v>
      </c>
      <c r="D137" s="73" t="s">
        <v>480</v>
      </c>
      <c r="E137" s="74">
        <v>-22.49</v>
      </c>
      <c r="F137" s="76"/>
      <c r="G137" s="8" t="s">
        <v>6</v>
      </c>
      <c r="H137" s="8" t="s">
        <v>91</v>
      </c>
      <c r="I137" s="8" t="s">
        <v>26</v>
      </c>
    </row>
    <row r="138">
      <c r="A138" s="72">
        <v>44358.0</v>
      </c>
      <c r="B138" s="73" t="s">
        <v>1052</v>
      </c>
      <c r="C138" s="73" t="s">
        <v>485</v>
      </c>
      <c r="D138" s="73" t="s">
        <v>480</v>
      </c>
      <c r="E138" s="74">
        <v>-79.82</v>
      </c>
      <c r="F138" s="76"/>
      <c r="G138" s="8" t="s">
        <v>6</v>
      </c>
      <c r="H138" s="8" t="s">
        <v>91</v>
      </c>
      <c r="I138" s="8" t="s">
        <v>26</v>
      </c>
    </row>
    <row r="139">
      <c r="A139" s="72">
        <v>44358.0</v>
      </c>
      <c r="B139" s="73" t="s">
        <v>1053</v>
      </c>
      <c r="C139" s="73" t="s">
        <v>485</v>
      </c>
      <c r="D139" s="73" t="s">
        <v>480</v>
      </c>
      <c r="E139" s="74">
        <v>-38.98</v>
      </c>
      <c r="F139" s="76"/>
      <c r="G139" s="8" t="s">
        <v>6</v>
      </c>
      <c r="H139" s="8" t="s">
        <v>91</v>
      </c>
      <c r="I139" s="8" t="s">
        <v>26</v>
      </c>
    </row>
    <row r="140">
      <c r="A140" s="72">
        <v>44357.0</v>
      </c>
      <c r="B140" s="73" t="s">
        <v>1054</v>
      </c>
      <c r="C140" s="73" t="s">
        <v>479</v>
      </c>
      <c r="D140" s="73" t="s">
        <v>480</v>
      </c>
      <c r="E140" s="74">
        <v>-6.0</v>
      </c>
      <c r="F140" s="76"/>
      <c r="G140" s="8" t="s">
        <v>30</v>
      </c>
      <c r="H140" s="8" t="s">
        <v>91</v>
      </c>
      <c r="I140" s="8" t="s">
        <v>26</v>
      </c>
    </row>
    <row r="141">
      <c r="A141" s="72">
        <v>44358.0</v>
      </c>
      <c r="B141" s="73" t="s">
        <v>1055</v>
      </c>
      <c r="C141" s="73" t="s">
        <v>1056</v>
      </c>
      <c r="D141" s="73" t="s">
        <v>480</v>
      </c>
      <c r="E141" s="74">
        <v>-46.56</v>
      </c>
      <c r="F141" s="76"/>
      <c r="G141" s="8" t="s">
        <v>30</v>
      </c>
      <c r="H141" s="8" t="s">
        <v>91</v>
      </c>
      <c r="I141" s="8" t="s">
        <v>27</v>
      </c>
    </row>
    <row r="142">
      <c r="A142" s="72">
        <v>44358.0</v>
      </c>
      <c r="B142" s="73" t="s">
        <v>1055</v>
      </c>
      <c r="C142" s="73" t="s">
        <v>1056</v>
      </c>
      <c r="D142" s="73" t="s">
        <v>480</v>
      </c>
      <c r="E142" s="74">
        <v>-11.68</v>
      </c>
      <c r="F142" s="76"/>
      <c r="G142" s="8" t="s">
        <v>30</v>
      </c>
      <c r="H142" s="8" t="s">
        <v>91</v>
      </c>
      <c r="I142" s="8" t="s">
        <v>27</v>
      </c>
    </row>
    <row r="143">
      <c r="A143" s="72">
        <v>44357.0</v>
      </c>
      <c r="B143" s="73" t="s">
        <v>1057</v>
      </c>
      <c r="C143" s="73" t="s">
        <v>485</v>
      </c>
      <c r="D143" s="73" t="s">
        <v>480</v>
      </c>
      <c r="E143" s="74">
        <v>-82.1</v>
      </c>
      <c r="F143" s="76"/>
      <c r="G143" s="8" t="s">
        <v>6</v>
      </c>
      <c r="H143" s="8" t="s">
        <v>91</v>
      </c>
      <c r="I143" s="8" t="s">
        <v>26</v>
      </c>
    </row>
    <row r="144">
      <c r="A144" s="72">
        <v>44357.0</v>
      </c>
      <c r="B144" s="73" t="s">
        <v>1058</v>
      </c>
      <c r="C144" s="73" t="s">
        <v>485</v>
      </c>
      <c r="D144" s="73" t="s">
        <v>480</v>
      </c>
      <c r="E144" s="74">
        <v>-12.2</v>
      </c>
      <c r="F144" s="76"/>
      <c r="G144" s="8" t="s">
        <v>6</v>
      </c>
      <c r="H144" s="8" t="s">
        <v>91</v>
      </c>
      <c r="I144" s="8" t="s">
        <v>26</v>
      </c>
    </row>
    <row r="145">
      <c r="A145" s="72">
        <v>44356.0</v>
      </c>
      <c r="B145" s="73" t="s">
        <v>1059</v>
      </c>
      <c r="C145" s="73" t="s">
        <v>485</v>
      </c>
      <c r="D145" s="73" t="s">
        <v>480</v>
      </c>
      <c r="E145" s="74">
        <v>-49.66</v>
      </c>
      <c r="F145" s="76"/>
      <c r="G145" s="8" t="s">
        <v>6</v>
      </c>
      <c r="H145" s="8" t="s">
        <v>91</v>
      </c>
      <c r="I145" s="8" t="s">
        <v>26</v>
      </c>
    </row>
    <row r="146">
      <c r="A146" s="72">
        <v>44357.0</v>
      </c>
      <c r="B146" s="73" t="s">
        <v>1057</v>
      </c>
      <c r="C146" s="73" t="s">
        <v>485</v>
      </c>
      <c r="D146" s="73" t="s">
        <v>480</v>
      </c>
      <c r="E146" s="74">
        <v>-8.96</v>
      </c>
      <c r="F146" s="76"/>
      <c r="G146" s="8" t="s">
        <v>6</v>
      </c>
      <c r="H146" s="8" t="s">
        <v>91</v>
      </c>
      <c r="I146" s="8" t="s">
        <v>26</v>
      </c>
    </row>
    <row r="147">
      <c r="A147" s="72">
        <v>44357.0</v>
      </c>
      <c r="B147" s="73" t="s">
        <v>1060</v>
      </c>
      <c r="C147" s="73" t="s">
        <v>485</v>
      </c>
      <c r="D147" s="73" t="s">
        <v>480</v>
      </c>
      <c r="E147" s="74">
        <v>-111.13</v>
      </c>
      <c r="F147" s="76"/>
      <c r="G147" s="8" t="s">
        <v>6</v>
      </c>
      <c r="H147" s="8" t="s">
        <v>91</v>
      </c>
      <c r="I147" s="8" t="s">
        <v>26</v>
      </c>
    </row>
    <row r="148">
      <c r="A148" s="72">
        <v>44351.0</v>
      </c>
      <c r="B148" s="73" t="s">
        <v>1061</v>
      </c>
      <c r="C148" s="73" t="s">
        <v>485</v>
      </c>
      <c r="D148" s="73" t="s">
        <v>480</v>
      </c>
      <c r="E148" s="74">
        <v>-23.95</v>
      </c>
      <c r="F148" s="76"/>
      <c r="G148" s="8" t="s">
        <v>6</v>
      </c>
      <c r="H148" s="8" t="s">
        <v>91</v>
      </c>
      <c r="I148" s="8" t="s">
        <v>26</v>
      </c>
    </row>
    <row r="149">
      <c r="A149" s="72">
        <v>44350.0</v>
      </c>
      <c r="B149" s="73" t="s">
        <v>1062</v>
      </c>
      <c r="C149" s="73" t="s">
        <v>503</v>
      </c>
      <c r="D149" s="73" t="s">
        <v>480</v>
      </c>
      <c r="E149" s="74">
        <v>-27.55</v>
      </c>
      <c r="F149" s="76"/>
      <c r="G149" s="8" t="s">
        <v>30</v>
      </c>
      <c r="H149" s="8" t="s">
        <v>91</v>
      </c>
      <c r="I149" s="8" t="s">
        <v>27</v>
      </c>
    </row>
    <row r="150">
      <c r="A150" s="72">
        <v>44348.0</v>
      </c>
      <c r="B150" s="73" t="s">
        <v>482</v>
      </c>
      <c r="C150" s="73" t="s">
        <v>483</v>
      </c>
      <c r="D150" s="73" t="s">
        <v>480</v>
      </c>
      <c r="E150" s="74">
        <v>-6.59</v>
      </c>
      <c r="F150" s="76"/>
      <c r="G150" s="8" t="s">
        <v>4</v>
      </c>
      <c r="H150" s="8" t="s">
        <v>91</v>
      </c>
      <c r="I150" s="8" t="s">
        <v>27</v>
      </c>
    </row>
    <row r="151">
      <c r="A151" s="72">
        <v>44345.0</v>
      </c>
      <c r="B151" s="73" t="s">
        <v>1063</v>
      </c>
      <c r="C151" s="73" t="s">
        <v>485</v>
      </c>
      <c r="D151" s="73" t="s">
        <v>480</v>
      </c>
      <c r="E151" s="74">
        <v>-76.63</v>
      </c>
      <c r="F151" s="76"/>
      <c r="G151" s="8" t="s">
        <v>6</v>
      </c>
      <c r="H151" s="8" t="s">
        <v>91</v>
      </c>
      <c r="I151" s="8" t="s">
        <v>26</v>
      </c>
    </row>
    <row r="152">
      <c r="A152" s="72">
        <v>44345.0</v>
      </c>
      <c r="B152" s="73" t="s">
        <v>1024</v>
      </c>
      <c r="C152" s="73" t="s">
        <v>485</v>
      </c>
      <c r="D152" s="73" t="s">
        <v>480</v>
      </c>
      <c r="E152" s="74">
        <v>-238.11</v>
      </c>
      <c r="F152" s="76"/>
      <c r="G152" s="8" t="s">
        <v>6</v>
      </c>
      <c r="H152" s="8" t="s">
        <v>91</v>
      </c>
      <c r="I152" s="8" t="s">
        <v>26</v>
      </c>
    </row>
    <row r="153">
      <c r="A153" s="72">
        <v>44343.0</v>
      </c>
      <c r="B153" s="73" t="s">
        <v>1064</v>
      </c>
      <c r="C153" s="73" t="s">
        <v>485</v>
      </c>
      <c r="D153" s="73" t="s">
        <v>480</v>
      </c>
      <c r="E153" s="74">
        <v>-101.09</v>
      </c>
      <c r="F153" s="76"/>
      <c r="G153" s="8" t="s">
        <v>6</v>
      </c>
      <c r="H153" s="8" t="s">
        <v>91</v>
      </c>
      <c r="I153" s="8" t="s">
        <v>26</v>
      </c>
    </row>
    <row r="154">
      <c r="A154" s="72">
        <v>44339.0</v>
      </c>
      <c r="B154" s="73" t="s">
        <v>1065</v>
      </c>
      <c r="C154" s="73" t="s">
        <v>483</v>
      </c>
      <c r="D154" s="73" t="s">
        <v>480</v>
      </c>
      <c r="E154" s="74">
        <v>-6.62</v>
      </c>
      <c r="F154" s="76"/>
      <c r="G154" s="8" t="s">
        <v>4</v>
      </c>
      <c r="H154" s="8" t="s">
        <v>91</v>
      </c>
      <c r="I154" s="8" t="s">
        <v>27</v>
      </c>
    </row>
    <row r="155">
      <c r="A155" s="72">
        <v>44339.0</v>
      </c>
      <c r="B155" s="73" t="s">
        <v>1066</v>
      </c>
      <c r="C155" s="73" t="s">
        <v>479</v>
      </c>
      <c r="D155" s="73" t="s">
        <v>480</v>
      </c>
      <c r="E155" s="74">
        <v>-221.09</v>
      </c>
      <c r="F155" s="76"/>
      <c r="G155" s="8" t="s">
        <v>30</v>
      </c>
      <c r="H155" s="8" t="s">
        <v>91</v>
      </c>
      <c r="I155" s="8" t="s">
        <v>26</v>
      </c>
    </row>
    <row r="156">
      <c r="A156" s="72">
        <v>44338.0</v>
      </c>
      <c r="B156" s="73" t="s">
        <v>1067</v>
      </c>
      <c r="C156" s="73" t="s">
        <v>499</v>
      </c>
      <c r="D156" s="73" t="s">
        <v>480</v>
      </c>
      <c r="E156" s="74">
        <v>-259.0</v>
      </c>
      <c r="F156" s="76"/>
      <c r="G156" s="8" t="s">
        <v>6</v>
      </c>
      <c r="H156" s="8" t="s">
        <v>91</v>
      </c>
      <c r="I156" s="8" t="s">
        <v>27</v>
      </c>
    </row>
    <row r="157">
      <c r="A157" s="72">
        <v>44339.0</v>
      </c>
      <c r="B157" s="73" t="s">
        <v>1068</v>
      </c>
      <c r="C157" s="73" t="s">
        <v>33</v>
      </c>
      <c r="D157" s="73" t="s">
        <v>480</v>
      </c>
      <c r="E157" s="74">
        <v>-356.58</v>
      </c>
      <c r="F157" s="76"/>
      <c r="G157" s="8" t="s">
        <v>6</v>
      </c>
      <c r="H157" s="8" t="s">
        <v>91</v>
      </c>
      <c r="I157" s="8" t="s">
        <v>26</v>
      </c>
    </row>
    <row r="158">
      <c r="A158" s="72">
        <v>44337.0</v>
      </c>
      <c r="B158" s="73" t="s">
        <v>482</v>
      </c>
      <c r="C158" s="73" t="s">
        <v>483</v>
      </c>
      <c r="D158" s="73" t="s">
        <v>480</v>
      </c>
      <c r="E158" s="74">
        <v>-14.32</v>
      </c>
      <c r="F158" s="76"/>
      <c r="G158" s="8" t="s">
        <v>4</v>
      </c>
      <c r="H158" s="8" t="s">
        <v>91</v>
      </c>
      <c r="I158" s="8" t="s">
        <v>27</v>
      </c>
    </row>
    <row r="159">
      <c r="A159" s="72">
        <v>44337.0</v>
      </c>
      <c r="B159" s="73" t="s">
        <v>1069</v>
      </c>
      <c r="C159" s="73" t="s">
        <v>479</v>
      </c>
      <c r="D159" s="73" t="s">
        <v>480</v>
      </c>
      <c r="E159" s="74">
        <v>-98.4</v>
      </c>
      <c r="F159" s="76"/>
      <c r="G159" s="8" t="s">
        <v>30</v>
      </c>
      <c r="H159" s="8" t="s">
        <v>91</v>
      </c>
      <c r="I159" s="8" t="s">
        <v>26</v>
      </c>
    </row>
    <row r="160">
      <c r="A160" s="72">
        <v>44337.0</v>
      </c>
      <c r="B160" s="73" t="s">
        <v>1070</v>
      </c>
      <c r="C160" s="73" t="s">
        <v>479</v>
      </c>
      <c r="D160" s="73" t="s">
        <v>480</v>
      </c>
      <c r="E160" s="74">
        <v>-98.4</v>
      </c>
      <c r="F160" s="76"/>
      <c r="G160" s="8" t="s">
        <v>30</v>
      </c>
      <c r="H160" s="8" t="s">
        <v>91</v>
      </c>
      <c r="I160" s="8" t="s">
        <v>26</v>
      </c>
    </row>
    <row r="161">
      <c r="A161" s="72">
        <v>44337.0</v>
      </c>
      <c r="B161" s="73" t="s">
        <v>1071</v>
      </c>
      <c r="C161" s="73" t="s">
        <v>489</v>
      </c>
      <c r="D161" s="73" t="s">
        <v>480</v>
      </c>
      <c r="E161" s="74">
        <v>-389.08</v>
      </c>
      <c r="F161" s="76"/>
      <c r="G161" s="8" t="s">
        <v>6</v>
      </c>
      <c r="H161" s="8" t="s">
        <v>91</v>
      </c>
      <c r="I161" s="8" t="s">
        <v>26</v>
      </c>
    </row>
    <row r="162">
      <c r="A162" s="72">
        <v>44336.0</v>
      </c>
      <c r="B162" s="73" t="s">
        <v>1072</v>
      </c>
      <c r="C162" s="73" t="s">
        <v>479</v>
      </c>
      <c r="D162" s="73" t="s">
        <v>480</v>
      </c>
      <c r="E162" s="74">
        <v>-378.78</v>
      </c>
      <c r="F162" s="76"/>
      <c r="G162" s="8" t="s">
        <v>30</v>
      </c>
      <c r="H162" s="8" t="s">
        <v>91</v>
      </c>
      <c r="I162" s="8" t="s">
        <v>26</v>
      </c>
    </row>
    <row r="163">
      <c r="A163" s="72">
        <v>44336.0</v>
      </c>
      <c r="B163" s="73" t="s">
        <v>1073</v>
      </c>
      <c r="C163" s="73" t="s">
        <v>485</v>
      </c>
      <c r="D163" s="73" t="s">
        <v>480</v>
      </c>
      <c r="E163" s="74">
        <v>-134.02</v>
      </c>
      <c r="F163" s="76"/>
      <c r="G163" s="8" t="s">
        <v>6</v>
      </c>
      <c r="H163" s="8" t="s">
        <v>91</v>
      </c>
      <c r="I163" s="8" t="s">
        <v>26</v>
      </c>
    </row>
    <row r="164">
      <c r="A164" s="72">
        <v>44335.0</v>
      </c>
      <c r="B164" s="73" t="s">
        <v>1074</v>
      </c>
      <c r="C164" s="73" t="s">
        <v>485</v>
      </c>
      <c r="D164" s="73" t="s">
        <v>480</v>
      </c>
      <c r="E164" s="74">
        <v>-68.64</v>
      </c>
      <c r="F164" s="76"/>
      <c r="G164" s="8" t="s">
        <v>6</v>
      </c>
      <c r="H164" s="8" t="s">
        <v>91</v>
      </c>
      <c r="I164" s="8" t="s">
        <v>26</v>
      </c>
    </row>
    <row r="165">
      <c r="A165" s="72">
        <v>44332.0</v>
      </c>
      <c r="B165" s="73" t="s">
        <v>482</v>
      </c>
      <c r="C165" s="73" t="s">
        <v>483</v>
      </c>
      <c r="D165" s="73" t="s">
        <v>480</v>
      </c>
      <c r="E165" s="74">
        <v>-14.84</v>
      </c>
      <c r="F165" s="76"/>
      <c r="G165" s="8" t="s">
        <v>4</v>
      </c>
      <c r="H165" s="8" t="s">
        <v>91</v>
      </c>
      <c r="I165" s="8" t="s">
        <v>27</v>
      </c>
    </row>
    <row r="166">
      <c r="A166" s="72">
        <v>44331.0</v>
      </c>
      <c r="B166" s="73" t="s">
        <v>482</v>
      </c>
      <c r="C166" s="73" t="s">
        <v>483</v>
      </c>
      <c r="D166" s="73" t="s">
        <v>480</v>
      </c>
      <c r="E166" s="74">
        <v>-16.49</v>
      </c>
      <c r="F166" s="76"/>
      <c r="G166" s="8" t="s">
        <v>4</v>
      </c>
      <c r="H166" s="8" t="s">
        <v>91</v>
      </c>
      <c r="I166" s="8" t="s">
        <v>27</v>
      </c>
    </row>
    <row r="167">
      <c r="A167" s="72">
        <v>44327.0</v>
      </c>
      <c r="B167" s="73" t="s">
        <v>1075</v>
      </c>
      <c r="C167" s="73" t="s">
        <v>1076</v>
      </c>
      <c r="D167" s="73" t="s">
        <v>480</v>
      </c>
      <c r="E167" s="74">
        <v>-20.0</v>
      </c>
      <c r="F167" s="76"/>
      <c r="G167" s="8" t="s">
        <v>30</v>
      </c>
      <c r="H167" s="8" t="s">
        <v>91</v>
      </c>
      <c r="I167" s="8" t="s">
        <v>27</v>
      </c>
    </row>
    <row r="168">
      <c r="A168" s="72">
        <v>44326.0</v>
      </c>
      <c r="B168" s="73" t="s">
        <v>999</v>
      </c>
      <c r="C168" s="73" t="s">
        <v>499</v>
      </c>
      <c r="D168" s="73" t="s">
        <v>480</v>
      </c>
      <c r="E168" s="74">
        <v>-700.0</v>
      </c>
      <c r="F168" s="76"/>
      <c r="G168" s="8" t="s">
        <v>6</v>
      </c>
      <c r="H168" s="8" t="s">
        <v>91</v>
      </c>
      <c r="I168" s="8" t="s">
        <v>27</v>
      </c>
    </row>
    <row r="169">
      <c r="A169" s="72">
        <v>44326.0</v>
      </c>
      <c r="B169" s="73" t="s">
        <v>994</v>
      </c>
      <c r="C169" s="73" t="s">
        <v>995</v>
      </c>
      <c r="D169" s="73" t="s">
        <v>480</v>
      </c>
      <c r="E169" s="74">
        <v>-535.77</v>
      </c>
      <c r="F169" s="76"/>
      <c r="G169" s="8" t="s">
        <v>4</v>
      </c>
      <c r="H169" s="8" t="s">
        <v>91</v>
      </c>
      <c r="I169" s="8" t="s">
        <v>27</v>
      </c>
    </row>
    <row r="170">
      <c r="A170" s="72">
        <v>44323.0</v>
      </c>
      <c r="B170" s="73" t="s">
        <v>999</v>
      </c>
      <c r="C170" s="73" t="s">
        <v>499</v>
      </c>
      <c r="D170" s="73" t="s">
        <v>480</v>
      </c>
      <c r="E170" s="74">
        <v>-450.0</v>
      </c>
      <c r="F170" s="76"/>
      <c r="G170" s="8" t="s">
        <v>6</v>
      </c>
      <c r="H170" s="8" t="s">
        <v>91</v>
      </c>
      <c r="I170" s="8" t="s">
        <v>27</v>
      </c>
    </row>
    <row r="171">
      <c r="A171" s="72">
        <v>44323.0</v>
      </c>
      <c r="B171" s="73" t="s">
        <v>482</v>
      </c>
      <c r="C171" s="73" t="s">
        <v>483</v>
      </c>
      <c r="D171" s="73" t="s">
        <v>480</v>
      </c>
      <c r="E171" s="74">
        <v>-23.1</v>
      </c>
      <c r="F171" s="76"/>
      <c r="G171" s="8" t="s">
        <v>4</v>
      </c>
      <c r="H171" s="8" t="s">
        <v>91</v>
      </c>
      <c r="I171" s="8" t="s">
        <v>27</v>
      </c>
    </row>
    <row r="172">
      <c r="A172" s="72">
        <v>44323.0</v>
      </c>
      <c r="B172" s="73" t="s">
        <v>1077</v>
      </c>
      <c r="C172" s="73" t="s">
        <v>1056</v>
      </c>
      <c r="D172" s="73" t="s">
        <v>480</v>
      </c>
      <c r="E172" s="74">
        <v>-10.0</v>
      </c>
      <c r="F172" s="76"/>
      <c r="G172" s="8" t="s">
        <v>30</v>
      </c>
      <c r="H172" s="8" t="s">
        <v>91</v>
      </c>
      <c r="I172" s="8" t="s">
        <v>27</v>
      </c>
    </row>
    <row r="173">
      <c r="A173" s="72">
        <v>44320.0</v>
      </c>
      <c r="B173" s="73" t="s">
        <v>498</v>
      </c>
      <c r="C173" s="73" t="s">
        <v>499</v>
      </c>
      <c r="D173" s="73" t="s">
        <v>480</v>
      </c>
      <c r="E173" s="74">
        <v>-950.0</v>
      </c>
      <c r="F173" s="76"/>
      <c r="G173" s="8" t="s">
        <v>6</v>
      </c>
      <c r="H173" s="8" t="s">
        <v>91</v>
      </c>
      <c r="I173" s="8" t="s">
        <v>27</v>
      </c>
    </row>
    <row r="174">
      <c r="A174" s="72">
        <v>44319.0</v>
      </c>
      <c r="B174" s="73" t="s">
        <v>1007</v>
      </c>
      <c r="C174" s="73" t="s">
        <v>483</v>
      </c>
      <c r="D174" s="73" t="s">
        <v>480</v>
      </c>
      <c r="E174" s="74">
        <v>-35.16</v>
      </c>
      <c r="F174" s="76"/>
      <c r="G174" s="8" t="s">
        <v>4</v>
      </c>
      <c r="H174" s="8" t="s">
        <v>91</v>
      </c>
      <c r="I174" s="8" t="s">
        <v>27</v>
      </c>
    </row>
    <row r="175">
      <c r="A175" s="72">
        <v>44318.0</v>
      </c>
      <c r="B175" s="73" t="s">
        <v>1078</v>
      </c>
      <c r="C175" s="73" t="s">
        <v>485</v>
      </c>
      <c r="D175" s="73" t="s">
        <v>480</v>
      </c>
      <c r="E175" s="74">
        <v>-109.08</v>
      </c>
      <c r="F175" s="76"/>
      <c r="G175" s="8" t="s">
        <v>6</v>
      </c>
      <c r="H175" s="8" t="s">
        <v>91</v>
      </c>
      <c r="I175" s="8" t="s">
        <v>26</v>
      </c>
    </row>
    <row r="176">
      <c r="A176" s="72">
        <v>44312.0</v>
      </c>
      <c r="B176" s="73" t="s">
        <v>1079</v>
      </c>
      <c r="C176" s="73" t="s">
        <v>485</v>
      </c>
      <c r="D176" s="73" t="s">
        <v>480</v>
      </c>
      <c r="E176" s="74">
        <v>-32.75</v>
      </c>
      <c r="F176" s="76"/>
      <c r="G176" s="8" t="s">
        <v>6</v>
      </c>
      <c r="H176" s="8" t="s">
        <v>91</v>
      </c>
      <c r="I176" s="8" t="s">
        <v>26</v>
      </c>
    </row>
    <row r="177">
      <c r="A177" s="72">
        <v>44312.0</v>
      </c>
      <c r="B177" s="73" t="s">
        <v>1079</v>
      </c>
      <c r="C177" s="73" t="s">
        <v>485</v>
      </c>
      <c r="D177" s="73" t="s">
        <v>480</v>
      </c>
      <c r="E177" s="74">
        <v>-32.75</v>
      </c>
      <c r="F177" s="76"/>
      <c r="G177" s="8" t="s">
        <v>6</v>
      </c>
      <c r="H177" s="8" t="s">
        <v>91</v>
      </c>
      <c r="I177" s="8" t="s">
        <v>26</v>
      </c>
    </row>
    <row r="178">
      <c r="A178" s="72">
        <v>44312.0</v>
      </c>
      <c r="B178" s="73" t="s">
        <v>1080</v>
      </c>
      <c r="C178" s="73" t="s">
        <v>485</v>
      </c>
      <c r="D178" s="73" t="s">
        <v>480</v>
      </c>
      <c r="E178" s="74">
        <v>-72.5</v>
      </c>
      <c r="F178" s="76"/>
      <c r="G178" s="8" t="s">
        <v>6</v>
      </c>
      <c r="H178" s="8" t="s">
        <v>91</v>
      </c>
      <c r="I178" s="8" t="s">
        <v>26</v>
      </c>
    </row>
    <row r="179">
      <c r="A179" s="72">
        <v>44299.0</v>
      </c>
      <c r="B179" s="73" t="s">
        <v>1007</v>
      </c>
      <c r="C179" s="73" t="s">
        <v>483</v>
      </c>
      <c r="D179" s="73" t="s">
        <v>480</v>
      </c>
      <c r="E179" s="74">
        <v>-8.85</v>
      </c>
      <c r="F179" s="76"/>
      <c r="G179" s="8" t="s">
        <v>4</v>
      </c>
      <c r="H179" s="8" t="s">
        <v>91</v>
      </c>
      <c r="I179" s="8" t="s">
        <v>27</v>
      </c>
    </row>
    <row r="180">
      <c r="A180" s="72">
        <v>44298.0</v>
      </c>
      <c r="B180" s="73" t="s">
        <v>1027</v>
      </c>
      <c r="C180" s="73" t="s">
        <v>483</v>
      </c>
      <c r="D180" s="73" t="s">
        <v>480</v>
      </c>
      <c r="E180" s="74">
        <v>-38.92</v>
      </c>
      <c r="F180" s="76"/>
      <c r="G180" s="8" t="s">
        <v>4</v>
      </c>
      <c r="H180" s="8" t="s">
        <v>91</v>
      </c>
      <c r="I180" s="8" t="s">
        <v>27</v>
      </c>
    </row>
    <row r="181">
      <c r="A181" s="72">
        <v>44291.0</v>
      </c>
      <c r="B181" s="73" t="s">
        <v>1007</v>
      </c>
      <c r="C181" s="73" t="s">
        <v>483</v>
      </c>
      <c r="D181" s="73" t="s">
        <v>480</v>
      </c>
      <c r="E181" s="74">
        <v>-28.76</v>
      </c>
      <c r="F181" s="76"/>
      <c r="G181" s="8" t="s">
        <v>4</v>
      </c>
      <c r="H181" s="8" t="s">
        <v>91</v>
      </c>
      <c r="I181" s="8" t="s">
        <v>27</v>
      </c>
    </row>
    <row r="182">
      <c r="A182" s="72">
        <v>44288.0</v>
      </c>
      <c r="B182" s="73" t="s">
        <v>1081</v>
      </c>
      <c r="C182" s="73" t="s">
        <v>503</v>
      </c>
      <c r="D182" s="73" t="s">
        <v>480</v>
      </c>
      <c r="E182" s="74">
        <v>-16.48</v>
      </c>
      <c r="F182" s="76"/>
      <c r="G182" s="8" t="s">
        <v>30</v>
      </c>
      <c r="H182" s="8" t="s">
        <v>91</v>
      </c>
      <c r="I182" s="8" t="s">
        <v>27</v>
      </c>
    </row>
    <row r="183">
      <c r="A183" s="72">
        <v>44285.0</v>
      </c>
      <c r="B183" s="73" t="s">
        <v>1007</v>
      </c>
      <c r="C183" s="73" t="s">
        <v>483</v>
      </c>
      <c r="D183" s="73" t="s">
        <v>480</v>
      </c>
      <c r="E183" s="74">
        <v>-13.92</v>
      </c>
      <c r="F183" s="76"/>
      <c r="G183" s="8" t="s">
        <v>4</v>
      </c>
      <c r="H183" s="8" t="s">
        <v>91</v>
      </c>
      <c r="I183" s="8" t="s">
        <v>27</v>
      </c>
    </row>
    <row r="184">
      <c r="A184" s="72">
        <v>44284.0</v>
      </c>
      <c r="B184" s="73" t="s">
        <v>1007</v>
      </c>
      <c r="C184" s="73" t="s">
        <v>483</v>
      </c>
      <c r="D184" s="73" t="s">
        <v>480</v>
      </c>
      <c r="E184" s="74">
        <v>-14.67</v>
      </c>
      <c r="F184" s="76"/>
      <c r="G184" s="8" t="s">
        <v>4</v>
      </c>
      <c r="H184" s="8" t="s">
        <v>91</v>
      </c>
      <c r="I184" s="8" t="s">
        <v>27</v>
      </c>
    </row>
    <row r="185">
      <c r="A185" s="72">
        <v>44282.0</v>
      </c>
      <c r="B185" s="73" t="s">
        <v>1004</v>
      </c>
      <c r="C185" s="73" t="s">
        <v>483</v>
      </c>
      <c r="D185" s="73" t="s">
        <v>480</v>
      </c>
      <c r="E185" s="74">
        <v>-11.83</v>
      </c>
      <c r="F185" s="76"/>
      <c r="G185" s="8" t="s">
        <v>4</v>
      </c>
      <c r="H185" s="8" t="s">
        <v>91</v>
      </c>
      <c r="I185" s="8" t="s">
        <v>27</v>
      </c>
    </row>
    <row r="186">
      <c r="A186" s="72">
        <v>44282.0</v>
      </c>
      <c r="B186" s="73" t="s">
        <v>1082</v>
      </c>
      <c r="C186" s="73" t="s">
        <v>485</v>
      </c>
      <c r="D186" s="73" t="s">
        <v>480</v>
      </c>
      <c r="E186" s="74">
        <v>-14.23</v>
      </c>
      <c r="F186" s="76"/>
      <c r="G186" s="8" t="s">
        <v>6</v>
      </c>
      <c r="H186" s="8" t="s">
        <v>91</v>
      </c>
      <c r="I186" s="8" t="s">
        <v>26</v>
      </c>
    </row>
    <row r="187">
      <c r="A187" s="72">
        <v>44282.0</v>
      </c>
      <c r="B187" s="73" t="s">
        <v>1004</v>
      </c>
      <c r="C187" s="73" t="s">
        <v>483</v>
      </c>
      <c r="D187" s="73" t="s">
        <v>480</v>
      </c>
      <c r="E187" s="74">
        <v>-2.16</v>
      </c>
      <c r="F187" s="76"/>
      <c r="G187" s="8" t="s">
        <v>4</v>
      </c>
      <c r="H187" s="8" t="s">
        <v>91</v>
      </c>
      <c r="I187" s="8" t="s">
        <v>27</v>
      </c>
    </row>
    <row r="188">
      <c r="A188" s="72">
        <v>44282.0</v>
      </c>
      <c r="B188" s="73" t="s">
        <v>1004</v>
      </c>
      <c r="C188" s="73" t="s">
        <v>483</v>
      </c>
      <c r="D188" s="73" t="s">
        <v>480</v>
      </c>
      <c r="E188" s="74">
        <v>-89.28</v>
      </c>
      <c r="F188" s="76"/>
      <c r="G188" s="8" t="s">
        <v>4</v>
      </c>
      <c r="H188" s="8" t="s">
        <v>91</v>
      </c>
      <c r="I188" s="8" t="s">
        <v>27</v>
      </c>
    </row>
    <row r="189">
      <c r="A189" s="72">
        <v>44276.0</v>
      </c>
      <c r="B189" s="73" t="s">
        <v>482</v>
      </c>
      <c r="C189" s="73" t="s">
        <v>483</v>
      </c>
      <c r="D189" s="73" t="s">
        <v>480</v>
      </c>
      <c r="E189" s="74">
        <v>-20.25</v>
      </c>
      <c r="F189" s="76"/>
      <c r="G189" s="8" t="s">
        <v>4</v>
      </c>
      <c r="H189" s="8" t="s">
        <v>91</v>
      </c>
      <c r="I189" s="8" t="s">
        <v>27</v>
      </c>
    </row>
    <row r="190">
      <c r="A190" s="72">
        <v>44262.0</v>
      </c>
      <c r="B190" s="73" t="s">
        <v>482</v>
      </c>
      <c r="C190" s="73" t="s">
        <v>483</v>
      </c>
      <c r="D190" s="73" t="s">
        <v>480</v>
      </c>
      <c r="E190" s="74">
        <v>-11.3</v>
      </c>
      <c r="F190" s="76"/>
      <c r="G190" s="8" t="s">
        <v>4</v>
      </c>
      <c r="H190" s="8" t="s">
        <v>91</v>
      </c>
      <c r="I190" s="8" t="s">
        <v>27</v>
      </c>
    </row>
    <row r="191">
      <c r="A191" s="72">
        <v>44262.0</v>
      </c>
      <c r="B191" s="73" t="s">
        <v>1007</v>
      </c>
      <c r="C191" s="73" t="s">
        <v>483</v>
      </c>
      <c r="D191" s="73" t="s">
        <v>480</v>
      </c>
      <c r="E191" s="74">
        <v>-7.84</v>
      </c>
      <c r="F191" s="76"/>
      <c r="G191" s="8" t="s">
        <v>4</v>
      </c>
      <c r="H191" s="8" t="s">
        <v>91</v>
      </c>
      <c r="I191" s="8" t="s">
        <v>27</v>
      </c>
    </row>
    <row r="192">
      <c r="A192" s="72">
        <v>44256.0</v>
      </c>
      <c r="B192" s="73" t="s">
        <v>482</v>
      </c>
      <c r="C192" s="73" t="s">
        <v>483</v>
      </c>
      <c r="D192" s="73" t="s">
        <v>480</v>
      </c>
      <c r="E192" s="74">
        <v>-48.47</v>
      </c>
      <c r="F192" s="76"/>
      <c r="G192" s="8" t="s">
        <v>4</v>
      </c>
      <c r="H192" s="8" t="s">
        <v>91</v>
      </c>
      <c r="I192" s="8" t="s">
        <v>27</v>
      </c>
    </row>
    <row r="193">
      <c r="A193" s="72">
        <v>44253.0</v>
      </c>
      <c r="B193" s="73" t="s">
        <v>994</v>
      </c>
      <c r="C193" s="73" t="s">
        <v>995</v>
      </c>
      <c r="D193" s="73" t="s">
        <v>480</v>
      </c>
      <c r="E193" s="74">
        <v>-182.04</v>
      </c>
      <c r="F193" s="76"/>
      <c r="G193" s="8" t="s">
        <v>4</v>
      </c>
      <c r="H193" s="8" t="s">
        <v>91</v>
      </c>
      <c r="I193" s="8" t="s">
        <v>27</v>
      </c>
    </row>
    <row r="194">
      <c r="A194" s="72">
        <v>44252.0</v>
      </c>
      <c r="B194" s="73" t="s">
        <v>1083</v>
      </c>
      <c r="C194" s="73" t="s">
        <v>489</v>
      </c>
      <c r="D194" s="73" t="s">
        <v>480</v>
      </c>
      <c r="E194" s="74">
        <v>-8.84</v>
      </c>
      <c r="F194" s="76"/>
      <c r="G194" s="8" t="s">
        <v>6</v>
      </c>
      <c r="H194" s="8" t="s">
        <v>91</v>
      </c>
      <c r="I194" s="8" t="s">
        <v>25</v>
      </c>
    </row>
    <row r="195">
      <c r="A195" s="72">
        <v>44246.0</v>
      </c>
      <c r="B195" s="73" t="s">
        <v>1084</v>
      </c>
      <c r="C195" s="73" t="s">
        <v>489</v>
      </c>
      <c r="D195" s="73" t="s">
        <v>480</v>
      </c>
      <c r="E195" s="74">
        <v>-7.95</v>
      </c>
      <c r="F195" s="76"/>
      <c r="G195" s="8" t="s">
        <v>6</v>
      </c>
      <c r="H195" s="8" t="s">
        <v>91</v>
      </c>
      <c r="I195" s="8" t="s">
        <v>25</v>
      </c>
    </row>
    <row r="196">
      <c r="A196" s="72">
        <v>44246.0</v>
      </c>
      <c r="B196" s="73" t="s">
        <v>482</v>
      </c>
      <c r="C196" s="73" t="s">
        <v>483</v>
      </c>
      <c r="D196" s="73" t="s">
        <v>480</v>
      </c>
      <c r="E196" s="74">
        <v>-8.25</v>
      </c>
      <c r="F196" s="76"/>
      <c r="G196" s="8" t="s">
        <v>4</v>
      </c>
      <c r="H196" s="8" t="s">
        <v>91</v>
      </c>
      <c r="I196" s="8" t="s">
        <v>27</v>
      </c>
    </row>
    <row r="197">
      <c r="A197" s="72">
        <v>44243.0</v>
      </c>
      <c r="B197" s="73" t="s">
        <v>1085</v>
      </c>
      <c r="C197" s="73" t="s">
        <v>1056</v>
      </c>
      <c r="D197" s="73" t="s">
        <v>480</v>
      </c>
      <c r="E197" s="74">
        <v>-5.0</v>
      </c>
      <c r="F197" s="76"/>
      <c r="G197" s="8" t="s">
        <v>30</v>
      </c>
      <c r="H197" s="8" t="s">
        <v>91</v>
      </c>
      <c r="I197" s="8" t="s">
        <v>27</v>
      </c>
    </row>
    <row r="198">
      <c r="A198" s="72">
        <v>44240.0</v>
      </c>
      <c r="B198" s="73" t="s">
        <v>482</v>
      </c>
      <c r="C198" s="73" t="s">
        <v>483</v>
      </c>
      <c r="D198" s="73" t="s">
        <v>480</v>
      </c>
      <c r="E198" s="74">
        <v>-10.18</v>
      </c>
      <c r="F198" s="76"/>
      <c r="G198" s="8" t="s">
        <v>4</v>
      </c>
      <c r="H198" s="8" t="s">
        <v>91</v>
      </c>
      <c r="I198" s="8" t="s">
        <v>27</v>
      </c>
    </row>
    <row r="199">
      <c r="A199" s="72">
        <v>44239.0</v>
      </c>
      <c r="B199" s="73" t="s">
        <v>1086</v>
      </c>
      <c r="C199" s="73" t="s">
        <v>485</v>
      </c>
      <c r="D199" s="73" t="s">
        <v>480</v>
      </c>
      <c r="E199" s="74">
        <v>-78.2</v>
      </c>
      <c r="F199" s="76"/>
      <c r="G199" s="8" t="s">
        <v>6</v>
      </c>
      <c r="H199" s="8" t="s">
        <v>91</v>
      </c>
      <c r="I199" s="8" t="s">
        <v>26</v>
      </c>
    </row>
    <row r="200">
      <c r="A200" s="72">
        <v>44232.0</v>
      </c>
      <c r="B200" s="73" t="s">
        <v>1087</v>
      </c>
      <c r="C200" s="73" t="s">
        <v>485</v>
      </c>
      <c r="D200" s="73" t="s">
        <v>480</v>
      </c>
      <c r="E200" s="74">
        <v>-76.71</v>
      </c>
      <c r="F200" s="76"/>
      <c r="G200" s="8" t="s">
        <v>6</v>
      </c>
      <c r="H200" s="8" t="s">
        <v>91</v>
      </c>
      <c r="I200" s="8" t="s">
        <v>26</v>
      </c>
    </row>
    <row r="201">
      <c r="A201" s="72">
        <v>44229.0</v>
      </c>
      <c r="B201" s="77" t="s">
        <v>1088</v>
      </c>
      <c r="C201" s="73" t="s">
        <v>483</v>
      </c>
      <c r="D201" s="73" t="s">
        <v>480</v>
      </c>
      <c r="E201" s="74">
        <v>-320.68</v>
      </c>
      <c r="F201" s="76"/>
      <c r="G201" s="8" t="s">
        <v>4</v>
      </c>
      <c r="H201" s="8" t="s">
        <v>91</v>
      </c>
      <c r="I201" s="8" t="s">
        <v>27</v>
      </c>
    </row>
    <row r="202">
      <c r="A202" s="72">
        <v>44223.0</v>
      </c>
      <c r="B202" s="73" t="s">
        <v>1089</v>
      </c>
      <c r="C202" s="73" t="s">
        <v>995</v>
      </c>
      <c r="D202" s="73" t="s">
        <v>480</v>
      </c>
      <c r="E202" s="74">
        <v>-228.42</v>
      </c>
      <c r="F202" s="76"/>
      <c r="G202" s="8" t="s">
        <v>4</v>
      </c>
      <c r="H202" s="8" t="s">
        <v>91</v>
      </c>
      <c r="I202" s="8" t="s">
        <v>27</v>
      </c>
    </row>
    <row r="203">
      <c r="A203" s="72">
        <v>44223.0</v>
      </c>
      <c r="B203" s="73" t="s">
        <v>1090</v>
      </c>
      <c r="C203" s="73" t="s">
        <v>995</v>
      </c>
      <c r="D203" s="73" t="s">
        <v>480</v>
      </c>
      <c r="E203" s="74">
        <v>-4.5</v>
      </c>
      <c r="F203" s="76"/>
      <c r="G203" s="8" t="s">
        <v>4</v>
      </c>
      <c r="H203" s="8" t="s">
        <v>91</v>
      </c>
      <c r="I203" s="8" t="s">
        <v>27</v>
      </c>
    </row>
    <row r="204">
      <c r="A204" s="72">
        <v>44224.0</v>
      </c>
      <c r="B204" s="73" t="s">
        <v>1007</v>
      </c>
      <c r="C204" s="73" t="s">
        <v>483</v>
      </c>
      <c r="D204" s="73" t="s">
        <v>480</v>
      </c>
      <c r="E204" s="74">
        <v>-5.74</v>
      </c>
      <c r="F204" s="76"/>
      <c r="G204" s="8" t="s">
        <v>4</v>
      </c>
      <c r="H204" s="8" t="s">
        <v>91</v>
      </c>
      <c r="I204" s="8" t="s">
        <v>27</v>
      </c>
    </row>
    <row r="205">
      <c r="A205" s="72">
        <v>44219.0</v>
      </c>
      <c r="B205" s="73" t="s">
        <v>1007</v>
      </c>
      <c r="C205" s="73" t="s">
        <v>483</v>
      </c>
      <c r="D205" s="73" t="s">
        <v>480</v>
      </c>
      <c r="E205" s="74">
        <v>-3.19</v>
      </c>
      <c r="F205" s="76"/>
      <c r="G205" s="8" t="s">
        <v>4</v>
      </c>
      <c r="H205" s="8" t="s">
        <v>91</v>
      </c>
      <c r="I205" s="8" t="s">
        <v>27</v>
      </c>
    </row>
    <row r="206">
      <c r="A206" s="72">
        <v>44205.0</v>
      </c>
      <c r="B206" s="73" t="s">
        <v>486</v>
      </c>
      <c r="C206" s="73" t="s">
        <v>485</v>
      </c>
      <c r="D206" s="73" t="s">
        <v>480</v>
      </c>
      <c r="E206" s="74">
        <v>-7.82</v>
      </c>
      <c r="F206" s="76"/>
      <c r="G206" s="8" t="s">
        <v>6</v>
      </c>
      <c r="H206" s="8" t="s">
        <v>91</v>
      </c>
      <c r="I206" s="8" t="s">
        <v>26</v>
      </c>
    </row>
    <row r="207">
      <c r="A207" s="72">
        <v>44198.0</v>
      </c>
      <c r="B207" s="73" t="s">
        <v>482</v>
      </c>
      <c r="C207" s="73" t="s">
        <v>483</v>
      </c>
      <c r="D207" s="73" t="s">
        <v>480</v>
      </c>
      <c r="E207" s="74">
        <v>-76.07</v>
      </c>
      <c r="F207" s="76"/>
      <c r="G207" s="8" t="s">
        <v>4</v>
      </c>
      <c r="H207" s="8" t="s">
        <v>91</v>
      </c>
      <c r="I207" s="8" t="s">
        <v>27</v>
      </c>
    </row>
    <row r="208">
      <c r="A208" s="72">
        <v>44197.0</v>
      </c>
      <c r="B208" s="73" t="s">
        <v>1065</v>
      </c>
      <c r="C208" s="73" t="s">
        <v>483</v>
      </c>
      <c r="D208" s="73" t="s">
        <v>480</v>
      </c>
      <c r="E208" s="74">
        <v>-12.66</v>
      </c>
      <c r="F208" s="76"/>
      <c r="G208" s="8" t="s">
        <v>4</v>
      </c>
      <c r="H208" s="8" t="s">
        <v>91</v>
      </c>
      <c r="I208" s="8" t="s">
        <v>27</v>
      </c>
    </row>
    <row r="209">
      <c r="A209" s="72">
        <v>44197.0</v>
      </c>
      <c r="B209" s="73" t="s">
        <v>487</v>
      </c>
      <c r="C209" s="73" t="s">
        <v>483</v>
      </c>
      <c r="D209" s="73" t="s">
        <v>480</v>
      </c>
      <c r="E209" s="74">
        <v>-6.37</v>
      </c>
      <c r="F209" s="76"/>
      <c r="G209" s="8" t="s">
        <v>4</v>
      </c>
      <c r="H209" s="8" t="s">
        <v>91</v>
      </c>
      <c r="I209" s="8" t="s">
        <v>27</v>
      </c>
    </row>
    <row r="210">
      <c r="A210" s="72">
        <v>44196.0</v>
      </c>
      <c r="B210" s="73" t="s">
        <v>1007</v>
      </c>
      <c r="C210" s="73" t="s">
        <v>483</v>
      </c>
      <c r="D210" s="73" t="s">
        <v>480</v>
      </c>
      <c r="E210" s="74">
        <v>-51.84</v>
      </c>
      <c r="F210" s="76"/>
      <c r="G210" s="8" t="s">
        <v>4</v>
      </c>
      <c r="H210" s="8" t="s">
        <v>91</v>
      </c>
      <c r="I210" s="8" t="s">
        <v>27</v>
      </c>
    </row>
    <row r="211">
      <c r="A211" s="72">
        <v>44195.0</v>
      </c>
      <c r="B211" s="73" t="s">
        <v>1004</v>
      </c>
      <c r="C211" s="73" t="s">
        <v>483</v>
      </c>
      <c r="D211" s="73" t="s">
        <v>480</v>
      </c>
      <c r="E211" s="74">
        <v>-90.22</v>
      </c>
      <c r="F211" s="76"/>
      <c r="G211" s="8" t="s">
        <v>4</v>
      </c>
      <c r="H211" s="8" t="s">
        <v>91</v>
      </c>
      <c r="I211" s="8" t="s">
        <v>27</v>
      </c>
    </row>
  </sheetData>
  <autoFilter ref="$A$1:$I$211"/>
  <hyperlinks>
    <hyperlink r:id="rId1" ref="B20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3.11"/>
    <col customWidth="1" min="3" max="3" width="12.78"/>
    <col customWidth="1" min="4" max="4" width="35.0"/>
    <col customWidth="1" min="5" max="26" width="11.33"/>
  </cols>
  <sheetData>
    <row r="1">
      <c r="A1" s="9" t="s">
        <v>0</v>
      </c>
      <c r="B1" s="9" t="s">
        <v>1091</v>
      </c>
      <c r="C1" s="4" t="s">
        <v>1092</v>
      </c>
    </row>
    <row r="2">
      <c r="A2" s="4"/>
      <c r="B2" s="4"/>
    </row>
    <row r="3">
      <c r="A3" s="4" t="s">
        <v>1093</v>
      </c>
      <c r="B3" s="4"/>
    </row>
    <row r="4">
      <c r="A4" s="4" t="s">
        <v>1094</v>
      </c>
      <c r="B4" s="4">
        <f>sumifs(Debit!D:D,Debit!I:I,"Income",Debit!H:H,"Laramie")</f>
        <v>76344.43</v>
      </c>
    </row>
    <row r="5">
      <c r="A5" s="78" t="s">
        <v>1095</v>
      </c>
      <c r="B5" s="79">
        <f>sumifs(Debit!D:D,Debit!I:I,"Expense",Debit!H:H,"Laramie")</f>
        <v>-29137.35</v>
      </c>
    </row>
    <row r="6">
      <c r="A6" s="4" t="s">
        <v>1096</v>
      </c>
      <c r="B6" s="4">
        <f>SUM(Credit!E:E)/3</f>
        <v>-7754.45</v>
      </c>
    </row>
    <row r="9">
      <c r="A9" s="4" t="s">
        <v>44</v>
      </c>
      <c r="B9" s="4">
        <f>SUM(B3:B6)</f>
        <v>39452.63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3.11"/>
    <col customWidth="1" min="3" max="3" width="12.78"/>
    <col customWidth="1" min="4" max="4" width="35.0"/>
    <col customWidth="1" min="5" max="26" width="11.33"/>
  </cols>
  <sheetData>
    <row r="1">
      <c r="A1" s="9" t="s">
        <v>0</v>
      </c>
      <c r="B1" s="9" t="s">
        <v>1091</v>
      </c>
      <c r="C1" s="4" t="s">
        <v>1092</v>
      </c>
    </row>
    <row r="2">
      <c r="A2" s="9"/>
      <c r="B2" s="9"/>
    </row>
    <row r="3">
      <c r="A3" s="4" t="s">
        <v>1097</v>
      </c>
      <c r="B3" s="80"/>
    </row>
    <row r="4">
      <c r="A4" s="4" t="s">
        <v>87</v>
      </c>
      <c r="B4" s="79">
        <f>sumifs(Debit!D:D,Debit!I:I,"Income",Debit!H:H,"Ohio")</f>
        <v>67989.26</v>
      </c>
    </row>
    <row r="5">
      <c r="A5" s="13" t="s">
        <v>1095</v>
      </c>
      <c r="B5" s="79">
        <f>sumifs(Debit!D:D,Debit!I:I,"Expense",Debit!H:H,"Ohio")</f>
        <v>-9985.96</v>
      </c>
    </row>
    <row r="6">
      <c r="A6" s="4" t="s">
        <v>1098</v>
      </c>
      <c r="B6" s="79">
        <f>sumifs(Credit!E:E,Credit!H:H,"Expense",Credit!G:G,"Ohio")</f>
        <v>-8528.58</v>
      </c>
    </row>
    <row r="7">
      <c r="A7" s="4" t="s">
        <v>1099</v>
      </c>
      <c r="B7" s="80"/>
    </row>
    <row r="8">
      <c r="A8" s="4"/>
      <c r="B8" s="4"/>
    </row>
    <row r="9">
      <c r="A9" s="4" t="s">
        <v>44</v>
      </c>
      <c r="B9" s="80">
        <f>SUM(B3:B7)</f>
        <v>49474.72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3.11"/>
    <col customWidth="1" min="3" max="3" width="12.78"/>
    <col customWidth="1" min="4" max="4" width="35.0"/>
    <col customWidth="1" min="5" max="26" width="11.33"/>
  </cols>
  <sheetData>
    <row r="1">
      <c r="A1" s="9" t="s">
        <v>0</v>
      </c>
      <c r="B1" s="9" t="s">
        <v>1091</v>
      </c>
      <c r="C1" s="4" t="s">
        <v>1092</v>
      </c>
    </row>
    <row r="2">
      <c r="A2" s="9"/>
      <c r="B2" s="9"/>
    </row>
    <row r="3">
      <c r="A3" s="4" t="s">
        <v>1100</v>
      </c>
      <c r="B3" s="81">
        <v>-12596.55</v>
      </c>
    </row>
    <row r="4">
      <c r="A4" s="4" t="s">
        <v>87</v>
      </c>
      <c r="B4" s="79">
        <f>sumifs(Debit!D:D,Debit!I:I,"Income",Debit!H:H,"North")</f>
        <v>52285</v>
      </c>
    </row>
    <row r="5">
      <c r="A5" s="13" t="s">
        <v>1095</v>
      </c>
      <c r="B5" s="79">
        <f>sumifs(Debit!D:D,Debit!I:I,"Expense",Debit!H:H,"North")</f>
        <v>-10903.83</v>
      </c>
    </row>
    <row r="6">
      <c r="A6" s="4" t="s">
        <v>1101</v>
      </c>
      <c r="B6" s="4">
        <f>sumifs(Credit!E:E,Credit!H:H,"Expense",Credit!G:G,"North")</f>
        <v>-4200.93</v>
      </c>
    </row>
    <row r="7">
      <c r="A7" s="4" t="s">
        <v>1102</v>
      </c>
      <c r="B7" s="81">
        <v>-4758.42</v>
      </c>
    </row>
    <row r="8">
      <c r="A8" s="4" t="s">
        <v>44</v>
      </c>
      <c r="B8" s="80">
        <f>SUM(B3:B7)</f>
        <v>19825.27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1103</v>
      </c>
      <c r="B1" s="4" t="s">
        <v>43</v>
      </c>
      <c r="C1" s="4" t="s">
        <v>1104</v>
      </c>
      <c r="D1" s="4">
        <f>SUM(B:B)</f>
        <v>2080</v>
      </c>
    </row>
    <row r="2" ht="15.75" customHeight="1">
      <c r="A2" s="82">
        <v>43834.0</v>
      </c>
      <c r="B2" s="4">
        <v>40.0</v>
      </c>
    </row>
    <row r="3" ht="15.75" customHeight="1">
      <c r="A3" s="82">
        <f t="shared" ref="A3:A53" si="1">A2+7</f>
        <v>43841</v>
      </c>
      <c r="B3" s="4">
        <v>40.0</v>
      </c>
    </row>
    <row r="4" ht="15.75" customHeight="1">
      <c r="A4" s="82">
        <f t="shared" si="1"/>
        <v>43848</v>
      </c>
      <c r="B4" s="4">
        <v>40.0</v>
      </c>
    </row>
    <row r="5" ht="15.75" customHeight="1">
      <c r="A5" s="82">
        <f t="shared" si="1"/>
        <v>43855</v>
      </c>
      <c r="B5" s="4">
        <v>40.0</v>
      </c>
    </row>
    <row r="6" ht="15.75" customHeight="1">
      <c r="A6" s="82">
        <f t="shared" si="1"/>
        <v>43862</v>
      </c>
      <c r="B6" s="4">
        <v>40.0</v>
      </c>
    </row>
    <row r="7" ht="15.75" customHeight="1">
      <c r="A7" s="82">
        <f t="shared" si="1"/>
        <v>43869</v>
      </c>
      <c r="B7" s="4">
        <v>40.0</v>
      </c>
    </row>
    <row r="8" ht="15.75" customHeight="1">
      <c r="A8" s="82">
        <f t="shared" si="1"/>
        <v>43876</v>
      </c>
      <c r="B8" s="4">
        <v>40.0</v>
      </c>
    </row>
    <row r="9" ht="15.75" customHeight="1">
      <c r="A9" s="82">
        <f t="shared" si="1"/>
        <v>43883</v>
      </c>
      <c r="B9" s="4">
        <v>40.0</v>
      </c>
    </row>
    <row r="10" ht="15.75" customHeight="1">
      <c r="A10" s="82">
        <f t="shared" si="1"/>
        <v>43890</v>
      </c>
      <c r="B10" s="4">
        <v>40.0</v>
      </c>
    </row>
    <row r="11" ht="15.75" customHeight="1">
      <c r="A11" s="82">
        <f t="shared" si="1"/>
        <v>43897</v>
      </c>
      <c r="B11" s="4">
        <v>40.0</v>
      </c>
    </row>
    <row r="12" ht="15.75" customHeight="1">
      <c r="A12" s="82">
        <f t="shared" si="1"/>
        <v>43904</v>
      </c>
      <c r="B12" s="4">
        <v>40.0</v>
      </c>
    </row>
    <row r="13" ht="15.75" customHeight="1">
      <c r="A13" s="82">
        <f t="shared" si="1"/>
        <v>43911</v>
      </c>
      <c r="B13" s="4">
        <v>40.0</v>
      </c>
    </row>
    <row r="14" ht="15.75" customHeight="1">
      <c r="A14" s="82">
        <f t="shared" si="1"/>
        <v>43918</v>
      </c>
      <c r="B14" s="4">
        <v>40.0</v>
      </c>
    </row>
    <row r="15" ht="15.75" customHeight="1">
      <c r="A15" s="82">
        <f t="shared" si="1"/>
        <v>43925</v>
      </c>
      <c r="B15" s="4">
        <v>40.0</v>
      </c>
    </row>
    <row r="16" ht="15.75" customHeight="1">
      <c r="A16" s="82">
        <f t="shared" si="1"/>
        <v>43932</v>
      </c>
      <c r="B16" s="4">
        <v>40.0</v>
      </c>
    </row>
    <row r="17" ht="15.75" customHeight="1">
      <c r="A17" s="82">
        <f t="shared" si="1"/>
        <v>43939</v>
      </c>
      <c r="B17" s="4">
        <v>40.0</v>
      </c>
    </row>
    <row r="18" ht="15.75" customHeight="1">
      <c r="A18" s="82">
        <f t="shared" si="1"/>
        <v>43946</v>
      </c>
      <c r="B18" s="4">
        <v>40.0</v>
      </c>
    </row>
    <row r="19" ht="15.75" customHeight="1">
      <c r="A19" s="82">
        <f t="shared" si="1"/>
        <v>43953</v>
      </c>
      <c r="B19" s="4">
        <v>40.0</v>
      </c>
    </row>
    <row r="20" ht="15.75" customHeight="1">
      <c r="A20" s="82">
        <f t="shared" si="1"/>
        <v>43960</v>
      </c>
      <c r="B20" s="4">
        <v>40.0</v>
      </c>
    </row>
    <row r="21" ht="15.75" customHeight="1">
      <c r="A21" s="82">
        <f t="shared" si="1"/>
        <v>43967</v>
      </c>
      <c r="B21" s="4">
        <v>40.0</v>
      </c>
    </row>
    <row r="22" ht="15.75" customHeight="1">
      <c r="A22" s="82">
        <f t="shared" si="1"/>
        <v>43974</v>
      </c>
      <c r="B22" s="4">
        <v>40.0</v>
      </c>
    </row>
    <row r="23" ht="15.75" customHeight="1">
      <c r="A23" s="82">
        <f t="shared" si="1"/>
        <v>43981</v>
      </c>
      <c r="B23" s="4">
        <v>40.0</v>
      </c>
    </row>
    <row r="24" ht="15.75" customHeight="1">
      <c r="A24" s="82">
        <f t="shared" si="1"/>
        <v>43988</v>
      </c>
      <c r="B24" s="4">
        <v>40.0</v>
      </c>
    </row>
    <row r="25" ht="15.75" customHeight="1">
      <c r="A25" s="82">
        <f t="shared" si="1"/>
        <v>43995</v>
      </c>
      <c r="B25" s="4">
        <v>40.0</v>
      </c>
    </row>
    <row r="26" ht="15.75" customHeight="1">
      <c r="A26" s="82">
        <f t="shared" si="1"/>
        <v>44002</v>
      </c>
      <c r="B26" s="4">
        <v>40.0</v>
      </c>
    </row>
    <row r="27" ht="15.75" customHeight="1">
      <c r="A27" s="82">
        <f t="shared" si="1"/>
        <v>44009</v>
      </c>
      <c r="B27" s="4">
        <v>40.0</v>
      </c>
    </row>
    <row r="28" ht="15.75" customHeight="1">
      <c r="A28" s="82">
        <f t="shared" si="1"/>
        <v>44016</v>
      </c>
      <c r="B28" s="4">
        <v>40.0</v>
      </c>
    </row>
    <row r="29" ht="15.75" customHeight="1">
      <c r="A29" s="82">
        <f t="shared" si="1"/>
        <v>44023</v>
      </c>
      <c r="B29" s="4">
        <v>40.0</v>
      </c>
    </row>
    <row r="30" ht="15.75" customHeight="1">
      <c r="A30" s="82">
        <f t="shared" si="1"/>
        <v>44030</v>
      </c>
      <c r="B30" s="4">
        <v>40.0</v>
      </c>
    </row>
    <row r="31" ht="15.75" customHeight="1">
      <c r="A31" s="82">
        <f t="shared" si="1"/>
        <v>44037</v>
      </c>
      <c r="B31" s="4">
        <v>40.0</v>
      </c>
    </row>
    <row r="32" ht="15.75" customHeight="1">
      <c r="A32" s="82">
        <f t="shared" si="1"/>
        <v>44044</v>
      </c>
      <c r="B32" s="4">
        <v>40.0</v>
      </c>
    </row>
    <row r="33" ht="15.75" customHeight="1">
      <c r="A33" s="82">
        <f t="shared" si="1"/>
        <v>44051</v>
      </c>
      <c r="B33" s="4">
        <v>40.0</v>
      </c>
    </row>
    <row r="34" ht="15.75" customHeight="1">
      <c r="A34" s="82">
        <f t="shared" si="1"/>
        <v>44058</v>
      </c>
      <c r="B34" s="4">
        <v>40.0</v>
      </c>
    </row>
    <row r="35" ht="15.75" customHeight="1">
      <c r="A35" s="82">
        <f t="shared" si="1"/>
        <v>44065</v>
      </c>
      <c r="B35" s="4">
        <v>40.0</v>
      </c>
    </row>
    <row r="36" ht="15.75" customHeight="1">
      <c r="A36" s="82">
        <f t="shared" si="1"/>
        <v>44072</v>
      </c>
      <c r="B36" s="4">
        <v>40.0</v>
      </c>
    </row>
    <row r="37" ht="15.75" customHeight="1">
      <c r="A37" s="82">
        <f t="shared" si="1"/>
        <v>44079</v>
      </c>
      <c r="B37" s="4">
        <v>40.0</v>
      </c>
    </row>
    <row r="38" ht="15.75" customHeight="1">
      <c r="A38" s="82">
        <f t="shared" si="1"/>
        <v>44086</v>
      </c>
      <c r="B38" s="4">
        <v>40.0</v>
      </c>
    </row>
    <row r="39" ht="15.75" customHeight="1">
      <c r="A39" s="82">
        <f t="shared" si="1"/>
        <v>44093</v>
      </c>
      <c r="B39" s="4">
        <v>40.0</v>
      </c>
    </row>
    <row r="40" ht="15.75" customHeight="1">
      <c r="A40" s="82">
        <f t="shared" si="1"/>
        <v>44100</v>
      </c>
      <c r="B40" s="4">
        <v>40.0</v>
      </c>
    </row>
    <row r="41" ht="15.75" customHeight="1">
      <c r="A41" s="82">
        <f t="shared" si="1"/>
        <v>44107</v>
      </c>
      <c r="B41" s="4">
        <v>40.0</v>
      </c>
    </row>
    <row r="42" ht="15.75" customHeight="1">
      <c r="A42" s="82">
        <f t="shared" si="1"/>
        <v>44114</v>
      </c>
      <c r="B42" s="4">
        <v>40.0</v>
      </c>
    </row>
    <row r="43" ht="15.75" customHeight="1">
      <c r="A43" s="82">
        <f t="shared" si="1"/>
        <v>44121</v>
      </c>
      <c r="B43" s="4">
        <v>40.0</v>
      </c>
    </row>
    <row r="44" ht="15.75" customHeight="1">
      <c r="A44" s="82">
        <f t="shared" si="1"/>
        <v>44128</v>
      </c>
      <c r="B44" s="4">
        <v>40.0</v>
      </c>
    </row>
    <row r="45" ht="15.75" customHeight="1">
      <c r="A45" s="82">
        <f t="shared" si="1"/>
        <v>44135</v>
      </c>
      <c r="B45" s="4">
        <v>40.0</v>
      </c>
    </row>
    <row r="46" ht="15.75" customHeight="1">
      <c r="A46" s="82">
        <f t="shared" si="1"/>
        <v>44142</v>
      </c>
      <c r="B46" s="4">
        <v>40.0</v>
      </c>
    </row>
    <row r="47" ht="15.75" customHeight="1">
      <c r="A47" s="82">
        <f t="shared" si="1"/>
        <v>44149</v>
      </c>
      <c r="B47" s="4">
        <v>40.0</v>
      </c>
    </row>
    <row r="48" ht="15.75" customHeight="1">
      <c r="A48" s="82">
        <f t="shared" si="1"/>
        <v>44156</v>
      </c>
      <c r="B48" s="4">
        <v>40.0</v>
      </c>
    </row>
    <row r="49" ht="15.75" customHeight="1">
      <c r="A49" s="82">
        <f t="shared" si="1"/>
        <v>44163</v>
      </c>
      <c r="B49" s="4">
        <v>40.0</v>
      </c>
    </row>
    <row r="50" ht="15.75" customHeight="1">
      <c r="A50" s="82">
        <f t="shared" si="1"/>
        <v>44170</v>
      </c>
      <c r="B50" s="4">
        <v>40.0</v>
      </c>
    </row>
    <row r="51" ht="15.75" customHeight="1">
      <c r="A51" s="82">
        <f t="shared" si="1"/>
        <v>44177</v>
      </c>
      <c r="B51" s="4">
        <v>40.0</v>
      </c>
    </row>
    <row r="52" ht="15.75" customHeight="1">
      <c r="A52" s="82">
        <f t="shared" si="1"/>
        <v>44184</v>
      </c>
      <c r="B52" s="4">
        <v>40.0</v>
      </c>
    </row>
    <row r="53" ht="15.75" customHeight="1">
      <c r="A53" s="82">
        <f t="shared" si="1"/>
        <v>44191</v>
      </c>
      <c r="B53" s="4">
        <v>40.0</v>
      </c>
    </row>
    <row r="54" ht="15.75" customHeight="1">
      <c r="A54" s="82"/>
    </row>
    <row r="55" ht="15.75" customHeight="1">
      <c r="A55" s="82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customWidth="1" min="1" max="1" width="28.67"/>
  </cols>
  <sheetData>
    <row r="1">
      <c r="A1" s="8" t="s">
        <v>0</v>
      </c>
      <c r="B1" s="8" t="s">
        <v>45</v>
      </c>
      <c r="C1" s="8" t="s">
        <v>2</v>
      </c>
    </row>
    <row r="2">
      <c r="A2" s="8" t="s">
        <v>46</v>
      </c>
      <c r="B2" s="8">
        <v>2021.0</v>
      </c>
      <c r="C2" s="42">
        <v>-500.0</v>
      </c>
      <c r="D2" s="8" t="s">
        <v>47</v>
      </c>
    </row>
    <row r="3">
      <c r="A3" s="8" t="s">
        <v>46</v>
      </c>
      <c r="B3" s="8">
        <v>2021.0</v>
      </c>
      <c r="C3" s="42">
        <v>-50.0</v>
      </c>
      <c r="D3" s="8" t="s">
        <v>48</v>
      </c>
    </row>
    <row r="4">
      <c r="A4" s="8" t="s">
        <v>46</v>
      </c>
      <c r="B4" s="8">
        <v>2021.0</v>
      </c>
      <c r="C4" s="42">
        <v>-25.0</v>
      </c>
      <c r="D4" s="8" t="s">
        <v>49</v>
      </c>
    </row>
    <row r="5">
      <c r="A5" s="8" t="s">
        <v>46</v>
      </c>
      <c r="B5" s="8">
        <v>2021.0</v>
      </c>
      <c r="C5" s="42">
        <v>-50.0</v>
      </c>
      <c r="D5" s="8" t="s">
        <v>50</v>
      </c>
    </row>
    <row r="6">
      <c r="A6" s="8" t="s">
        <v>46</v>
      </c>
      <c r="B6" s="8">
        <v>2021.0</v>
      </c>
      <c r="C6" s="42">
        <v>-100.0</v>
      </c>
      <c r="D6" s="8" t="s">
        <v>51</v>
      </c>
    </row>
    <row r="7">
      <c r="A7" s="8"/>
      <c r="B7" s="8"/>
      <c r="C7" s="42"/>
    </row>
    <row r="8">
      <c r="A8" s="8" t="s">
        <v>52</v>
      </c>
      <c r="B8" s="8">
        <v>2021.0</v>
      </c>
      <c r="C8" s="42">
        <v>-8328.0</v>
      </c>
    </row>
    <row r="9">
      <c r="A9" s="8" t="s">
        <v>53</v>
      </c>
      <c r="B9" s="8">
        <v>2021.0</v>
      </c>
      <c r="C9" s="42">
        <v>-9986.0</v>
      </c>
    </row>
    <row r="10">
      <c r="A10" s="8" t="s">
        <v>53</v>
      </c>
      <c r="B10" s="8">
        <v>2020.0</v>
      </c>
      <c r="C10" s="42">
        <v>-1196.0</v>
      </c>
      <c r="D10" s="8" t="s">
        <v>54</v>
      </c>
    </row>
    <row r="11">
      <c r="A11" s="8" t="s">
        <v>55</v>
      </c>
      <c r="B11" s="8">
        <v>2021.0</v>
      </c>
      <c r="C11" s="42">
        <v>-1146.0</v>
      </c>
    </row>
    <row r="12">
      <c r="A12" s="8" t="s">
        <v>56</v>
      </c>
      <c r="B12" s="8">
        <v>2021.0</v>
      </c>
      <c r="C12" s="42">
        <v>-1320.0</v>
      </c>
    </row>
    <row r="13">
      <c r="A13" s="8"/>
      <c r="B13" s="8"/>
      <c r="C13" s="42"/>
    </row>
    <row r="14">
      <c r="A14" s="43" t="s">
        <v>8</v>
      </c>
      <c r="B14" s="8"/>
      <c r="C14" s="42"/>
    </row>
    <row r="15">
      <c r="A15" s="8" t="s">
        <v>57</v>
      </c>
      <c r="B15" s="8">
        <v>2021.0</v>
      </c>
      <c r="C15" s="42">
        <v>-53.94</v>
      </c>
      <c r="D15" s="43" t="s">
        <v>8</v>
      </c>
    </row>
    <row r="16">
      <c r="A16" s="8" t="s">
        <v>58</v>
      </c>
      <c r="B16" s="8">
        <v>2021.0</v>
      </c>
      <c r="C16" s="42">
        <v>6243.0</v>
      </c>
      <c r="D16" s="43" t="s">
        <v>8</v>
      </c>
    </row>
    <row r="17">
      <c r="A17" s="8" t="s">
        <v>59</v>
      </c>
      <c r="B17" s="8">
        <v>2021.0</v>
      </c>
      <c r="C17" s="42">
        <v>3410.0</v>
      </c>
      <c r="D17" s="43" t="s">
        <v>8</v>
      </c>
    </row>
    <row r="18">
      <c r="A18" s="8" t="s">
        <v>60</v>
      </c>
      <c r="B18" s="8">
        <v>2021.0</v>
      </c>
      <c r="C18" s="42">
        <v>-17425.0</v>
      </c>
      <c r="D18" s="43" t="s">
        <v>8</v>
      </c>
    </row>
    <row r="19">
      <c r="B19" s="44"/>
      <c r="C19" s="45"/>
    </row>
    <row r="20">
      <c r="B20" s="44"/>
    </row>
    <row r="21">
      <c r="B21" s="44"/>
    </row>
    <row r="22">
      <c r="B22" s="44"/>
    </row>
    <row r="23">
      <c r="B23" s="44"/>
    </row>
    <row r="24">
      <c r="B24" s="44"/>
    </row>
    <row r="25">
      <c r="B25" s="44"/>
    </row>
    <row r="26">
      <c r="B26" s="44"/>
    </row>
    <row r="27">
      <c r="B27" s="44"/>
    </row>
    <row r="28">
      <c r="B28" s="44"/>
    </row>
    <row r="29">
      <c r="B29" s="44"/>
    </row>
    <row r="30">
      <c r="B30" s="44"/>
    </row>
    <row r="31">
      <c r="B31" s="44"/>
    </row>
    <row r="32">
      <c r="B32" s="44"/>
    </row>
    <row r="33">
      <c r="B33" s="44"/>
    </row>
    <row r="34">
      <c r="B34" s="44"/>
    </row>
    <row r="35">
      <c r="B35" s="44"/>
    </row>
    <row r="36">
      <c r="B36" s="44"/>
    </row>
    <row r="37">
      <c r="B37" s="44"/>
    </row>
    <row r="38">
      <c r="B38" s="44"/>
    </row>
    <row r="39">
      <c r="B39" s="44"/>
    </row>
    <row r="40">
      <c r="B40" s="44"/>
    </row>
    <row r="41">
      <c r="B41" s="44"/>
    </row>
    <row r="42">
      <c r="B42" s="44"/>
    </row>
    <row r="43">
      <c r="B43" s="44"/>
    </row>
    <row r="44">
      <c r="B44" s="44"/>
    </row>
    <row r="45">
      <c r="B45" s="44"/>
    </row>
    <row r="46">
      <c r="B46" s="44"/>
    </row>
    <row r="47">
      <c r="B47" s="44"/>
    </row>
    <row r="48">
      <c r="B48" s="44"/>
    </row>
    <row r="49">
      <c r="B49" s="44"/>
    </row>
    <row r="50">
      <c r="B50" s="44"/>
    </row>
    <row r="51">
      <c r="B51" s="44"/>
    </row>
    <row r="52">
      <c r="B52" s="44"/>
    </row>
    <row r="53">
      <c r="B53" s="44"/>
    </row>
    <row r="54">
      <c r="B54" s="44"/>
    </row>
    <row r="55">
      <c r="B55" s="44"/>
    </row>
    <row r="56">
      <c r="B56" s="44"/>
    </row>
    <row r="57">
      <c r="B57" s="44"/>
    </row>
    <row r="58">
      <c r="B58" s="44"/>
    </row>
    <row r="59">
      <c r="B59" s="44"/>
    </row>
    <row r="60">
      <c r="B60" s="44"/>
    </row>
    <row r="61">
      <c r="B61" s="44"/>
    </row>
    <row r="62">
      <c r="B62" s="44"/>
    </row>
    <row r="63">
      <c r="B63" s="44"/>
    </row>
    <row r="64">
      <c r="B64" s="44"/>
    </row>
    <row r="65">
      <c r="B65" s="44"/>
    </row>
    <row r="66">
      <c r="B66" s="44"/>
    </row>
    <row r="67">
      <c r="B67" s="44"/>
    </row>
    <row r="68">
      <c r="B68" s="44"/>
    </row>
    <row r="69">
      <c r="B69" s="44"/>
    </row>
    <row r="70">
      <c r="B70" s="44"/>
    </row>
    <row r="71">
      <c r="B71" s="44"/>
    </row>
    <row r="72">
      <c r="B72" s="44"/>
    </row>
    <row r="73">
      <c r="B73" s="44"/>
    </row>
    <row r="74">
      <c r="B74" s="44"/>
    </row>
    <row r="75">
      <c r="B75" s="44"/>
    </row>
    <row r="76">
      <c r="B76" s="44"/>
    </row>
    <row r="77">
      <c r="B77" s="44"/>
    </row>
    <row r="78">
      <c r="B78" s="44"/>
    </row>
    <row r="79">
      <c r="B79" s="44"/>
    </row>
    <row r="80">
      <c r="B80" s="44"/>
    </row>
    <row r="81">
      <c r="B81" s="44"/>
    </row>
    <row r="82">
      <c r="B82" s="44"/>
    </row>
    <row r="83">
      <c r="B83" s="44"/>
    </row>
    <row r="84">
      <c r="B84" s="44"/>
    </row>
    <row r="85">
      <c r="B85" s="44"/>
    </row>
    <row r="86">
      <c r="B86" s="44"/>
    </row>
    <row r="87">
      <c r="B87" s="44"/>
    </row>
    <row r="88">
      <c r="B88" s="44"/>
    </row>
    <row r="89">
      <c r="B89" s="44"/>
    </row>
    <row r="90">
      <c r="B90" s="44"/>
    </row>
    <row r="91">
      <c r="B91" s="44"/>
    </row>
    <row r="92">
      <c r="B92" s="44"/>
    </row>
    <row r="93">
      <c r="B93" s="44"/>
    </row>
    <row r="94">
      <c r="B94" s="44"/>
    </row>
    <row r="95">
      <c r="B95" s="44"/>
    </row>
    <row r="96">
      <c r="B96" s="44"/>
    </row>
    <row r="97">
      <c r="B97" s="44"/>
    </row>
    <row r="98">
      <c r="B98" s="44"/>
    </row>
    <row r="99">
      <c r="B99" s="44"/>
    </row>
    <row r="100">
      <c r="B100" s="44"/>
    </row>
    <row r="101">
      <c r="B101" s="44"/>
    </row>
    <row r="102">
      <c r="B102" s="44"/>
    </row>
    <row r="103">
      <c r="B103" s="44"/>
    </row>
    <row r="104">
      <c r="B104" s="44"/>
    </row>
    <row r="105">
      <c r="B105" s="44"/>
    </row>
    <row r="106">
      <c r="B106" s="44"/>
    </row>
    <row r="107">
      <c r="B107" s="44"/>
    </row>
    <row r="108">
      <c r="B108" s="44"/>
    </row>
    <row r="109">
      <c r="B109" s="44"/>
    </row>
    <row r="110">
      <c r="B110" s="44"/>
    </row>
    <row r="111">
      <c r="B111" s="44"/>
    </row>
    <row r="112">
      <c r="B112" s="44"/>
    </row>
    <row r="113">
      <c r="B113" s="44"/>
    </row>
    <row r="114">
      <c r="B114" s="44"/>
    </row>
    <row r="115">
      <c r="B115" s="44"/>
    </row>
    <row r="116">
      <c r="B116" s="44"/>
    </row>
    <row r="117">
      <c r="B117" s="44"/>
    </row>
    <row r="118">
      <c r="B118" s="44"/>
    </row>
    <row r="119">
      <c r="B119" s="44"/>
    </row>
    <row r="120">
      <c r="B120" s="44"/>
    </row>
    <row r="121">
      <c r="B121" s="44"/>
    </row>
    <row r="122">
      <c r="B122" s="44"/>
    </row>
    <row r="123">
      <c r="B123" s="44"/>
    </row>
    <row r="124">
      <c r="B124" s="44"/>
    </row>
    <row r="125">
      <c r="B125" s="44"/>
    </row>
    <row r="126">
      <c r="B126" s="44"/>
    </row>
    <row r="127">
      <c r="B127" s="44"/>
    </row>
    <row r="128">
      <c r="B128" s="44"/>
    </row>
    <row r="129">
      <c r="B129" s="44"/>
    </row>
    <row r="130">
      <c r="B130" s="44"/>
    </row>
    <row r="131">
      <c r="B131" s="44"/>
    </row>
    <row r="132">
      <c r="B132" s="44"/>
    </row>
    <row r="133">
      <c r="B133" s="44"/>
    </row>
    <row r="134">
      <c r="B134" s="44"/>
    </row>
    <row r="135">
      <c r="B135" s="44"/>
    </row>
    <row r="136">
      <c r="B136" s="44"/>
    </row>
    <row r="137">
      <c r="B137" s="44"/>
    </row>
    <row r="138">
      <c r="B138" s="44"/>
    </row>
    <row r="139">
      <c r="B139" s="44"/>
    </row>
    <row r="140">
      <c r="B140" s="44"/>
    </row>
    <row r="141">
      <c r="B141" s="44"/>
    </row>
    <row r="142">
      <c r="B142" s="44"/>
    </row>
    <row r="143">
      <c r="B143" s="44"/>
    </row>
    <row r="144">
      <c r="B144" s="44"/>
    </row>
    <row r="145">
      <c r="B145" s="44"/>
    </row>
    <row r="146">
      <c r="B146" s="44"/>
    </row>
    <row r="147">
      <c r="B147" s="44"/>
    </row>
    <row r="148">
      <c r="B148" s="44"/>
    </row>
    <row r="149">
      <c r="B149" s="44"/>
    </row>
    <row r="150">
      <c r="B150" s="44"/>
    </row>
    <row r="151">
      <c r="B151" s="44"/>
    </row>
    <row r="152">
      <c r="B152" s="44"/>
    </row>
    <row r="153">
      <c r="B153" s="44"/>
    </row>
    <row r="154">
      <c r="B154" s="44"/>
    </row>
    <row r="155">
      <c r="B155" s="44"/>
    </row>
    <row r="156">
      <c r="B156" s="44"/>
    </row>
    <row r="157">
      <c r="B157" s="44"/>
    </row>
    <row r="158">
      <c r="B158" s="44"/>
    </row>
    <row r="159">
      <c r="B159" s="44"/>
    </row>
    <row r="160">
      <c r="B160" s="44"/>
    </row>
    <row r="161">
      <c r="B161" s="44"/>
    </row>
    <row r="162">
      <c r="B162" s="44"/>
    </row>
    <row r="163">
      <c r="B163" s="44"/>
    </row>
    <row r="164">
      <c r="B164" s="44"/>
    </row>
    <row r="165">
      <c r="B165" s="44"/>
    </row>
    <row r="166">
      <c r="B166" s="44"/>
    </row>
    <row r="167">
      <c r="B167" s="44"/>
    </row>
    <row r="168">
      <c r="B168" s="44"/>
    </row>
    <row r="169">
      <c r="B169" s="44"/>
    </row>
    <row r="170">
      <c r="B170" s="44"/>
    </row>
    <row r="171">
      <c r="B171" s="44"/>
    </row>
    <row r="172">
      <c r="B172" s="44"/>
    </row>
    <row r="173">
      <c r="B173" s="44"/>
    </row>
    <row r="174">
      <c r="B174" s="44"/>
    </row>
    <row r="175">
      <c r="B175" s="44"/>
    </row>
    <row r="176">
      <c r="B176" s="44"/>
    </row>
    <row r="177">
      <c r="B177" s="44"/>
    </row>
    <row r="178">
      <c r="B178" s="44"/>
    </row>
    <row r="179">
      <c r="B179" s="44"/>
    </row>
    <row r="180">
      <c r="B180" s="44"/>
    </row>
    <row r="181">
      <c r="B181" s="44"/>
    </row>
    <row r="182">
      <c r="B182" s="44"/>
    </row>
    <row r="183">
      <c r="B183" s="44"/>
    </row>
    <row r="184">
      <c r="B184" s="44"/>
    </row>
    <row r="185">
      <c r="B185" s="44"/>
    </row>
    <row r="186">
      <c r="B186" s="44"/>
    </row>
    <row r="187">
      <c r="B187" s="44"/>
    </row>
    <row r="188">
      <c r="B188" s="44"/>
    </row>
    <row r="189">
      <c r="B189" s="44"/>
    </row>
    <row r="190">
      <c r="B190" s="44"/>
    </row>
    <row r="191">
      <c r="B191" s="44"/>
    </row>
    <row r="192">
      <c r="B192" s="44"/>
    </row>
    <row r="193">
      <c r="B193" s="44"/>
    </row>
    <row r="194">
      <c r="B194" s="44"/>
    </row>
    <row r="195">
      <c r="B195" s="44"/>
    </row>
    <row r="196">
      <c r="B196" s="44"/>
    </row>
    <row r="197">
      <c r="B197" s="44"/>
    </row>
    <row r="198">
      <c r="B198" s="44"/>
    </row>
    <row r="199">
      <c r="B199" s="44"/>
    </row>
    <row r="200">
      <c r="B200" s="44"/>
    </row>
    <row r="201">
      <c r="B201" s="44"/>
    </row>
    <row r="202">
      <c r="B202" s="44"/>
    </row>
    <row r="203">
      <c r="B203" s="44"/>
    </row>
    <row r="204">
      <c r="B204" s="44"/>
    </row>
    <row r="205">
      <c r="B205" s="44"/>
    </row>
    <row r="206">
      <c r="B206" s="44"/>
    </row>
    <row r="207">
      <c r="B207" s="44"/>
    </row>
    <row r="208">
      <c r="B208" s="44"/>
    </row>
    <row r="209">
      <c r="B209" s="44"/>
    </row>
    <row r="210">
      <c r="B210" s="44"/>
    </row>
    <row r="211">
      <c r="B211" s="44"/>
    </row>
    <row r="212">
      <c r="B212" s="44"/>
    </row>
    <row r="213">
      <c r="B213" s="44"/>
    </row>
    <row r="214">
      <c r="B214" s="44"/>
    </row>
    <row r="215">
      <c r="B215" s="44"/>
    </row>
    <row r="216">
      <c r="B216" s="44"/>
    </row>
    <row r="217">
      <c r="B217" s="44"/>
    </row>
    <row r="218">
      <c r="B218" s="44"/>
    </row>
    <row r="219">
      <c r="B219" s="44"/>
    </row>
    <row r="220">
      <c r="B220" s="44"/>
    </row>
    <row r="221">
      <c r="B221" s="44"/>
    </row>
    <row r="222">
      <c r="B222" s="44"/>
    </row>
    <row r="223">
      <c r="B223" s="44"/>
    </row>
    <row r="224">
      <c r="B224" s="44"/>
    </row>
    <row r="225">
      <c r="B225" s="44"/>
    </row>
    <row r="226">
      <c r="B226" s="44"/>
    </row>
    <row r="227">
      <c r="B227" s="44"/>
    </row>
    <row r="228">
      <c r="B228" s="44"/>
    </row>
    <row r="229">
      <c r="B229" s="44"/>
    </row>
    <row r="230">
      <c r="B230" s="44"/>
    </row>
    <row r="231">
      <c r="B231" s="44"/>
    </row>
    <row r="232">
      <c r="B232" s="44"/>
    </row>
    <row r="233">
      <c r="B233" s="44"/>
    </row>
    <row r="234">
      <c r="B234" s="44"/>
    </row>
    <row r="235">
      <c r="B235" s="44"/>
    </row>
    <row r="236">
      <c r="B236" s="44"/>
    </row>
    <row r="237">
      <c r="B237" s="44"/>
    </row>
    <row r="238">
      <c r="B238" s="44"/>
    </row>
    <row r="239">
      <c r="B239" s="44"/>
    </row>
    <row r="240">
      <c r="B240" s="44"/>
    </row>
    <row r="241">
      <c r="B241" s="44"/>
    </row>
    <row r="242">
      <c r="B242" s="44"/>
    </row>
    <row r="243">
      <c r="B243" s="44"/>
    </row>
    <row r="244">
      <c r="B244" s="44"/>
    </row>
    <row r="245">
      <c r="B245" s="44"/>
    </row>
    <row r="246">
      <c r="B246" s="44"/>
    </row>
    <row r="247">
      <c r="B247" s="44"/>
    </row>
    <row r="248">
      <c r="B248" s="44"/>
    </row>
    <row r="249">
      <c r="B249" s="44"/>
    </row>
    <row r="250">
      <c r="B250" s="44"/>
    </row>
    <row r="251">
      <c r="B251" s="44"/>
    </row>
    <row r="252">
      <c r="B252" s="44"/>
    </row>
    <row r="253">
      <c r="B253" s="44"/>
    </row>
    <row r="254">
      <c r="B254" s="44"/>
    </row>
    <row r="255">
      <c r="B255" s="44"/>
    </row>
    <row r="256">
      <c r="B256" s="44"/>
    </row>
    <row r="257">
      <c r="B257" s="44"/>
    </row>
    <row r="258">
      <c r="B258" s="44"/>
    </row>
    <row r="259">
      <c r="B259" s="44"/>
    </row>
    <row r="260">
      <c r="B260" s="44"/>
    </row>
    <row r="261">
      <c r="B261" s="44"/>
    </row>
    <row r="262">
      <c r="B262" s="44"/>
    </row>
    <row r="263">
      <c r="B263" s="44"/>
    </row>
    <row r="264">
      <c r="B264" s="44"/>
    </row>
    <row r="265">
      <c r="B265" s="44"/>
    </row>
    <row r="266">
      <c r="B266" s="44"/>
    </row>
    <row r="267">
      <c r="B267" s="44"/>
    </row>
    <row r="268">
      <c r="B268" s="44"/>
    </row>
    <row r="269">
      <c r="B269" s="44"/>
    </row>
    <row r="270">
      <c r="B270" s="44"/>
    </row>
    <row r="271">
      <c r="B271" s="44"/>
    </row>
    <row r="272">
      <c r="B272" s="44"/>
    </row>
    <row r="273">
      <c r="B273" s="44"/>
    </row>
    <row r="274">
      <c r="B274" s="44"/>
    </row>
    <row r="275">
      <c r="B275" s="44"/>
    </row>
    <row r="276">
      <c r="B276" s="44"/>
    </row>
    <row r="277">
      <c r="B277" s="44"/>
    </row>
    <row r="278">
      <c r="B278" s="44"/>
    </row>
    <row r="279">
      <c r="B279" s="44"/>
    </row>
    <row r="280">
      <c r="B280" s="44"/>
    </row>
    <row r="281">
      <c r="B281" s="44"/>
    </row>
    <row r="282">
      <c r="B282" s="44"/>
    </row>
    <row r="283">
      <c r="B283" s="44"/>
    </row>
    <row r="284">
      <c r="B284" s="44"/>
    </row>
    <row r="285">
      <c r="B285" s="44"/>
    </row>
    <row r="286">
      <c r="B286" s="44"/>
    </row>
    <row r="287">
      <c r="B287" s="44"/>
    </row>
    <row r="288">
      <c r="B288" s="44"/>
    </row>
    <row r="289">
      <c r="B289" s="44"/>
    </row>
    <row r="290">
      <c r="B290" s="44"/>
    </row>
    <row r="291">
      <c r="B291" s="44"/>
    </row>
    <row r="292">
      <c r="B292" s="44"/>
    </row>
    <row r="293">
      <c r="B293" s="44"/>
    </row>
    <row r="294">
      <c r="B294" s="44"/>
    </row>
    <row r="295">
      <c r="B295" s="44"/>
    </row>
    <row r="296">
      <c r="B296" s="44"/>
    </row>
    <row r="297">
      <c r="B297" s="44"/>
    </row>
    <row r="298">
      <c r="B298" s="44"/>
    </row>
    <row r="299">
      <c r="B299" s="44"/>
    </row>
    <row r="300">
      <c r="B300" s="44"/>
    </row>
    <row r="301">
      <c r="B301" s="44"/>
    </row>
    <row r="302">
      <c r="B302" s="44"/>
    </row>
    <row r="303">
      <c r="B303" s="44"/>
    </row>
    <row r="304">
      <c r="B304" s="44"/>
    </row>
    <row r="305">
      <c r="B305" s="44"/>
    </row>
    <row r="306">
      <c r="B306" s="44"/>
    </row>
    <row r="307">
      <c r="B307" s="44"/>
    </row>
    <row r="308">
      <c r="B308" s="44"/>
    </row>
    <row r="309">
      <c r="B309" s="44"/>
    </row>
    <row r="310">
      <c r="B310" s="44"/>
    </row>
    <row r="311">
      <c r="B311" s="44"/>
    </row>
    <row r="312">
      <c r="B312" s="44"/>
    </row>
    <row r="313">
      <c r="B313" s="44"/>
    </row>
    <row r="314">
      <c r="B314" s="44"/>
    </row>
    <row r="315">
      <c r="B315" s="44"/>
    </row>
    <row r="316">
      <c r="B316" s="44"/>
    </row>
    <row r="317">
      <c r="B317" s="44"/>
    </row>
    <row r="318">
      <c r="B318" s="44"/>
    </row>
    <row r="319">
      <c r="B319" s="44"/>
    </row>
    <row r="320">
      <c r="B320" s="44"/>
    </row>
    <row r="321">
      <c r="B321" s="44"/>
    </row>
    <row r="322">
      <c r="B322" s="44"/>
    </row>
    <row r="323">
      <c r="B323" s="44"/>
    </row>
    <row r="324">
      <c r="B324" s="44"/>
    </row>
    <row r="325">
      <c r="B325" s="44"/>
    </row>
    <row r="326">
      <c r="B326" s="44"/>
    </row>
    <row r="327">
      <c r="B327" s="44"/>
    </row>
    <row r="328">
      <c r="B328" s="44"/>
    </row>
    <row r="329">
      <c r="B329" s="44"/>
    </row>
    <row r="330">
      <c r="B330" s="44"/>
    </row>
    <row r="331">
      <c r="B331" s="44"/>
    </row>
    <row r="332">
      <c r="B332" s="44"/>
    </row>
    <row r="333">
      <c r="B333" s="44"/>
    </row>
    <row r="334">
      <c r="B334" s="44"/>
    </row>
    <row r="335">
      <c r="B335" s="44"/>
    </row>
    <row r="336">
      <c r="B336" s="44"/>
    </row>
    <row r="337">
      <c r="B337" s="44"/>
    </row>
    <row r="338">
      <c r="B338" s="44"/>
    </row>
    <row r="339">
      <c r="B339" s="44"/>
    </row>
    <row r="340">
      <c r="B340" s="44"/>
    </row>
    <row r="341">
      <c r="B341" s="44"/>
    </row>
    <row r="342">
      <c r="B342" s="44"/>
    </row>
    <row r="343">
      <c r="B343" s="44"/>
    </row>
    <row r="344">
      <c r="B344" s="44"/>
    </row>
    <row r="345">
      <c r="B345" s="44"/>
    </row>
    <row r="346">
      <c r="B346" s="44"/>
    </row>
    <row r="347">
      <c r="B347" s="44"/>
    </row>
    <row r="348">
      <c r="B348" s="44"/>
    </row>
    <row r="349">
      <c r="B349" s="44"/>
    </row>
    <row r="350">
      <c r="B350" s="44"/>
    </row>
    <row r="351">
      <c r="B351" s="44"/>
    </row>
    <row r="352">
      <c r="B352" s="44"/>
    </row>
    <row r="353">
      <c r="B353" s="44"/>
    </row>
    <row r="354">
      <c r="B354" s="44"/>
    </row>
    <row r="355">
      <c r="B355" s="44"/>
    </row>
    <row r="356">
      <c r="B356" s="44"/>
    </row>
    <row r="357">
      <c r="B357" s="44"/>
    </row>
    <row r="358">
      <c r="B358" s="44"/>
    </row>
    <row r="359">
      <c r="B359" s="44"/>
    </row>
    <row r="360">
      <c r="B360" s="44"/>
    </row>
    <row r="361">
      <c r="B361" s="44"/>
    </row>
    <row r="362">
      <c r="B362" s="44"/>
    </row>
    <row r="363">
      <c r="B363" s="44"/>
    </row>
    <row r="364">
      <c r="B364" s="44"/>
    </row>
    <row r="365">
      <c r="B365" s="44"/>
    </row>
    <row r="366">
      <c r="B366" s="44"/>
    </row>
    <row r="367">
      <c r="B367" s="44"/>
    </row>
    <row r="368">
      <c r="B368" s="44"/>
    </row>
    <row r="369">
      <c r="B369" s="44"/>
    </row>
    <row r="370">
      <c r="B370" s="44"/>
    </row>
    <row r="371">
      <c r="B371" s="44"/>
    </row>
    <row r="372">
      <c r="B372" s="44"/>
    </row>
    <row r="373">
      <c r="B373" s="44"/>
    </row>
    <row r="374">
      <c r="B374" s="44"/>
    </row>
    <row r="375">
      <c r="B375" s="44"/>
    </row>
    <row r="376">
      <c r="B376" s="44"/>
    </row>
    <row r="377">
      <c r="B377" s="44"/>
    </row>
    <row r="378">
      <c r="B378" s="44"/>
    </row>
    <row r="379">
      <c r="B379" s="44"/>
    </row>
    <row r="380">
      <c r="B380" s="44"/>
    </row>
    <row r="381">
      <c r="B381" s="44"/>
    </row>
    <row r="382">
      <c r="B382" s="44"/>
    </row>
    <row r="383">
      <c r="B383" s="44"/>
    </row>
    <row r="384">
      <c r="B384" s="44"/>
    </row>
    <row r="385">
      <c r="B385" s="44"/>
    </row>
    <row r="386">
      <c r="B386" s="44"/>
    </row>
    <row r="387">
      <c r="B387" s="44"/>
    </row>
    <row r="388">
      <c r="B388" s="44"/>
    </row>
    <row r="389">
      <c r="B389" s="44"/>
    </row>
    <row r="390">
      <c r="B390" s="44"/>
    </row>
    <row r="391">
      <c r="B391" s="44"/>
    </row>
    <row r="392">
      <c r="B392" s="44"/>
    </row>
    <row r="393">
      <c r="B393" s="44"/>
    </row>
    <row r="394">
      <c r="B394" s="44"/>
    </row>
    <row r="395">
      <c r="B395" s="44"/>
    </row>
    <row r="396">
      <c r="B396" s="44"/>
    </row>
    <row r="397">
      <c r="B397" s="44"/>
    </row>
    <row r="398">
      <c r="B398" s="44"/>
    </row>
    <row r="399">
      <c r="B399" s="44"/>
    </row>
    <row r="400">
      <c r="B400" s="44"/>
    </row>
    <row r="401">
      <c r="B401" s="44"/>
    </row>
    <row r="402">
      <c r="B402" s="44"/>
    </row>
    <row r="403">
      <c r="B403" s="44"/>
    </row>
    <row r="404">
      <c r="B404" s="44"/>
    </row>
    <row r="405">
      <c r="B405" s="44"/>
    </row>
    <row r="406">
      <c r="B406" s="44"/>
    </row>
    <row r="407">
      <c r="B407" s="44"/>
    </row>
    <row r="408">
      <c r="B408" s="44"/>
    </row>
    <row r="409">
      <c r="B409" s="44"/>
    </row>
    <row r="410">
      <c r="B410" s="44"/>
    </row>
    <row r="411">
      <c r="B411" s="44"/>
    </row>
    <row r="412">
      <c r="B412" s="44"/>
    </row>
    <row r="413">
      <c r="B413" s="44"/>
    </row>
    <row r="414">
      <c r="B414" s="44"/>
    </row>
    <row r="415">
      <c r="B415" s="44"/>
    </row>
    <row r="416">
      <c r="B416" s="44"/>
    </row>
    <row r="417">
      <c r="B417" s="44"/>
    </row>
    <row r="418">
      <c r="B418" s="44"/>
    </row>
    <row r="419">
      <c r="B419" s="44"/>
    </row>
    <row r="420">
      <c r="B420" s="44"/>
    </row>
    <row r="421">
      <c r="B421" s="44"/>
    </row>
    <row r="422">
      <c r="B422" s="44"/>
    </row>
    <row r="423">
      <c r="B423" s="44"/>
    </row>
    <row r="424">
      <c r="B424" s="44"/>
    </row>
    <row r="425">
      <c r="B425" s="44"/>
    </row>
    <row r="426">
      <c r="B426" s="44"/>
    </row>
    <row r="427">
      <c r="B427" s="44"/>
    </row>
    <row r="428">
      <c r="B428" s="44"/>
    </row>
    <row r="429">
      <c r="B429" s="44"/>
    </row>
    <row r="430">
      <c r="B430" s="44"/>
    </row>
    <row r="431">
      <c r="B431" s="44"/>
    </row>
    <row r="432">
      <c r="B432" s="44"/>
    </row>
    <row r="433">
      <c r="B433" s="44"/>
    </row>
    <row r="434">
      <c r="B434" s="44"/>
    </row>
    <row r="435">
      <c r="B435" s="44"/>
    </row>
    <row r="436">
      <c r="B436" s="44"/>
    </row>
    <row r="437">
      <c r="B437" s="44"/>
    </row>
    <row r="438">
      <c r="B438" s="44"/>
    </row>
    <row r="439">
      <c r="B439" s="44"/>
    </row>
    <row r="440">
      <c r="B440" s="44"/>
    </row>
    <row r="441">
      <c r="B441" s="44"/>
    </row>
    <row r="442">
      <c r="B442" s="44"/>
    </row>
    <row r="443">
      <c r="B443" s="44"/>
    </row>
    <row r="444">
      <c r="B444" s="44"/>
    </row>
    <row r="445">
      <c r="B445" s="44"/>
    </row>
    <row r="446">
      <c r="B446" s="44"/>
    </row>
    <row r="447">
      <c r="B447" s="44"/>
    </row>
    <row r="448">
      <c r="B448" s="44"/>
    </row>
    <row r="449">
      <c r="B449" s="44"/>
    </row>
    <row r="450">
      <c r="B450" s="44"/>
    </row>
    <row r="451">
      <c r="B451" s="44"/>
    </row>
    <row r="452">
      <c r="B452" s="44"/>
    </row>
    <row r="453">
      <c r="B453" s="44"/>
    </row>
    <row r="454">
      <c r="B454" s="44"/>
    </row>
    <row r="455">
      <c r="B455" s="44"/>
    </row>
    <row r="456">
      <c r="B456" s="44"/>
    </row>
    <row r="457">
      <c r="B457" s="44"/>
    </row>
    <row r="458">
      <c r="B458" s="44"/>
    </row>
    <row r="459">
      <c r="B459" s="44"/>
    </row>
    <row r="460">
      <c r="B460" s="44"/>
    </row>
    <row r="461">
      <c r="B461" s="44"/>
    </row>
    <row r="462">
      <c r="B462" s="44"/>
    </row>
    <row r="463">
      <c r="B463" s="44"/>
    </row>
    <row r="464">
      <c r="B464" s="44"/>
    </row>
    <row r="465">
      <c r="B465" s="44"/>
    </row>
    <row r="466">
      <c r="B466" s="44"/>
    </row>
    <row r="467">
      <c r="B467" s="44"/>
    </row>
    <row r="468">
      <c r="B468" s="44"/>
    </row>
    <row r="469">
      <c r="B469" s="44"/>
    </row>
    <row r="470">
      <c r="B470" s="44"/>
    </row>
    <row r="471">
      <c r="B471" s="44"/>
    </row>
    <row r="472">
      <c r="B472" s="44"/>
    </row>
    <row r="473">
      <c r="B473" s="44"/>
    </row>
    <row r="474">
      <c r="B474" s="44"/>
    </row>
    <row r="475">
      <c r="B475" s="44"/>
    </row>
    <row r="476">
      <c r="B476" s="44"/>
    </row>
    <row r="477">
      <c r="B477" s="44"/>
    </row>
    <row r="478">
      <c r="B478" s="44"/>
    </row>
    <row r="479">
      <c r="B479" s="44"/>
    </row>
    <row r="480">
      <c r="B480" s="44"/>
    </row>
    <row r="481">
      <c r="B481" s="44"/>
    </row>
    <row r="482">
      <c r="B482" s="44"/>
    </row>
    <row r="483">
      <c r="B483" s="44"/>
    </row>
    <row r="484">
      <c r="B484" s="44"/>
    </row>
    <row r="485">
      <c r="B485" s="44"/>
    </row>
    <row r="486">
      <c r="B486" s="44"/>
    </row>
    <row r="487">
      <c r="B487" s="44"/>
    </row>
    <row r="488">
      <c r="B488" s="44"/>
    </row>
    <row r="489">
      <c r="B489" s="44"/>
    </row>
    <row r="490">
      <c r="B490" s="44"/>
    </row>
    <row r="491">
      <c r="B491" s="44"/>
    </row>
    <row r="492">
      <c r="B492" s="44"/>
    </row>
    <row r="493">
      <c r="B493" s="44"/>
    </row>
    <row r="494">
      <c r="B494" s="44"/>
    </row>
    <row r="495">
      <c r="B495" s="44"/>
    </row>
    <row r="496">
      <c r="B496" s="44"/>
    </row>
    <row r="497">
      <c r="B497" s="44"/>
    </row>
    <row r="498">
      <c r="B498" s="44"/>
    </row>
    <row r="499">
      <c r="B499" s="44"/>
    </row>
    <row r="500">
      <c r="B500" s="44"/>
    </row>
    <row r="501">
      <c r="B501" s="44"/>
    </row>
    <row r="502">
      <c r="B502" s="44"/>
    </row>
    <row r="503">
      <c r="B503" s="44"/>
    </row>
    <row r="504">
      <c r="B504" s="44"/>
    </row>
    <row r="505">
      <c r="B505" s="44"/>
    </row>
    <row r="506">
      <c r="B506" s="44"/>
    </row>
    <row r="507">
      <c r="B507" s="44"/>
    </row>
    <row r="508">
      <c r="B508" s="44"/>
    </row>
    <row r="509">
      <c r="B509" s="44"/>
    </row>
    <row r="510">
      <c r="B510" s="44"/>
    </row>
    <row r="511">
      <c r="B511" s="44"/>
    </row>
    <row r="512">
      <c r="B512" s="44"/>
    </row>
    <row r="513">
      <c r="B513" s="44"/>
    </row>
    <row r="514">
      <c r="B514" s="44"/>
    </row>
    <row r="515">
      <c r="B515" s="44"/>
    </row>
    <row r="516">
      <c r="B516" s="44"/>
    </row>
    <row r="517">
      <c r="B517" s="44"/>
    </row>
    <row r="518">
      <c r="B518" s="44"/>
    </row>
    <row r="519">
      <c r="B519" s="44"/>
    </row>
    <row r="520">
      <c r="B520" s="44"/>
    </row>
    <row r="521">
      <c r="B521" s="44"/>
    </row>
    <row r="522">
      <c r="B522" s="44"/>
    </row>
    <row r="523">
      <c r="B523" s="44"/>
    </row>
    <row r="524">
      <c r="B524" s="44"/>
    </row>
    <row r="525">
      <c r="B525" s="44"/>
    </row>
    <row r="526">
      <c r="B526" s="44"/>
    </row>
    <row r="527">
      <c r="B527" s="44"/>
    </row>
    <row r="528">
      <c r="B528" s="44"/>
    </row>
    <row r="529">
      <c r="B529" s="44"/>
    </row>
    <row r="530">
      <c r="B530" s="44"/>
    </row>
    <row r="531">
      <c r="B531" s="44"/>
    </row>
    <row r="532">
      <c r="B532" s="44"/>
    </row>
    <row r="533">
      <c r="B533" s="44"/>
    </row>
    <row r="534">
      <c r="B534" s="44"/>
    </row>
    <row r="535">
      <c r="B535" s="44"/>
    </row>
    <row r="536">
      <c r="B536" s="44"/>
    </row>
    <row r="537">
      <c r="B537" s="44"/>
    </row>
    <row r="538">
      <c r="B538" s="44"/>
    </row>
    <row r="539">
      <c r="B539" s="44"/>
    </row>
    <row r="540">
      <c r="B540" s="44"/>
    </row>
    <row r="541">
      <c r="B541" s="44"/>
    </row>
    <row r="542">
      <c r="B542" s="44"/>
    </row>
    <row r="543">
      <c r="B543" s="44"/>
    </row>
    <row r="544">
      <c r="B544" s="44"/>
    </row>
    <row r="545">
      <c r="B545" s="44"/>
    </row>
    <row r="546">
      <c r="B546" s="44"/>
    </row>
    <row r="547">
      <c r="B547" s="44"/>
    </row>
    <row r="548">
      <c r="B548" s="44"/>
    </row>
    <row r="549">
      <c r="B549" s="44"/>
    </row>
    <row r="550">
      <c r="B550" s="44"/>
    </row>
    <row r="551">
      <c r="B551" s="44"/>
    </row>
    <row r="552">
      <c r="B552" s="44"/>
    </row>
    <row r="553">
      <c r="B553" s="44"/>
    </row>
    <row r="554">
      <c r="B554" s="44"/>
    </row>
    <row r="555">
      <c r="B555" s="44"/>
    </row>
    <row r="556">
      <c r="B556" s="44"/>
    </row>
    <row r="557">
      <c r="B557" s="44"/>
    </row>
    <row r="558">
      <c r="B558" s="44"/>
    </row>
    <row r="559">
      <c r="B559" s="44"/>
    </row>
    <row r="560">
      <c r="B560" s="44"/>
    </row>
    <row r="561">
      <c r="B561" s="44"/>
    </row>
    <row r="562">
      <c r="B562" s="44"/>
    </row>
    <row r="563">
      <c r="B563" s="44"/>
    </row>
    <row r="564">
      <c r="B564" s="44"/>
    </row>
    <row r="565">
      <c r="B565" s="44"/>
    </row>
    <row r="566">
      <c r="B566" s="44"/>
    </row>
    <row r="567">
      <c r="B567" s="44"/>
    </row>
    <row r="568">
      <c r="B568" s="44"/>
    </row>
    <row r="569">
      <c r="B569" s="44"/>
    </row>
    <row r="570">
      <c r="B570" s="44"/>
    </row>
    <row r="571">
      <c r="B571" s="44"/>
    </row>
    <row r="572">
      <c r="B572" s="44"/>
    </row>
    <row r="573">
      <c r="B573" s="44"/>
    </row>
    <row r="574">
      <c r="B574" s="44"/>
    </row>
    <row r="575">
      <c r="B575" s="44"/>
    </row>
    <row r="576">
      <c r="B576" s="44"/>
    </row>
    <row r="577">
      <c r="B577" s="44"/>
    </row>
    <row r="578">
      <c r="B578" s="44"/>
    </row>
    <row r="579">
      <c r="B579" s="44"/>
    </row>
    <row r="580">
      <c r="B580" s="44"/>
    </row>
    <row r="581">
      <c r="B581" s="44"/>
    </row>
    <row r="582">
      <c r="B582" s="44"/>
    </row>
    <row r="583">
      <c r="B583" s="44"/>
    </row>
    <row r="584">
      <c r="B584" s="44"/>
    </row>
    <row r="585">
      <c r="B585" s="44"/>
    </row>
    <row r="586">
      <c r="B586" s="44"/>
    </row>
    <row r="587">
      <c r="B587" s="44"/>
    </row>
    <row r="588">
      <c r="B588" s="44"/>
    </row>
    <row r="589">
      <c r="B589" s="44"/>
    </row>
    <row r="590">
      <c r="B590" s="44"/>
    </row>
    <row r="591">
      <c r="B591" s="44"/>
    </row>
    <row r="592">
      <c r="B592" s="44"/>
    </row>
    <row r="593">
      <c r="B593" s="44"/>
    </row>
    <row r="594">
      <c r="B594" s="44"/>
    </row>
    <row r="595">
      <c r="B595" s="44"/>
    </row>
    <row r="596">
      <c r="B596" s="44"/>
    </row>
    <row r="597">
      <c r="B597" s="44"/>
    </row>
    <row r="598">
      <c r="B598" s="44"/>
    </row>
    <row r="599">
      <c r="B599" s="44"/>
    </row>
    <row r="600">
      <c r="B600" s="44"/>
    </row>
    <row r="601">
      <c r="B601" s="44"/>
    </row>
    <row r="602">
      <c r="B602" s="44"/>
    </row>
    <row r="603">
      <c r="B603" s="44"/>
    </row>
    <row r="604">
      <c r="B604" s="44"/>
    </row>
    <row r="605">
      <c r="B605" s="44"/>
    </row>
    <row r="606">
      <c r="B606" s="44"/>
    </row>
    <row r="607">
      <c r="B607" s="44"/>
    </row>
    <row r="608">
      <c r="B608" s="44"/>
    </row>
    <row r="609">
      <c r="B609" s="44"/>
    </row>
    <row r="610">
      <c r="B610" s="44"/>
    </row>
    <row r="611">
      <c r="B611" s="44"/>
    </row>
    <row r="612">
      <c r="B612" s="44"/>
    </row>
    <row r="613">
      <c r="B613" s="44"/>
    </row>
    <row r="614">
      <c r="B614" s="44"/>
    </row>
    <row r="615">
      <c r="B615" s="44"/>
    </row>
    <row r="616">
      <c r="B616" s="44"/>
    </row>
    <row r="617">
      <c r="B617" s="44"/>
    </row>
    <row r="618">
      <c r="B618" s="44"/>
    </row>
    <row r="619">
      <c r="B619" s="44"/>
    </row>
    <row r="620">
      <c r="B620" s="44"/>
    </row>
    <row r="621">
      <c r="B621" s="44"/>
    </row>
    <row r="622">
      <c r="B622" s="44"/>
    </row>
    <row r="623">
      <c r="B623" s="44"/>
    </row>
    <row r="624">
      <c r="B624" s="44"/>
    </row>
    <row r="625">
      <c r="B625" s="44"/>
    </row>
    <row r="626">
      <c r="B626" s="44"/>
    </row>
    <row r="627">
      <c r="B627" s="44"/>
    </row>
    <row r="628">
      <c r="B628" s="44"/>
    </row>
    <row r="629">
      <c r="B629" s="44"/>
    </row>
    <row r="630">
      <c r="B630" s="44"/>
    </row>
    <row r="631">
      <c r="B631" s="44"/>
    </row>
    <row r="632">
      <c r="B632" s="44"/>
    </row>
    <row r="633">
      <c r="B633" s="44"/>
    </row>
    <row r="634">
      <c r="B634" s="44"/>
    </row>
    <row r="635">
      <c r="B635" s="44"/>
    </row>
    <row r="636">
      <c r="B636" s="44"/>
    </row>
    <row r="637">
      <c r="B637" s="44"/>
    </row>
    <row r="638">
      <c r="B638" s="44"/>
    </row>
    <row r="639">
      <c r="B639" s="44"/>
    </row>
    <row r="640">
      <c r="B640" s="44"/>
    </row>
    <row r="641">
      <c r="B641" s="44"/>
    </row>
    <row r="642">
      <c r="B642" s="44"/>
    </row>
    <row r="643">
      <c r="B643" s="44"/>
    </row>
    <row r="644">
      <c r="B644" s="44"/>
    </row>
    <row r="645">
      <c r="B645" s="44"/>
    </row>
    <row r="646">
      <c r="B646" s="44"/>
    </row>
    <row r="647">
      <c r="B647" s="44"/>
    </row>
    <row r="648">
      <c r="B648" s="44"/>
    </row>
    <row r="649">
      <c r="B649" s="44"/>
    </row>
    <row r="650">
      <c r="B650" s="44"/>
    </row>
    <row r="651">
      <c r="B651" s="44"/>
    </row>
    <row r="652">
      <c r="B652" s="44"/>
    </row>
    <row r="653">
      <c r="B653" s="44"/>
    </row>
    <row r="654">
      <c r="B654" s="44"/>
    </row>
    <row r="655">
      <c r="B655" s="44"/>
    </row>
    <row r="656">
      <c r="B656" s="44"/>
    </row>
    <row r="657">
      <c r="B657" s="44"/>
    </row>
    <row r="658">
      <c r="B658" s="44"/>
    </row>
    <row r="659">
      <c r="B659" s="44"/>
    </row>
    <row r="660">
      <c r="B660" s="44"/>
    </row>
    <row r="661">
      <c r="B661" s="44"/>
    </row>
    <row r="662">
      <c r="B662" s="44"/>
    </row>
    <row r="663">
      <c r="B663" s="44"/>
    </row>
    <row r="664">
      <c r="B664" s="44"/>
    </row>
    <row r="665">
      <c r="B665" s="44"/>
    </row>
    <row r="666">
      <c r="B666" s="44"/>
    </row>
    <row r="667">
      <c r="B667" s="44"/>
    </row>
    <row r="668">
      <c r="B668" s="44"/>
    </row>
    <row r="669">
      <c r="B669" s="44"/>
    </row>
    <row r="670">
      <c r="B670" s="44"/>
    </row>
    <row r="671">
      <c r="B671" s="44"/>
    </row>
    <row r="672">
      <c r="B672" s="44"/>
    </row>
    <row r="673">
      <c r="B673" s="44"/>
    </row>
    <row r="674">
      <c r="B674" s="44"/>
    </row>
    <row r="675">
      <c r="B675" s="44"/>
    </row>
    <row r="676">
      <c r="B676" s="44"/>
    </row>
    <row r="677">
      <c r="B677" s="44"/>
    </row>
    <row r="678">
      <c r="B678" s="44"/>
    </row>
    <row r="679">
      <c r="B679" s="44"/>
    </row>
    <row r="680">
      <c r="B680" s="44"/>
    </row>
    <row r="681">
      <c r="B681" s="44"/>
    </row>
    <row r="682">
      <c r="B682" s="44"/>
    </row>
    <row r="683">
      <c r="B683" s="44"/>
    </row>
    <row r="684">
      <c r="B684" s="44"/>
    </row>
    <row r="685">
      <c r="B685" s="44"/>
    </row>
    <row r="686">
      <c r="B686" s="44"/>
    </row>
    <row r="687">
      <c r="B687" s="44"/>
    </row>
    <row r="688">
      <c r="B688" s="44"/>
    </row>
    <row r="689">
      <c r="B689" s="44"/>
    </row>
    <row r="690">
      <c r="B690" s="44"/>
    </row>
    <row r="691">
      <c r="B691" s="44"/>
    </row>
    <row r="692">
      <c r="B692" s="44"/>
    </row>
    <row r="693">
      <c r="B693" s="44"/>
    </row>
    <row r="694">
      <c r="B694" s="44"/>
    </row>
    <row r="695">
      <c r="B695" s="44"/>
    </row>
    <row r="696">
      <c r="B696" s="44"/>
    </row>
    <row r="697">
      <c r="B697" s="44"/>
    </row>
    <row r="698">
      <c r="B698" s="44"/>
    </row>
    <row r="699">
      <c r="B699" s="44"/>
    </row>
    <row r="700">
      <c r="B700" s="44"/>
    </row>
    <row r="701">
      <c r="B701" s="44"/>
    </row>
    <row r="702">
      <c r="B702" s="44"/>
    </row>
    <row r="703">
      <c r="B703" s="44"/>
    </row>
    <row r="704">
      <c r="B704" s="44"/>
    </row>
    <row r="705">
      <c r="B705" s="44"/>
    </row>
    <row r="706">
      <c r="B706" s="44"/>
    </row>
    <row r="707">
      <c r="B707" s="44"/>
    </row>
    <row r="708">
      <c r="B708" s="44"/>
    </row>
    <row r="709">
      <c r="B709" s="44"/>
    </row>
    <row r="710">
      <c r="B710" s="44"/>
    </row>
    <row r="711">
      <c r="B711" s="44"/>
    </row>
    <row r="712">
      <c r="B712" s="44"/>
    </row>
    <row r="713">
      <c r="B713" s="44"/>
    </row>
    <row r="714">
      <c r="B714" s="44"/>
    </row>
    <row r="715">
      <c r="B715" s="44"/>
    </row>
    <row r="716">
      <c r="B716" s="44"/>
    </row>
    <row r="717">
      <c r="B717" s="44"/>
    </row>
    <row r="718">
      <c r="B718" s="44"/>
    </row>
    <row r="719">
      <c r="B719" s="44"/>
    </row>
    <row r="720">
      <c r="B720" s="44"/>
    </row>
    <row r="721">
      <c r="B721" s="44"/>
    </row>
    <row r="722">
      <c r="B722" s="44"/>
    </row>
    <row r="723">
      <c r="B723" s="44"/>
    </row>
    <row r="724">
      <c r="B724" s="44"/>
    </row>
    <row r="725">
      <c r="B725" s="44"/>
    </row>
    <row r="726">
      <c r="B726" s="44"/>
    </row>
    <row r="727">
      <c r="B727" s="44"/>
    </row>
    <row r="728">
      <c r="B728" s="44"/>
    </row>
    <row r="729">
      <c r="B729" s="44"/>
    </row>
    <row r="730">
      <c r="B730" s="44"/>
    </row>
    <row r="731">
      <c r="B731" s="44"/>
    </row>
    <row r="732">
      <c r="B732" s="44"/>
    </row>
    <row r="733">
      <c r="B733" s="44"/>
    </row>
    <row r="734">
      <c r="B734" s="44"/>
    </row>
    <row r="735">
      <c r="B735" s="44"/>
    </row>
    <row r="736">
      <c r="B736" s="44"/>
    </row>
    <row r="737">
      <c r="B737" s="44"/>
    </row>
    <row r="738">
      <c r="B738" s="44"/>
    </row>
    <row r="739">
      <c r="B739" s="44"/>
    </row>
    <row r="740">
      <c r="B740" s="44"/>
    </row>
    <row r="741">
      <c r="B741" s="44"/>
    </row>
    <row r="742">
      <c r="B742" s="44"/>
    </row>
    <row r="743">
      <c r="B743" s="44"/>
    </row>
    <row r="744">
      <c r="B744" s="44"/>
    </row>
    <row r="745">
      <c r="B745" s="44"/>
    </row>
    <row r="746">
      <c r="B746" s="44"/>
    </row>
    <row r="747">
      <c r="B747" s="44"/>
    </row>
    <row r="748">
      <c r="B748" s="44"/>
    </row>
    <row r="749">
      <c r="B749" s="44"/>
    </row>
    <row r="750">
      <c r="B750" s="44"/>
    </row>
    <row r="751">
      <c r="B751" s="44"/>
    </row>
    <row r="752">
      <c r="B752" s="44"/>
    </row>
    <row r="753">
      <c r="B753" s="44"/>
    </row>
    <row r="754">
      <c r="B754" s="44"/>
    </row>
    <row r="755">
      <c r="B755" s="44"/>
    </row>
    <row r="756">
      <c r="B756" s="44"/>
    </row>
    <row r="757">
      <c r="B757" s="44"/>
    </row>
    <row r="758">
      <c r="B758" s="44"/>
    </row>
    <row r="759">
      <c r="B759" s="44"/>
    </row>
    <row r="760">
      <c r="B760" s="44"/>
    </row>
    <row r="761">
      <c r="B761" s="44"/>
    </row>
    <row r="762">
      <c r="B762" s="44"/>
    </row>
    <row r="763">
      <c r="B763" s="44"/>
    </row>
    <row r="764">
      <c r="B764" s="44"/>
    </row>
    <row r="765">
      <c r="B765" s="44"/>
    </row>
    <row r="766">
      <c r="B766" s="44"/>
    </row>
    <row r="767">
      <c r="B767" s="44"/>
    </row>
    <row r="768">
      <c r="B768" s="44"/>
    </row>
    <row r="769">
      <c r="B769" s="44"/>
    </row>
    <row r="770">
      <c r="B770" s="44"/>
    </row>
    <row r="771">
      <c r="B771" s="44"/>
    </row>
    <row r="772">
      <c r="B772" s="44"/>
    </row>
    <row r="773">
      <c r="B773" s="44"/>
    </row>
    <row r="774">
      <c r="B774" s="44"/>
    </row>
    <row r="775">
      <c r="B775" s="44"/>
    </row>
    <row r="776">
      <c r="B776" s="44"/>
    </row>
    <row r="777">
      <c r="B777" s="44"/>
    </row>
    <row r="778">
      <c r="B778" s="44"/>
    </row>
    <row r="779">
      <c r="B779" s="44"/>
    </row>
    <row r="780">
      <c r="B780" s="44"/>
    </row>
    <row r="781">
      <c r="B781" s="44"/>
    </row>
    <row r="782">
      <c r="B782" s="44"/>
    </row>
    <row r="783">
      <c r="B783" s="44"/>
    </row>
    <row r="784">
      <c r="B784" s="44"/>
    </row>
    <row r="785">
      <c r="B785" s="44"/>
    </row>
    <row r="786">
      <c r="B786" s="44"/>
    </row>
    <row r="787">
      <c r="B787" s="44"/>
    </row>
    <row r="788">
      <c r="B788" s="44"/>
    </row>
    <row r="789">
      <c r="B789" s="44"/>
    </row>
    <row r="790">
      <c r="B790" s="44"/>
    </row>
    <row r="791">
      <c r="B791" s="44"/>
    </row>
    <row r="792">
      <c r="B792" s="44"/>
    </row>
    <row r="793">
      <c r="B793" s="44"/>
    </row>
    <row r="794">
      <c r="B794" s="44"/>
    </row>
    <row r="795">
      <c r="B795" s="44"/>
    </row>
    <row r="796">
      <c r="B796" s="44"/>
    </row>
    <row r="797">
      <c r="B797" s="44"/>
    </row>
    <row r="798">
      <c r="B798" s="44"/>
    </row>
    <row r="799">
      <c r="B799" s="44"/>
    </row>
    <row r="800">
      <c r="B800" s="44"/>
    </row>
    <row r="801">
      <c r="B801" s="44"/>
    </row>
    <row r="802">
      <c r="B802" s="44"/>
    </row>
    <row r="803">
      <c r="B803" s="44"/>
    </row>
    <row r="804">
      <c r="B804" s="44"/>
    </row>
    <row r="805">
      <c r="B805" s="44"/>
    </row>
    <row r="806">
      <c r="B806" s="44"/>
    </row>
    <row r="807">
      <c r="B807" s="44"/>
    </row>
    <row r="808">
      <c r="B808" s="44"/>
    </row>
    <row r="809">
      <c r="B809" s="44"/>
    </row>
    <row r="810">
      <c r="B810" s="44"/>
    </row>
    <row r="811">
      <c r="B811" s="44"/>
    </row>
    <row r="812">
      <c r="B812" s="44"/>
    </row>
    <row r="813">
      <c r="B813" s="44"/>
    </row>
    <row r="814">
      <c r="B814" s="44"/>
    </row>
    <row r="815">
      <c r="B815" s="44"/>
    </row>
    <row r="816">
      <c r="B816" s="44"/>
    </row>
    <row r="817">
      <c r="B817" s="44"/>
    </row>
    <row r="818">
      <c r="B818" s="44"/>
    </row>
    <row r="819">
      <c r="B819" s="44"/>
    </row>
    <row r="820">
      <c r="B820" s="44"/>
    </row>
    <row r="821">
      <c r="B821" s="44"/>
    </row>
    <row r="822">
      <c r="B822" s="44"/>
    </row>
    <row r="823">
      <c r="B823" s="44"/>
    </row>
    <row r="824">
      <c r="B824" s="44"/>
    </row>
    <row r="825">
      <c r="B825" s="44"/>
    </row>
    <row r="826">
      <c r="B826" s="44"/>
    </row>
    <row r="827">
      <c r="B827" s="44"/>
    </row>
    <row r="828">
      <c r="B828" s="44"/>
    </row>
    <row r="829">
      <c r="B829" s="44"/>
    </row>
    <row r="830">
      <c r="B830" s="44"/>
    </row>
    <row r="831">
      <c r="B831" s="44"/>
    </row>
    <row r="832">
      <c r="B832" s="44"/>
    </row>
    <row r="833">
      <c r="B833" s="44"/>
    </row>
    <row r="834">
      <c r="B834" s="44"/>
    </row>
    <row r="835">
      <c r="B835" s="44"/>
    </row>
    <row r="836">
      <c r="B836" s="44"/>
    </row>
    <row r="837">
      <c r="B837" s="44"/>
    </row>
    <row r="838">
      <c r="B838" s="44"/>
    </row>
    <row r="839">
      <c r="B839" s="44"/>
    </row>
    <row r="840">
      <c r="B840" s="44"/>
    </row>
    <row r="841">
      <c r="B841" s="44"/>
    </row>
    <row r="842">
      <c r="B842" s="44"/>
    </row>
    <row r="843">
      <c r="B843" s="44"/>
    </row>
    <row r="844">
      <c r="B844" s="44"/>
    </row>
    <row r="845">
      <c r="B845" s="44"/>
    </row>
    <row r="846">
      <c r="B846" s="44"/>
    </row>
    <row r="847">
      <c r="B847" s="44"/>
    </row>
    <row r="848">
      <c r="B848" s="44"/>
    </row>
    <row r="849">
      <c r="B849" s="44"/>
    </row>
    <row r="850">
      <c r="B850" s="44"/>
    </row>
    <row r="851">
      <c r="B851" s="44"/>
    </row>
    <row r="852">
      <c r="B852" s="44"/>
    </row>
    <row r="853">
      <c r="B853" s="44"/>
    </row>
    <row r="854">
      <c r="B854" s="44"/>
    </row>
    <row r="855">
      <c r="B855" s="44"/>
    </row>
    <row r="856">
      <c r="B856" s="44"/>
    </row>
    <row r="857">
      <c r="B857" s="44"/>
    </row>
    <row r="858">
      <c r="B858" s="44"/>
    </row>
    <row r="859">
      <c r="B859" s="44"/>
    </row>
    <row r="860">
      <c r="B860" s="44"/>
    </row>
    <row r="861">
      <c r="B861" s="44"/>
    </row>
    <row r="862">
      <c r="B862" s="44"/>
    </row>
    <row r="863">
      <c r="B863" s="44"/>
    </row>
    <row r="864">
      <c r="B864" s="44"/>
    </row>
    <row r="865">
      <c r="B865" s="44"/>
    </row>
    <row r="866">
      <c r="B866" s="44"/>
    </row>
    <row r="867">
      <c r="B867" s="44"/>
    </row>
    <row r="868">
      <c r="B868" s="44"/>
    </row>
    <row r="869">
      <c r="B869" s="44"/>
    </row>
    <row r="870">
      <c r="B870" s="44"/>
    </row>
    <row r="871">
      <c r="B871" s="44"/>
    </row>
    <row r="872">
      <c r="B872" s="44"/>
    </row>
    <row r="873">
      <c r="B873" s="44"/>
    </row>
    <row r="874">
      <c r="B874" s="44"/>
    </row>
    <row r="875">
      <c r="B875" s="44"/>
    </row>
    <row r="876">
      <c r="B876" s="44"/>
    </row>
    <row r="877">
      <c r="B877" s="44"/>
    </row>
    <row r="878">
      <c r="B878" s="44"/>
    </row>
    <row r="879">
      <c r="B879" s="44"/>
    </row>
    <row r="880">
      <c r="B880" s="44"/>
    </row>
    <row r="881">
      <c r="B881" s="44"/>
    </row>
    <row r="882">
      <c r="B882" s="44"/>
    </row>
    <row r="883">
      <c r="B883" s="44"/>
    </row>
    <row r="884">
      <c r="B884" s="44"/>
    </row>
    <row r="885">
      <c r="B885" s="44"/>
    </row>
    <row r="886">
      <c r="B886" s="44"/>
    </row>
    <row r="887">
      <c r="B887" s="44"/>
    </row>
    <row r="888">
      <c r="B888" s="44"/>
    </row>
    <row r="889">
      <c r="B889" s="44"/>
    </row>
    <row r="890">
      <c r="B890" s="44"/>
    </row>
    <row r="891">
      <c r="B891" s="44"/>
    </row>
    <row r="892">
      <c r="B892" s="44"/>
    </row>
    <row r="893">
      <c r="B893" s="44"/>
    </row>
    <row r="894">
      <c r="B894" s="44"/>
    </row>
    <row r="895">
      <c r="B895" s="44"/>
    </row>
    <row r="896">
      <c r="B896" s="44"/>
    </row>
    <row r="897">
      <c r="B897" s="44"/>
    </row>
    <row r="898">
      <c r="B898" s="44"/>
    </row>
    <row r="899">
      <c r="B899" s="44"/>
    </row>
    <row r="900">
      <c r="B900" s="44"/>
    </row>
    <row r="901">
      <c r="B901" s="44"/>
    </row>
    <row r="902">
      <c r="B902" s="44"/>
    </row>
    <row r="903">
      <c r="B903" s="44"/>
    </row>
    <row r="904">
      <c r="B904" s="44"/>
    </row>
    <row r="905">
      <c r="B905" s="44"/>
    </row>
    <row r="906">
      <c r="B906" s="44"/>
    </row>
    <row r="907">
      <c r="B907" s="44"/>
    </row>
    <row r="908">
      <c r="B908" s="44"/>
    </row>
    <row r="909">
      <c r="B909" s="44"/>
    </row>
    <row r="910">
      <c r="B910" s="44"/>
    </row>
    <row r="911">
      <c r="B911" s="44"/>
    </row>
    <row r="912">
      <c r="B912" s="44"/>
    </row>
    <row r="913">
      <c r="B913" s="44"/>
    </row>
    <row r="914">
      <c r="B914" s="44"/>
    </row>
    <row r="915">
      <c r="B915" s="44"/>
    </row>
    <row r="916">
      <c r="B916" s="44"/>
    </row>
    <row r="917">
      <c r="B917" s="44"/>
    </row>
    <row r="918">
      <c r="B918" s="44"/>
    </row>
    <row r="919">
      <c r="B919" s="44"/>
    </row>
    <row r="920">
      <c r="B920" s="44"/>
    </row>
    <row r="921">
      <c r="B921" s="44"/>
    </row>
    <row r="922">
      <c r="B922" s="44"/>
    </row>
    <row r="923">
      <c r="B923" s="44"/>
    </row>
    <row r="924">
      <c r="B924" s="44"/>
    </row>
    <row r="925">
      <c r="B925" s="44"/>
    </row>
    <row r="926">
      <c r="B926" s="44"/>
    </row>
    <row r="927">
      <c r="B927" s="44"/>
    </row>
    <row r="928">
      <c r="B928" s="44"/>
    </row>
    <row r="929">
      <c r="B929" s="44"/>
    </row>
    <row r="930">
      <c r="B930" s="44"/>
    </row>
    <row r="931">
      <c r="B931" s="44"/>
    </row>
    <row r="932">
      <c r="B932" s="44"/>
    </row>
    <row r="933">
      <c r="B933" s="44"/>
    </row>
    <row r="934">
      <c r="B934" s="44"/>
    </row>
    <row r="935">
      <c r="B935" s="44"/>
    </row>
    <row r="936">
      <c r="B936" s="44"/>
    </row>
    <row r="937">
      <c r="B937" s="44"/>
    </row>
    <row r="938">
      <c r="B938" s="44"/>
    </row>
    <row r="939">
      <c r="B939" s="44"/>
    </row>
    <row r="940">
      <c r="B940" s="44"/>
    </row>
    <row r="941">
      <c r="B941" s="44"/>
    </row>
    <row r="942">
      <c r="B942" s="44"/>
    </row>
    <row r="943">
      <c r="B943" s="44"/>
    </row>
    <row r="944">
      <c r="B944" s="44"/>
    </row>
    <row r="945">
      <c r="B945" s="44"/>
    </row>
    <row r="946">
      <c r="B946" s="44"/>
    </row>
    <row r="947">
      <c r="B947" s="44"/>
    </row>
    <row r="948">
      <c r="B948" s="44"/>
    </row>
    <row r="949">
      <c r="B949" s="44"/>
    </row>
    <row r="950">
      <c r="B950" s="44"/>
    </row>
    <row r="951">
      <c r="B951" s="44"/>
    </row>
    <row r="952">
      <c r="B952" s="44"/>
    </row>
    <row r="953">
      <c r="B953" s="44"/>
    </row>
    <row r="954">
      <c r="B954" s="44"/>
    </row>
    <row r="955">
      <c r="B955" s="44"/>
    </row>
    <row r="956">
      <c r="B956" s="44"/>
    </row>
    <row r="957">
      <c r="B957" s="44"/>
    </row>
    <row r="958">
      <c r="B958" s="44"/>
    </row>
    <row r="959">
      <c r="B959" s="44"/>
    </row>
    <row r="960">
      <c r="B960" s="44"/>
    </row>
    <row r="961">
      <c r="B961" s="44"/>
    </row>
    <row r="962">
      <c r="B962" s="44"/>
    </row>
    <row r="963">
      <c r="B963" s="44"/>
    </row>
    <row r="964">
      <c r="B964" s="44"/>
    </row>
    <row r="965">
      <c r="B965" s="44"/>
    </row>
    <row r="966">
      <c r="B966" s="44"/>
    </row>
    <row r="967">
      <c r="B967" s="44"/>
    </row>
    <row r="968">
      <c r="B968" s="44"/>
    </row>
    <row r="969">
      <c r="B969" s="44"/>
    </row>
    <row r="970">
      <c r="B970" s="44"/>
    </row>
    <row r="971">
      <c r="B971" s="44"/>
    </row>
    <row r="972">
      <c r="B972" s="44"/>
    </row>
    <row r="973">
      <c r="B973" s="44"/>
    </row>
    <row r="974">
      <c r="B974" s="44"/>
    </row>
    <row r="975">
      <c r="B975" s="44"/>
    </row>
    <row r="976">
      <c r="B976" s="44"/>
    </row>
    <row r="977">
      <c r="B977" s="44"/>
    </row>
    <row r="978">
      <c r="B978" s="44"/>
    </row>
    <row r="979">
      <c r="B979" s="44"/>
    </row>
    <row r="980">
      <c r="B980" s="44"/>
    </row>
    <row r="981">
      <c r="B981" s="44"/>
    </row>
    <row r="982">
      <c r="B982" s="44"/>
    </row>
    <row r="983">
      <c r="B983" s="44"/>
    </row>
    <row r="984">
      <c r="B984" s="44"/>
    </row>
    <row r="985">
      <c r="B985" s="44"/>
    </row>
    <row r="986">
      <c r="B986" s="44"/>
    </row>
    <row r="987">
      <c r="B987" s="44"/>
    </row>
    <row r="988">
      <c r="B988" s="44"/>
    </row>
    <row r="989">
      <c r="B989" s="44"/>
    </row>
    <row r="990">
      <c r="B990" s="44"/>
    </row>
    <row r="991">
      <c r="B991" s="44"/>
    </row>
    <row r="992">
      <c r="B992" s="44"/>
    </row>
    <row r="993">
      <c r="B993" s="44"/>
    </row>
    <row r="994">
      <c r="B994" s="44"/>
    </row>
    <row r="995">
      <c r="B995" s="44"/>
    </row>
    <row r="996">
      <c r="B996" s="44"/>
    </row>
    <row r="997">
      <c r="B997" s="44"/>
    </row>
    <row r="998">
      <c r="B998" s="44"/>
    </row>
    <row r="999">
      <c r="B999" s="44"/>
    </row>
    <row r="1000">
      <c r="B1000" s="44"/>
    </row>
    <row r="1001">
      <c r="B1001" s="44"/>
    </row>
    <row r="1002">
      <c r="B1002" s="44"/>
    </row>
    <row r="1003">
      <c r="B1003" s="44"/>
    </row>
    <row r="1004">
      <c r="B1004" s="44"/>
    </row>
    <row r="1005">
      <c r="B1005" s="44"/>
    </row>
    <row r="1006">
      <c r="B1006" s="44"/>
    </row>
    <row r="1007">
      <c r="B1007" s="44"/>
    </row>
    <row r="1008">
      <c r="B1008" s="44"/>
    </row>
    <row r="1009">
      <c r="B1009" s="44"/>
    </row>
    <row r="1010">
      <c r="B1010" s="44"/>
    </row>
    <row r="1011">
      <c r="B101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customWidth="1" min="1" max="1" width="28.67"/>
  </cols>
  <sheetData>
    <row r="1">
      <c r="A1" s="8" t="s">
        <v>0</v>
      </c>
      <c r="B1" s="8" t="s">
        <v>45</v>
      </c>
      <c r="C1" s="8" t="s">
        <v>2</v>
      </c>
    </row>
    <row r="2">
      <c r="A2" s="8" t="s">
        <v>61</v>
      </c>
      <c r="B2" s="8">
        <v>2021.0</v>
      </c>
      <c r="C2" s="46">
        <v>11749.18</v>
      </c>
    </row>
    <row r="3">
      <c r="A3" s="8" t="s">
        <v>62</v>
      </c>
      <c r="B3" s="8">
        <v>2021.0</v>
      </c>
      <c r="C3" s="47">
        <v>1400.0</v>
      </c>
    </row>
    <row r="6">
      <c r="A6" s="8" t="s">
        <v>63</v>
      </c>
      <c r="B6" s="44"/>
    </row>
    <row r="7">
      <c r="A7" s="8" t="s">
        <v>64</v>
      </c>
      <c r="B7" s="8">
        <v>2021.0</v>
      </c>
      <c r="C7" s="48">
        <v>-791.51</v>
      </c>
    </row>
    <row r="8">
      <c r="A8" s="8" t="s">
        <v>65</v>
      </c>
      <c r="B8" s="8">
        <v>2021.0</v>
      </c>
      <c r="C8" s="48">
        <v>-8837.63</v>
      </c>
    </row>
    <row r="9">
      <c r="A9" s="8" t="s">
        <v>53</v>
      </c>
      <c r="B9" s="8">
        <v>2021.0</v>
      </c>
      <c r="C9" s="48">
        <v>-2721.84</v>
      </c>
    </row>
    <row r="10">
      <c r="A10" s="8" t="s">
        <v>55</v>
      </c>
      <c r="B10" s="8">
        <v>2021.0</v>
      </c>
      <c r="C10" s="8">
        <v>-1602.81</v>
      </c>
    </row>
    <row r="11" ht="13.5" customHeight="1">
      <c r="A11" s="8" t="s">
        <v>66</v>
      </c>
      <c r="B11" s="8">
        <v>2021.0</v>
      </c>
      <c r="C11" s="8">
        <v>-1352.35</v>
      </c>
    </row>
    <row r="12">
      <c r="A12" s="8" t="s">
        <v>67</v>
      </c>
      <c r="B12" s="8">
        <v>2021.0</v>
      </c>
      <c r="C12" s="8">
        <v>-271.29</v>
      </c>
    </row>
    <row r="13">
      <c r="A13" s="8"/>
      <c r="B13" s="8"/>
      <c r="C13" s="8"/>
    </row>
    <row r="14">
      <c r="A14" s="8" t="s">
        <v>60</v>
      </c>
      <c r="B14" s="8">
        <v>2021.0</v>
      </c>
      <c r="C14" s="8">
        <v>-543.38</v>
      </c>
      <c r="D14" s="8" t="s">
        <v>8</v>
      </c>
    </row>
    <row r="15">
      <c r="A15" s="8" t="s">
        <v>58</v>
      </c>
      <c r="B15" s="8">
        <v>2021.0</v>
      </c>
      <c r="C15" s="8">
        <v>-4520.38</v>
      </c>
    </row>
    <row r="16">
      <c r="A16" s="8" t="s">
        <v>59</v>
      </c>
      <c r="B16" s="8">
        <v>2021.0</v>
      </c>
      <c r="C16" s="8">
        <v>-1312.91</v>
      </c>
    </row>
    <row r="17">
      <c r="B17" s="44"/>
    </row>
    <row r="18">
      <c r="A18" s="8" t="s">
        <v>68</v>
      </c>
    </row>
    <row r="19">
      <c r="A19" s="8" t="s">
        <v>26</v>
      </c>
      <c r="B19" s="8">
        <v>2021.0</v>
      </c>
      <c r="C19" s="8">
        <v>-4322.5</v>
      </c>
    </row>
    <row r="20">
      <c r="A20" s="8" t="s">
        <v>69</v>
      </c>
      <c r="B20" s="8">
        <v>2021.0</v>
      </c>
      <c r="C20" s="8">
        <f>-683.4-198.23</f>
        <v>-881.63</v>
      </c>
    </row>
    <row r="21">
      <c r="A21" s="8" t="s">
        <v>70</v>
      </c>
      <c r="B21" s="8">
        <v>2021.0</v>
      </c>
      <c r="C21" s="8">
        <v>-100.38</v>
      </c>
    </row>
    <row r="22">
      <c r="A22" s="8" t="s">
        <v>71</v>
      </c>
      <c r="B22" s="8">
        <v>2021.0</v>
      </c>
      <c r="C22" s="8">
        <v>-390.0</v>
      </c>
    </row>
    <row r="23">
      <c r="A23" s="8" t="s">
        <v>72</v>
      </c>
      <c r="B23" s="8">
        <v>2021.0</v>
      </c>
      <c r="C23" s="49">
        <f>92*6</f>
        <v>552</v>
      </c>
    </row>
    <row r="24">
      <c r="B24" s="44"/>
    </row>
    <row r="25">
      <c r="B25" s="44"/>
    </row>
    <row r="26">
      <c r="B26" s="44"/>
    </row>
    <row r="27">
      <c r="B27" s="44"/>
    </row>
    <row r="28">
      <c r="B28" s="44"/>
    </row>
    <row r="29">
      <c r="B29" s="44"/>
    </row>
    <row r="30">
      <c r="B30" s="44"/>
    </row>
    <row r="31">
      <c r="B31" s="44"/>
    </row>
    <row r="32">
      <c r="B32" s="44"/>
    </row>
    <row r="33">
      <c r="B33" s="44"/>
    </row>
    <row r="34">
      <c r="B34" s="44"/>
    </row>
    <row r="35">
      <c r="B35" s="44"/>
    </row>
    <row r="36">
      <c r="B36" s="44"/>
    </row>
    <row r="37">
      <c r="B37" s="44"/>
    </row>
    <row r="38">
      <c r="B38" s="44"/>
    </row>
    <row r="39">
      <c r="B39" s="44"/>
    </row>
    <row r="40">
      <c r="B40" s="44"/>
    </row>
    <row r="41">
      <c r="B41" s="44"/>
    </row>
    <row r="42">
      <c r="B42" s="44"/>
    </row>
    <row r="43">
      <c r="B43" s="44"/>
    </row>
    <row r="44">
      <c r="B44" s="44"/>
    </row>
    <row r="45">
      <c r="B45" s="44"/>
    </row>
    <row r="46">
      <c r="B46" s="44"/>
    </row>
    <row r="47">
      <c r="B47" s="44"/>
    </row>
    <row r="48">
      <c r="B48" s="44"/>
    </row>
    <row r="49">
      <c r="B49" s="44"/>
    </row>
    <row r="50">
      <c r="B50" s="44"/>
    </row>
    <row r="51">
      <c r="B51" s="44"/>
    </row>
    <row r="52">
      <c r="B52" s="44"/>
    </row>
    <row r="53">
      <c r="B53" s="44"/>
    </row>
    <row r="54">
      <c r="B54" s="44"/>
    </row>
    <row r="55">
      <c r="B55" s="44"/>
    </row>
    <row r="56">
      <c r="B56" s="44"/>
    </row>
    <row r="57">
      <c r="B57" s="44"/>
    </row>
    <row r="58">
      <c r="B58" s="44"/>
    </row>
    <row r="59">
      <c r="B59" s="44"/>
    </row>
    <row r="60">
      <c r="B60" s="44"/>
    </row>
    <row r="61">
      <c r="B61" s="44"/>
    </row>
    <row r="62">
      <c r="B62" s="44"/>
    </row>
    <row r="63">
      <c r="B63" s="44"/>
    </row>
    <row r="64">
      <c r="B64" s="44"/>
    </row>
    <row r="65">
      <c r="B65" s="44"/>
    </row>
    <row r="66">
      <c r="B66" s="44"/>
    </row>
    <row r="67">
      <c r="B67" s="44"/>
    </row>
    <row r="68">
      <c r="B68" s="44"/>
    </row>
    <row r="69">
      <c r="B69" s="44"/>
    </row>
    <row r="70">
      <c r="B70" s="44"/>
    </row>
    <row r="71">
      <c r="B71" s="44"/>
    </row>
    <row r="72">
      <c r="B72" s="44"/>
    </row>
    <row r="73">
      <c r="B73" s="44"/>
    </row>
    <row r="74">
      <c r="B74" s="44"/>
    </row>
    <row r="75">
      <c r="B75" s="44"/>
    </row>
    <row r="76">
      <c r="B76" s="44"/>
    </row>
    <row r="77">
      <c r="B77" s="44"/>
    </row>
    <row r="78">
      <c r="B78" s="44"/>
    </row>
    <row r="79">
      <c r="B79" s="44"/>
    </row>
    <row r="80">
      <c r="B80" s="44"/>
    </row>
    <row r="81">
      <c r="B81" s="44"/>
    </row>
    <row r="82">
      <c r="B82" s="44"/>
    </row>
    <row r="83">
      <c r="B83" s="44"/>
    </row>
    <row r="84">
      <c r="B84" s="44"/>
    </row>
    <row r="85">
      <c r="B85" s="44"/>
    </row>
    <row r="86">
      <c r="B86" s="44"/>
    </row>
    <row r="87">
      <c r="B87" s="44"/>
    </row>
    <row r="88">
      <c r="B88" s="44"/>
    </row>
    <row r="89">
      <c r="B89" s="44"/>
    </row>
    <row r="90">
      <c r="B90" s="44"/>
    </row>
    <row r="91">
      <c r="B91" s="44"/>
    </row>
    <row r="92">
      <c r="B92" s="44"/>
    </row>
    <row r="93">
      <c r="B93" s="44"/>
    </row>
    <row r="94">
      <c r="B94" s="44"/>
    </row>
    <row r="95">
      <c r="B95" s="44"/>
    </row>
    <row r="96">
      <c r="B96" s="44"/>
    </row>
    <row r="97">
      <c r="B97" s="44"/>
    </row>
    <row r="98">
      <c r="B98" s="44"/>
    </row>
    <row r="99">
      <c r="B99" s="44"/>
    </row>
    <row r="100">
      <c r="B100" s="44"/>
    </row>
    <row r="101">
      <c r="B101" s="44"/>
    </row>
    <row r="102">
      <c r="B102" s="44"/>
    </row>
    <row r="103">
      <c r="B103" s="44"/>
    </row>
    <row r="104">
      <c r="B104" s="44"/>
    </row>
    <row r="105">
      <c r="B105" s="44"/>
    </row>
    <row r="106">
      <c r="B106" s="44"/>
    </row>
    <row r="107">
      <c r="B107" s="44"/>
    </row>
    <row r="108">
      <c r="B108" s="44"/>
    </row>
    <row r="109">
      <c r="B109" s="44"/>
    </row>
    <row r="110">
      <c r="B110" s="44"/>
    </row>
    <row r="111">
      <c r="B111" s="44"/>
    </row>
    <row r="112">
      <c r="B112" s="44"/>
    </row>
    <row r="113">
      <c r="B113" s="44"/>
    </row>
    <row r="114">
      <c r="B114" s="44"/>
    </row>
    <row r="115">
      <c r="B115" s="44"/>
    </row>
    <row r="116">
      <c r="B116" s="44"/>
    </row>
    <row r="117">
      <c r="B117" s="44"/>
    </row>
    <row r="118">
      <c r="B118" s="44"/>
    </row>
    <row r="119">
      <c r="B119" s="44"/>
    </row>
    <row r="120">
      <c r="B120" s="44"/>
    </row>
    <row r="121">
      <c r="B121" s="44"/>
    </row>
    <row r="122">
      <c r="B122" s="44"/>
    </row>
    <row r="123">
      <c r="B123" s="44"/>
    </row>
    <row r="124">
      <c r="B124" s="44"/>
    </row>
    <row r="125">
      <c r="B125" s="44"/>
    </row>
    <row r="126">
      <c r="B126" s="44"/>
    </row>
    <row r="127">
      <c r="B127" s="44"/>
    </row>
    <row r="128">
      <c r="B128" s="44"/>
    </row>
    <row r="129">
      <c r="B129" s="44"/>
    </row>
    <row r="130">
      <c r="B130" s="44"/>
    </row>
    <row r="131">
      <c r="B131" s="44"/>
    </row>
    <row r="132">
      <c r="B132" s="44"/>
    </row>
    <row r="133">
      <c r="B133" s="44"/>
    </row>
    <row r="134">
      <c r="B134" s="44"/>
    </row>
    <row r="135">
      <c r="B135" s="44"/>
    </row>
    <row r="136">
      <c r="B136" s="44"/>
    </row>
    <row r="137">
      <c r="B137" s="44"/>
    </row>
    <row r="138">
      <c r="B138" s="44"/>
    </row>
    <row r="139">
      <c r="B139" s="44"/>
    </row>
    <row r="140">
      <c r="B140" s="44"/>
    </row>
    <row r="141">
      <c r="B141" s="44"/>
    </row>
    <row r="142">
      <c r="B142" s="44"/>
    </row>
    <row r="143">
      <c r="B143" s="44"/>
    </row>
    <row r="144">
      <c r="B144" s="44"/>
    </row>
    <row r="145">
      <c r="B145" s="44"/>
    </row>
    <row r="146">
      <c r="B146" s="44"/>
    </row>
    <row r="147">
      <c r="B147" s="44"/>
    </row>
    <row r="148">
      <c r="B148" s="44"/>
    </row>
    <row r="149">
      <c r="B149" s="44"/>
    </row>
    <row r="150">
      <c r="B150" s="44"/>
    </row>
    <row r="151">
      <c r="B151" s="44"/>
    </row>
    <row r="152">
      <c r="B152" s="44"/>
    </row>
    <row r="153">
      <c r="B153" s="44"/>
    </row>
    <row r="154">
      <c r="B154" s="44"/>
    </row>
    <row r="155">
      <c r="B155" s="44"/>
    </row>
    <row r="156">
      <c r="B156" s="44"/>
    </row>
    <row r="157">
      <c r="B157" s="44"/>
    </row>
    <row r="158">
      <c r="B158" s="44"/>
    </row>
    <row r="159">
      <c r="B159" s="44"/>
    </row>
    <row r="160">
      <c r="B160" s="44"/>
    </row>
    <row r="161">
      <c r="B161" s="44"/>
    </row>
    <row r="162">
      <c r="B162" s="44"/>
    </row>
    <row r="163">
      <c r="B163" s="44"/>
    </row>
    <row r="164">
      <c r="B164" s="44"/>
    </row>
    <row r="165">
      <c r="B165" s="44"/>
    </row>
    <row r="166">
      <c r="B166" s="44"/>
    </row>
    <row r="167">
      <c r="B167" s="44"/>
    </row>
    <row r="168">
      <c r="B168" s="44"/>
    </row>
    <row r="169">
      <c r="B169" s="44"/>
    </row>
    <row r="170">
      <c r="B170" s="44"/>
    </row>
    <row r="171">
      <c r="B171" s="44"/>
    </row>
    <row r="172">
      <c r="B172" s="44"/>
    </row>
    <row r="173">
      <c r="B173" s="44"/>
    </row>
    <row r="174">
      <c r="B174" s="44"/>
    </row>
    <row r="175">
      <c r="B175" s="44"/>
    </row>
    <row r="176">
      <c r="B176" s="44"/>
    </row>
    <row r="177">
      <c r="B177" s="44"/>
    </row>
    <row r="178">
      <c r="B178" s="44"/>
    </row>
    <row r="179">
      <c r="B179" s="44"/>
    </row>
    <row r="180">
      <c r="B180" s="44"/>
    </row>
    <row r="181">
      <c r="B181" s="44"/>
    </row>
    <row r="182">
      <c r="B182" s="44"/>
    </row>
    <row r="183">
      <c r="B183" s="44"/>
    </row>
    <row r="184">
      <c r="B184" s="44"/>
    </row>
    <row r="185">
      <c r="B185" s="44"/>
    </row>
    <row r="186">
      <c r="B186" s="44"/>
    </row>
    <row r="187">
      <c r="B187" s="44"/>
    </row>
    <row r="188">
      <c r="B188" s="44"/>
    </row>
    <row r="189">
      <c r="B189" s="44"/>
    </row>
    <row r="190">
      <c r="B190" s="44"/>
    </row>
    <row r="191">
      <c r="B191" s="44"/>
    </row>
    <row r="192">
      <c r="B192" s="44"/>
    </row>
    <row r="193">
      <c r="B193" s="44"/>
    </row>
    <row r="194">
      <c r="B194" s="44"/>
    </row>
    <row r="195">
      <c r="B195" s="44"/>
    </row>
    <row r="196">
      <c r="B196" s="44"/>
    </row>
    <row r="197">
      <c r="B197" s="44"/>
    </row>
    <row r="198">
      <c r="B198" s="44"/>
    </row>
    <row r="199">
      <c r="B199" s="44"/>
    </row>
    <row r="200">
      <c r="B200" s="44"/>
    </row>
    <row r="201">
      <c r="B201" s="44"/>
    </row>
    <row r="202">
      <c r="B202" s="44"/>
    </row>
    <row r="203">
      <c r="B203" s="44"/>
    </row>
    <row r="204">
      <c r="B204" s="44"/>
    </row>
    <row r="205">
      <c r="B205" s="44"/>
    </row>
    <row r="206">
      <c r="B206" s="44"/>
    </row>
    <row r="207">
      <c r="B207" s="44"/>
    </row>
    <row r="208">
      <c r="B208" s="44"/>
    </row>
    <row r="209">
      <c r="B209" s="44"/>
    </row>
    <row r="210">
      <c r="B210" s="44"/>
    </row>
    <row r="211">
      <c r="B211" s="44"/>
    </row>
    <row r="212">
      <c r="B212" s="44"/>
    </row>
    <row r="213">
      <c r="B213" s="44"/>
    </row>
    <row r="214">
      <c r="B214" s="44"/>
    </row>
    <row r="215">
      <c r="B215" s="44"/>
    </row>
    <row r="216">
      <c r="B216" s="44"/>
    </row>
    <row r="217">
      <c r="B217" s="44"/>
    </row>
    <row r="218">
      <c r="B218" s="44"/>
    </row>
    <row r="219">
      <c r="B219" s="44"/>
    </row>
    <row r="220">
      <c r="B220" s="44"/>
    </row>
    <row r="221">
      <c r="B221" s="44"/>
    </row>
    <row r="222">
      <c r="B222" s="44"/>
    </row>
    <row r="223">
      <c r="B223" s="44"/>
    </row>
    <row r="224">
      <c r="B224" s="44"/>
    </row>
    <row r="225">
      <c r="B225" s="44"/>
    </row>
    <row r="226">
      <c r="B226" s="44"/>
    </row>
    <row r="227">
      <c r="B227" s="44"/>
    </row>
    <row r="228">
      <c r="B228" s="44"/>
    </row>
    <row r="229">
      <c r="B229" s="44"/>
    </row>
    <row r="230">
      <c r="B230" s="44"/>
    </row>
    <row r="231">
      <c r="B231" s="44"/>
    </row>
    <row r="232">
      <c r="B232" s="44"/>
    </row>
    <row r="233">
      <c r="B233" s="44"/>
    </row>
    <row r="234">
      <c r="B234" s="44"/>
    </row>
    <row r="235">
      <c r="B235" s="44"/>
    </row>
    <row r="236">
      <c r="B236" s="44"/>
    </row>
    <row r="237">
      <c r="B237" s="44"/>
    </row>
    <row r="238">
      <c r="B238" s="44"/>
    </row>
    <row r="239">
      <c r="B239" s="44"/>
    </row>
    <row r="240">
      <c r="B240" s="44"/>
    </row>
    <row r="241">
      <c r="B241" s="44"/>
    </row>
    <row r="242">
      <c r="B242" s="44"/>
    </row>
    <row r="243">
      <c r="B243" s="44"/>
    </row>
    <row r="244">
      <c r="B244" s="44"/>
    </row>
    <row r="245">
      <c r="B245" s="44"/>
    </row>
    <row r="246">
      <c r="B246" s="44"/>
    </row>
    <row r="247">
      <c r="B247" s="44"/>
    </row>
    <row r="248">
      <c r="B248" s="44"/>
    </row>
    <row r="249">
      <c r="B249" s="44"/>
    </row>
    <row r="250">
      <c r="B250" s="44"/>
    </row>
    <row r="251">
      <c r="B251" s="44"/>
    </row>
    <row r="252">
      <c r="B252" s="44"/>
    </row>
    <row r="253">
      <c r="B253" s="44"/>
    </row>
    <row r="254">
      <c r="B254" s="44"/>
    </row>
    <row r="255">
      <c r="B255" s="44"/>
    </row>
    <row r="256">
      <c r="B256" s="44"/>
    </row>
    <row r="257">
      <c r="B257" s="44"/>
    </row>
    <row r="258">
      <c r="B258" s="44"/>
    </row>
    <row r="259">
      <c r="B259" s="44"/>
    </row>
    <row r="260">
      <c r="B260" s="44"/>
    </row>
    <row r="261">
      <c r="B261" s="44"/>
    </row>
    <row r="262">
      <c r="B262" s="44"/>
    </row>
    <row r="263">
      <c r="B263" s="44"/>
    </row>
    <row r="264">
      <c r="B264" s="44"/>
    </row>
    <row r="265">
      <c r="B265" s="44"/>
    </row>
    <row r="266">
      <c r="B266" s="44"/>
    </row>
    <row r="267">
      <c r="B267" s="44"/>
    </row>
    <row r="268">
      <c r="B268" s="44"/>
    </row>
    <row r="269">
      <c r="B269" s="44"/>
    </row>
    <row r="270">
      <c r="B270" s="44"/>
    </row>
    <row r="271">
      <c r="B271" s="44"/>
    </row>
    <row r="272">
      <c r="B272" s="44"/>
    </row>
    <row r="273">
      <c r="B273" s="44"/>
    </row>
    <row r="274">
      <c r="B274" s="44"/>
    </row>
    <row r="275">
      <c r="B275" s="44"/>
    </row>
    <row r="276">
      <c r="B276" s="44"/>
    </row>
    <row r="277">
      <c r="B277" s="44"/>
    </row>
    <row r="278">
      <c r="B278" s="44"/>
    </row>
    <row r="279">
      <c r="B279" s="44"/>
    </row>
    <row r="280">
      <c r="B280" s="44"/>
    </row>
    <row r="281">
      <c r="B281" s="44"/>
    </row>
    <row r="282">
      <c r="B282" s="44"/>
    </row>
    <row r="283">
      <c r="B283" s="44"/>
    </row>
    <row r="284">
      <c r="B284" s="44"/>
    </row>
    <row r="285">
      <c r="B285" s="44"/>
    </row>
    <row r="286">
      <c r="B286" s="44"/>
    </row>
    <row r="287">
      <c r="B287" s="44"/>
    </row>
    <row r="288">
      <c r="B288" s="44"/>
    </row>
    <row r="289">
      <c r="B289" s="44"/>
    </row>
    <row r="290">
      <c r="B290" s="44"/>
    </row>
    <row r="291">
      <c r="B291" s="44"/>
    </row>
    <row r="292">
      <c r="B292" s="44"/>
    </row>
    <row r="293">
      <c r="B293" s="44"/>
    </row>
    <row r="294">
      <c r="B294" s="44"/>
    </row>
    <row r="295">
      <c r="B295" s="44"/>
    </row>
    <row r="296">
      <c r="B296" s="44"/>
    </row>
    <row r="297">
      <c r="B297" s="44"/>
    </row>
    <row r="298">
      <c r="B298" s="44"/>
    </row>
    <row r="299">
      <c r="B299" s="44"/>
    </row>
    <row r="300">
      <c r="B300" s="44"/>
    </row>
    <row r="301">
      <c r="B301" s="44"/>
    </row>
    <row r="302">
      <c r="B302" s="44"/>
    </row>
    <row r="303">
      <c r="B303" s="44"/>
    </row>
    <row r="304">
      <c r="B304" s="44"/>
    </row>
    <row r="305">
      <c r="B305" s="44"/>
    </row>
    <row r="306">
      <c r="B306" s="44"/>
    </row>
    <row r="307">
      <c r="B307" s="44"/>
    </row>
    <row r="308">
      <c r="B308" s="44"/>
    </row>
    <row r="309">
      <c r="B309" s="44"/>
    </row>
    <row r="310">
      <c r="B310" s="44"/>
    </row>
    <row r="311">
      <c r="B311" s="44"/>
    </row>
    <row r="312">
      <c r="B312" s="44"/>
    </row>
    <row r="313">
      <c r="B313" s="44"/>
    </row>
    <row r="314">
      <c r="B314" s="44"/>
    </row>
    <row r="315">
      <c r="B315" s="44"/>
    </row>
    <row r="316">
      <c r="B316" s="44"/>
    </row>
    <row r="317">
      <c r="B317" s="44"/>
    </row>
    <row r="318">
      <c r="B318" s="44"/>
    </row>
    <row r="319">
      <c r="B319" s="44"/>
    </row>
    <row r="320">
      <c r="B320" s="44"/>
    </row>
    <row r="321">
      <c r="B321" s="44"/>
    </row>
    <row r="322">
      <c r="B322" s="44"/>
    </row>
    <row r="323">
      <c r="B323" s="44"/>
    </row>
    <row r="324">
      <c r="B324" s="44"/>
    </row>
    <row r="325">
      <c r="B325" s="44"/>
    </row>
    <row r="326">
      <c r="B326" s="44"/>
    </row>
    <row r="327">
      <c r="B327" s="44"/>
    </row>
    <row r="328">
      <c r="B328" s="44"/>
    </row>
    <row r="329">
      <c r="B329" s="44"/>
    </row>
    <row r="330">
      <c r="B330" s="44"/>
    </row>
    <row r="331">
      <c r="B331" s="44"/>
    </row>
    <row r="332">
      <c r="B332" s="44"/>
    </row>
    <row r="333">
      <c r="B333" s="44"/>
    </row>
    <row r="334">
      <c r="B334" s="44"/>
    </row>
    <row r="335">
      <c r="B335" s="44"/>
    </row>
    <row r="336">
      <c r="B336" s="44"/>
    </row>
    <row r="337">
      <c r="B337" s="44"/>
    </row>
    <row r="338">
      <c r="B338" s="44"/>
    </row>
    <row r="339">
      <c r="B339" s="44"/>
    </row>
    <row r="340">
      <c r="B340" s="44"/>
    </row>
    <row r="341">
      <c r="B341" s="44"/>
    </row>
    <row r="342">
      <c r="B342" s="44"/>
    </row>
    <row r="343">
      <c r="B343" s="44"/>
    </row>
    <row r="344">
      <c r="B344" s="44"/>
    </row>
    <row r="345">
      <c r="B345" s="44"/>
    </row>
    <row r="346">
      <c r="B346" s="44"/>
    </row>
    <row r="347">
      <c r="B347" s="44"/>
    </row>
    <row r="348">
      <c r="B348" s="44"/>
    </row>
    <row r="349">
      <c r="B349" s="44"/>
    </row>
    <row r="350">
      <c r="B350" s="44"/>
    </row>
    <row r="351">
      <c r="B351" s="44"/>
    </row>
    <row r="352">
      <c r="B352" s="44"/>
    </row>
    <row r="353">
      <c r="B353" s="44"/>
    </row>
    <row r="354">
      <c r="B354" s="44"/>
    </row>
    <row r="355">
      <c r="B355" s="44"/>
    </row>
    <row r="356">
      <c r="B356" s="44"/>
    </row>
    <row r="357">
      <c r="B357" s="44"/>
    </row>
    <row r="358">
      <c r="B358" s="44"/>
    </row>
    <row r="359">
      <c r="B359" s="44"/>
    </row>
    <row r="360">
      <c r="B360" s="44"/>
    </row>
    <row r="361">
      <c r="B361" s="44"/>
    </row>
    <row r="362">
      <c r="B362" s="44"/>
    </row>
    <row r="363">
      <c r="B363" s="44"/>
    </row>
    <row r="364">
      <c r="B364" s="44"/>
    </row>
    <row r="365">
      <c r="B365" s="44"/>
    </row>
    <row r="366">
      <c r="B366" s="44"/>
    </row>
    <row r="367">
      <c r="B367" s="44"/>
    </row>
    <row r="368">
      <c r="B368" s="44"/>
    </row>
    <row r="369">
      <c r="B369" s="44"/>
    </row>
    <row r="370">
      <c r="B370" s="44"/>
    </row>
    <row r="371">
      <c r="B371" s="44"/>
    </row>
    <row r="372">
      <c r="B372" s="44"/>
    </row>
    <row r="373">
      <c r="B373" s="44"/>
    </row>
    <row r="374">
      <c r="B374" s="44"/>
    </row>
    <row r="375">
      <c r="B375" s="44"/>
    </row>
    <row r="376">
      <c r="B376" s="44"/>
    </row>
    <row r="377">
      <c r="B377" s="44"/>
    </row>
    <row r="378">
      <c r="B378" s="44"/>
    </row>
    <row r="379">
      <c r="B379" s="44"/>
    </row>
    <row r="380">
      <c r="B380" s="44"/>
    </row>
    <row r="381">
      <c r="B381" s="44"/>
    </row>
    <row r="382">
      <c r="B382" s="44"/>
    </row>
    <row r="383">
      <c r="B383" s="44"/>
    </row>
    <row r="384">
      <c r="B384" s="44"/>
    </row>
    <row r="385">
      <c r="B385" s="44"/>
    </row>
    <row r="386">
      <c r="B386" s="44"/>
    </row>
    <row r="387">
      <c r="B387" s="44"/>
    </row>
    <row r="388">
      <c r="B388" s="44"/>
    </row>
    <row r="389">
      <c r="B389" s="44"/>
    </row>
    <row r="390">
      <c r="B390" s="44"/>
    </row>
    <row r="391">
      <c r="B391" s="44"/>
    </row>
    <row r="392">
      <c r="B392" s="44"/>
    </row>
    <row r="393">
      <c r="B393" s="44"/>
    </row>
    <row r="394">
      <c r="B394" s="44"/>
    </row>
    <row r="395">
      <c r="B395" s="44"/>
    </row>
    <row r="396">
      <c r="B396" s="44"/>
    </row>
    <row r="397">
      <c r="B397" s="44"/>
    </row>
    <row r="398">
      <c r="B398" s="44"/>
    </row>
    <row r="399">
      <c r="B399" s="44"/>
    </row>
    <row r="400">
      <c r="B400" s="44"/>
    </row>
    <row r="401">
      <c r="B401" s="44"/>
    </row>
    <row r="402">
      <c r="B402" s="44"/>
    </row>
    <row r="403">
      <c r="B403" s="44"/>
    </row>
    <row r="404">
      <c r="B404" s="44"/>
    </row>
    <row r="405">
      <c r="B405" s="44"/>
    </row>
    <row r="406">
      <c r="B406" s="44"/>
    </row>
    <row r="407">
      <c r="B407" s="44"/>
    </row>
    <row r="408">
      <c r="B408" s="44"/>
    </row>
    <row r="409">
      <c r="B409" s="44"/>
    </row>
    <row r="410">
      <c r="B410" s="44"/>
    </row>
    <row r="411">
      <c r="B411" s="44"/>
    </row>
    <row r="412">
      <c r="B412" s="44"/>
    </row>
    <row r="413">
      <c r="B413" s="44"/>
    </row>
    <row r="414">
      <c r="B414" s="44"/>
    </row>
    <row r="415">
      <c r="B415" s="44"/>
    </row>
    <row r="416">
      <c r="B416" s="44"/>
    </row>
    <row r="417">
      <c r="B417" s="44"/>
    </row>
    <row r="418">
      <c r="B418" s="44"/>
    </row>
    <row r="419">
      <c r="B419" s="44"/>
    </row>
    <row r="420">
      <c r="B420" s="44"/>
    </row>
    <row r="421">
      <c r="B421" s="44"/>
    </row>
    <row r="422">
      <c r="B422" s="44"/>
    </row>
    <row r="423">
      <c r="B423" s="44"/>
    </row>
    <row r="424">
      <c r="B424" s="44"/>
    </row>
    <row r="425">
      <c r="B425" s="44"/>
    </row>
    <row r="426">
      <c r="B426" s="44"/>
    </row>
    <row r="427">
      <c r="B427" s="44"/>
    </row>
    <row r="428">
      <c r="B428" s="44"/>
    </row>
    <row r="429">
      <c r="B429" s="44"/>
    </row>
    <row r="430">
      <c r="B430" s="44"/>
    </row>
    <row r="431">
      <c r="B431" s="44"/>
    </row>
    <row r="432">
      <c r="B432" s="44"/>
    </row>
    <row r="433">
      <c r="B433" s="44"/>
    </row>
    <row r="434">
      <c r="B434" s="44"/>
    </row>
    <row r="435">
      <c r="B435" s="44"/>
    </row>
    <row r="436">
      <c r="B436" s="44"/>
    </row>
    <row r="437">
      <c r="B437" s="44"/>
    </row>
    <row r="438">
      <c r="B438" s="44"/>
    </row>
    <row r="439">
      <c r="B439" s="44"/>
    </row>
    <row r="440">
      <c r="B440" s="44"/>
    </row>
    <row r="441">
      <c r="B441" s="44"/>
    </row>
    <row r="442">
      <c r="B442" s="44"/>
    </row>
    <row r="443">
      <c r="B443" s="44"/>
    </row>
    <row r="444">
      <c r="B444" s="44"/>
    </row>
    <row r="445">
      <c r="B445" s="44"/>
    </row>
    <row r="446">
      <c r="B446" s="44"/>
    </row>
    <row r="447">
      <c r="B447" s="44"/>
    </row>
    <row r="448">
      <c r="B448" s="44"/>
    </row>
    <row r="449">
      <c r="B449" s="44"/>
    </row>
    <row r="450">
      <c r="B450" s="44"/>
    </row>
    <row r="451">
      <c r="B451" s="44"/>
    </row>
    <row r="452">
      <c r="B452" s="44"/>
    </row>
    <row r="453">
      <c r="B453" s="44"/>
    </row>
    <row r="454">
      <c r="B454" s="44"/>
    </row>
    <row r="455">
      <c r="B455" s="44"/>
    </row>
    <row r="456">
      <c r="B456" s="44"/>
    </row>
    <row r="457">
      <c r="B457" s="44"/>
    </row>
    <row r="458">
      <c r="B458" s="44"/>
    </row>
    <row r="459">
      <c r="B459" s="44"/>
    </row>
    <row r="460">
      <c r="B460" s="44"/>
    </row>
    <row r="461">
      <c r="B461" s="44"/>
    </row>
    <row r="462">
      <c r="B462" s="44"/>
    </row>
    <row r="463">
      <c r="B463" s="44"/>
    </row>
    <row r="464">
      <c r="B464" s="44"/>
    </row>
    <row r="465">
      <c r="B465" s="44"/>
    </row>
    <row r="466">
      <c r="B466" s="44"/>
    </row>
    <row r="467">
      <c r="B467" s="44"/>
    </row>
    <row r="468">
      <c r="B468" s="44"/>
    </row>
    <row r="469">
      <c r="B469" s="44"/>
    </row>
    <row r="470">
      <c r="B470" s="44"/>
    </row>
    <row r="471">
      <c r="B471" s="44"/>
    </row>
    <row r="472">
      <c r="B472" s="44"/>
    </row>
    <row r="473">
      <c r="B473" s="44"/>
    </row>
    <row r="474">
      <c r="B474" s="44"/>
    </row>
    <row r="475">
      <c r="B475" s="44"/>
    </row>
    <row r="476">
      <c r="B476" s="44"/>
    </row>
    <row r="477">
      <c r="B477" s="44"/>
    </row>
    <row r="478">
      <c r="B478" s="44"/>
    </row>
    <row r="479">
      <c r="B479" s="44"/>
    </row>
    <row r="480">
      <c r="B480" s="44"/>
    </row>
    <row r="481">
      <c r="B481" s="44"/>
    </row>
    <row r="482">
      <c r="B482" s="44"/>
    </row>
    <row r="483">
      <c r="B483" s="44"/>
    </row>
    <row r="484">
      <c r="B484" s="44"/>
    </row>
    <row r="485">
      <c r="B485" s="44"/>
    </row>
    <row r="486">
      <c r="B486" s="44"/>
    </row>
    <row r="487">
      <c r="B487" s="44"/>
    </row>
    <row r="488">
      <c r="B488" s="44"/>
    </row>
    <row r="489">
      <c r="B489" s="44"/>
    </row>
    <row r="490">
      <c r="B490" s="44"/>
    </row>
    <row r="491">
      <c r="B491" s="44"/>
    </row>
    <row r="492">
      <c r="B492" s="44"/>
    </row>
    <row r="493">
      <c r="B493" s="44"/>
    </row>
    <row r="494">
      <c r="B494" s="44"/>
    </row>
    <row r="495">
      <c r="B495" s="44"/>
    </row>
    <row r="496">
      <c r="B496" s="44"/>
    </row>
    <row r="497">
      <c r="B497" s="44"/>
    </row>
    <row r="498">
      <c r="B498" s="44"/>
    </row>
    <row r="499">
      <c r="B499" s="44"/>
    </row>
    <row r="500">
      <c r="B500" s="44"/>
    </row>
    <row r="501">
      <c r="B501" s="44"/>
    </row>
    <row r="502">
      <c r="B502" s="44"/>
    </row>
    <row r="503">
      <c r="B503" s="44"/>
    </row>
    <row r="504">
      <c r="B504" s="44"/>
    </row>
    <row r="505">
      <c r="B505" s="44"/>
    </row>
    <row r="506">
      <c r="B506" s="44"/>
    </row>
    <row r="507">
      <c r="B507" s="44"/>
    </row>
    <row r="508">
      <c r="B508" s="44"/>
    </row>
    <row r="509">
      <c r="B509" s="44"/>
    </row>
    <row r="510">
      <c r="B510" s="44"/>
    </row>
    <row r="511">
      <c r="B511" s="44"/>
    </row>
    <row r="512">
      <c r="B512" s="44"/>
    </row>
    <row r="513">
      <c r="B513" s="44"/>
    </row>
    <row r="514">
      <c r="B514" s="44"/>
    </row>
    <row r="515">
      <c r="B515" s="44"/>
    </row>
    <row r="516">
      <c r="B516" s="44"/>
    </row>
    <row r="517">
      <c r="B517" s="44"/>
    </row>
    <row r="518">
      <c r="B518" s="44"/>
    </row>
    <row r="519">
      <c r="B519" s="44"/>
    </row>
    <row r="520">
      <c r="B520" s="44"/>
    </row>
    <row r="521">
      <c r="B521" s="44"/>
    </row>
    <row r="522">
      <c r="B522" s="44"/>
    </row>
    <row r="523">
      <c r="B523" s="44"/>
    </row>
    <row r="524">
      <c r="B524" s="44"/>
    </row>
    <row r="525">
      <c r="B525" s="44"/>
    </row>
    <row r="526">
      <c r="B526" s="44"/>
    </row>
    <row r="527">
      <c r="B527" s="44"/>
    </row>
    <row r="528">
      <c r="B528" s="44"/>
    </row>
    <row r="529">
      <c r="B529" s="44"/>
    </row>
    <row r="530">
      <c r="B530" s="44"/>
    </row>
    <row r="531">
      <c r="B531" s="44"/>
    </row>
    <row r="532">
      <c r="B532" s="44"/>
    </row>
    <row r="533">
      <c r="B533" s="44"/>
    </row>
    <row r="534">
      <c r="B534" s="44"/>
    </row>
    <row r="535">
      <c r="B535" s="44"/>
    </row>
    <row r="536">
      <c r="B536" s="44"/>
    </row>
    <row r="537">
      <c r="B537" s="44"/>
    </row>
    <row r="538">
      <c r="B538" s="44"/>
    </row>
    <row r="539">
      <c r="B539" s="44"/>
    </row>
    <row r="540">
      <c r="B540" s="44"/>
    </row>
    <row r="541">
      <c r="B541" s="44"/>
    </row>
    <row r="542">
      <c r="B542" s="44"/>
    </row>
    <row r="543">
      <c r="B543" s="44"/>
    </row>
    <row r="544">
      <c r="B544" s="44"/>
    </row>
    <row r="545">
      <c r="B545" s="44"/>
    </row>
    <row r="546">
      <c r="B546" s="44"/>
    </row>
    <row r="547">
      <c r="B547" s="44"/>
    </row>
    <row r="548">
      <c r="B548" s="44"/>
    </row>
    <row r="549">
      <c r="B549" s="44"/>
    </row>
    <row r="550">
      <c r="B550" s="44"/>
    </row>
    <row r="551">
      <c r="B551" s="44"/>
    </row>
    <row r="552">
      <c r="B552" s="44"/>
    </row>
    <row r="553">
      <c r="B553" s="44"/>
    </row>
    <row r="554">
      <c r="B554" s="44"/>
    </row>
    <row r="555">
      <c r="B555" s="44"/>
    </row>
    <row r="556">
      <c r="B556" s="44"/>
    </row>
    <row r="557">
      <c r="B557" s="44"/>
    </row>
    <row r="558">
      <c r="B558" s="44"/>
    </row>
    <row r="559">
      <c r="B559" s="44"/>
    </row>
    <row r="560">
      <c r="B560" s="44"/>
    </row>
    <row r="561">
      <c r="B561" s="44"/>
    </row>
    <row r="562">
      <c r="B562" s="44"/>
    </row>
    <row r="563">
      <c r="B563" s="44"/>
    </row>
    <row r="564">
      <c r="B564" s="44"/>
    </row>
    <row r="565">
      <c r="B565" s="44"/>
    </row>
    <row r="566">
      <c r="B566" s="44"/>
    </row>
    <row r="567">
      <c r="B567" s="44"/>
    </row>
    <row r="568">
      <c r="B568" s="44"/>
    </row>
    <row r="569">
      <c r="B569" s="44"/>
    </row>
    <row r="570">
      <c r="B570" s="44"/>
    </row>
    <row r="571">
      <c r="B571" s="44"/>
    </row>
    <row r="572">
      <c r="B572" s="44"/>
    </row>
    <row r="573">
      <c r="B573" s="44"/>
    </row>
    <row r="574">
      <c r="B574" s="44"/>
    </row>
    <row r="575">
      <c r="B575" s="44"/>
    </row>
    <row r="576">
      <c r="B576" s="44"/>
    </row>
    <row r="577">
      <c r="B577" s="44"/>
    </row>
    <row r="578">
      <c r="B578" s="44"/>
    </row>
    <row r="579">
      <c r="B579" s="44"/>
    </row>
    <row r="580">
      <c r="B580" s="44"/>
    </row>
    <row r="581">
      <c r="B581" s="44"/>
    </row>
    <row r="582">
      <c r="B582" s="44"/>
    </row>
    <row r="583">
      <c r="B583" s="44"/>
    </row>
    <row r="584">
      <c r="B584" s="44"/>
    </row>
    <row r="585">
      <c r="B585" s="44"/>
    </row>
    <row r="586">
      <c r="B586" s="44"/>
    </row>
    <row r="587">
      <c r="B587" s="44"/>
    </row>
    <row r="588">
      <c r="B588" s="44"/>
    </row>
    <row r="589">
      <c r="B589" s="44"/>
    </row>
    <row r="590">
      <c r="B590" s="44"/>
    </row>
    <row r="591">
      <c r="B591" s="44"/>
    </row>
    <row r="592">
      <c r="B592" s="44"/>
    </row>
    <row r="593">
      <c r="B593" s="44"/>
    </row>
    <row r="594">
      <c r="B594" s="44"/>
    </row>
    <row r="595">
      <c r="B595" s="44"/>
    </row>
    <row r="596">
      <c r="B596" s="44"/>
    </row>
    <row r="597">
      <c r="B597" s="44"/>
    </row>
    <row r="598">
      <c r="B598" s="44"/>
    </row>
    <row r="599">
      <c r="B599" s="44"/>
    </row>
    <row r="600">
      <c r="B600" s="44"/>
    </row>
    <row r="601">
      <c r="B601" s="44"/>
    </row>
    <row r="602">
      <c r="B602" s="44"/>
    </row>
    <row r="603">
      <c r="B603" s="44"/>
    </row>
    <row r="604">
      <c r="B604" s="44"/>
    </row>
    <row r="605">
      <c r="B605" s="44"/>
    </row>
    <row r="606">
      <c r="B606" s="44"/>
    </row>
    <row r="607">
      <c r="B607" s="44"/>
    </row>
    <row r="608">
      <c r="B608" s="44"/>
    </row>
    <row r="609">
      <c r="B609" s="44"/>
    </row>
    <row r="610">
      <c r="B610" s="44"/>
    </row>
    <row r="611">
      <c r="B611" s="44"/>
    </row>
    <row r="612">
      <c r="B612" s="44"/>
    </row>
    <row r="613">
      <c r="B613" s="44"/>
    </row>
    <row r="614">
      <c r="B614" s="44"/>
    </row>
    <row r="615">
      <c r="B615" s="44"/>
    </row>
    <row r="616">
      <c r="B616" s="44"/>
    </row>
    <row r="617">
      <c r="B617" s="44"/>
    </row>
    <row r="618">
      <c r="B618" s="44"/>
    </row>
    <row r="619">
      <c r="B619" s="44"/>
    </row>
    <row r="620">
      <c r="B620" s="44"/>
    </row>
    <row r="621">
      <c r="B621" s="44"/>
    </row>
    <row r="622">
      <c r="B622" s="44"/>
    </row>
    <row r="623">
      <c r="B623" s="44"/>
    </row>
    <row r="624">
      <c r="B624" s="44"/>
    </row>
    <row r="625">
      <c r="B625" s="44"/>
    </row>
    <row r="626">
      <c r="B626" s="44"/>
    </row>
    <row r="627">
      <c r="B627" s="44"/>
    </row>
    <row r="628">
      <c r="B628" s="44"/>
    </row>
    <row r="629">
      <c r="B629" s="44"/>
    </row>
    <row r="630">
      <c r="B630" s="44"/>
    </row>
    <row r="631">
      <c r="B631" s="44"/>
    </row>
    <row r="632">
      <c r="B632" s="44"/>
    </row>
    <row r="633">
      <c r="B633" s="44"/>
    </row>
    <row r="634">
      <c r="B634" s="44"/>
    </row>
    <row r="635">
      <c r="B635" s="44"/>
    </row>
    <row r="636">
      <c r="B636" s="44"/>
    </row>
    <row r="637">
      <c r="B637" s="44"/>
    </row>
    <row r="638">
      <c r="B638" s="44"/>
    </row>
    <row r="639">
      <c r="B639" s="44"/>
    </row>
    <row r="640">
      <c r="B640" s="44"/>
    </row>
    <row r="641">
      <c r="B641" s="44"/>
    </row>
    <row r="642">
      <c r="B642" s="44"/>
    </row>
    <row r="643">
      <c r="B643" s="44"/>
    </row>
    <row r="644">
      <c r="B644" s="44"/>
    </row>
    <row r="645">
      <c r="B645" s="44"/>
    </row>
    <row r="646">
      <c r="B646" s="44"/>
    </row>
    <row r="647">
      <c r="B647" s="44"/>
    </row>
    <row r="648">
      <c r="B648" s="44"/>
    </row>
    <row r="649">
      <c r="B649" s="44"/>
    </row>
    <row r="650">
      <c r="B650" s="44"/>
    </row>
    <row r="651">
      <c r="B651" s="44"/>
    </row>
    <row r="652">
      <c r="B652" s="44"/>
    </row>
    <row r="653">
      <c r="B653" s="44"/>
    </row>
    <row r="654">
      <c r="B654" s="44"/>
    </row>
    <row r="655">
      <c r="B655" s="44"/>
    </row>
    <row r="656">
      <c r="B656" s="44"/>
    </row>
    <row r="657">
      <c r="B657" s="44"/>
    </row>
    <row r="658">
      <c r="B658" s="44"/>
    </row>
    <row r="659">
      <c r="B659" s="44"/>
    </row>
    <row r="660">
      <c r="B660" s="44"/>
    </row>
    <row r="661">
      <c r="B661" s="44"/>
    </row>
    <row r="662">
      <c r="B662" s="44"/>
    </row>
    <row r="663">
      <c r="B663" s="44"/>
    </row>
    <row r="664">
      <c r="B664" s="44"/>
    </row>
    <row r="665">
      <c r="B665" s="44"/>
    </row>
    <row r="666">
      <c r="B666" s="44"/>
    </row>
    <row r="667">
      <c r="B667" s="44"/>
    </row>
    <row r="668">
      <c r="B668" s="44"/>
    </row>
    <row r="669">
      <c r="B669" s="44"/>
    </row>
    <row r="670">
      <c r="B670" s="44"/>
    </row>
    <row r="671">
      <c r="B671" s="44"/>
    </row>
    <row r="672">
      <c r="B672" s="44"/>
    </row>
    <row r="673">
      <c r="B673" s="44"/>
    </row>
    <row r="674">
      <c r="B674" s="44"/>
    </row>
    <row r="675">
      <c r="B675" s="44"/>
    </row>
    <row r="676">
      <c r="B676" s="44"/>
    </row>
    <row r="677">
      <c r="B677" s="44"/>
    </row>
    <row r="678">
      <c r="B678" s="44"/>
    </row>
    <row r="679">
      <c r="B679" s="44"/>
    </row>
    <row r="680">
      <c r="B680" s="44"/>
    </row>
    <row r="681">
      <c r="B681" s="44"/>
    </row>
    <row r="682">
      <c r="B682" s="44"/>
    </row>
    <row r="683">
      <c r="B683" s="44"/>
    </row>
    <row r="684">
      <c r="B684" s="44"/>
    </row>
    <row r="685">
      <c r="B685" s="44"/>
    </row>
    <row r="686">
      <c r="B686" s="44"/>
    </row>
    <row r="687">
      <c r="B687" s="44"/>
    </row>
    <row r="688">
      <c r="B688" s="44"/>
    </row>
    <row r="689">
      <c r="B689" s="44"/>
    </row>
    <row r="690">
      <c r="B690" s="44"/>
    </row>
    <row r="691">
      <c r="B691" s="44"/>
    </row>
    <row r="692">
      <c r="B692" s="44"/>
    </row>
    <row r="693">
      <c r="B693" s="44"/>
    </row>
    <row r="694">
      <c r="B694" s="44"/>
    </row>
    <row r="695">
      <c r="B695" s="44"/>
    </row>
    <row r="696">
      <c r="B696" s="44"/>
    </row>
    <row r="697">
      <c r="B697" s="44"/>
    </row>
    <row r="698">
      <c r="B698" s="44"/>
    </row>
    <row r="699">
      <c r="B699" s="44"/>
    </row>
    <row r="700">
      <c r="B700" s="44"/>
    </row>
    <row r="701">
      <c r="B701" s="44"/>
    </row>
    <row r="702">
      <c r="B702" s="44"/>
    </row>
    <row r="703">
      <c r="B703" s="44"/>
    </row>
    <row r="704">
      <c r="B704" s="44"/>
    </row>
    <row r="705">
      <c r="B705" s="44"/>
    </row>
    <row r="706">
      <c r="B706" s="44"/>
    </row>
    <row r="707">
      <c r="B707" s="44"/>
    </row>
    <row r="708">
      <c r="B708" s="44"/>
    </row>
    <row r="709">
      <c r="B709" s="44"/>
    </row>
    <row r="710">
      <c r="B710" s="44"/>
    </row>
    <row r="711">
      <c r="B711" s="44"/>
    </row>
    <row r="712">
      <c r="B712" s="44"/>
    </row>
    <row r="713">
      <c r="B713" s="44"/>
    </row>
    <row r="714">
      <c r="B714" s="44"/>
    </row>
    <row r="715">
      <c r="B715" s="44"/>
    </row>
    <row r="716">
      <c r="B716" s="44"/>
    </row>
    <row r="717">
      <c r="B717" s="44"/>
    </row>
    <row r="718">
      <c r="B718" s="44"/>
    </row>
    <row r="719">
      <c r="B719" s="44"/>
    </row>
    <row r="720">
      <c r="B720" s="44"/>
    </row>
    <row r="721">
      <c r="B721" s="44"/>
    </row>
    <row r="722">
      <c r="B722" s="44"/>
    </row>
    <row r="723">
      <c r="B723" s="44"/>
    </row>
    <row r="724">
      <c r="B724" s="44"/>
    </row>
    <row r="725">
      <c r="B725" s="44"/>
    </row>
    <row r="726">
      <c r="B726" s="44"/>
    </row>
    <row r="727">
      <c r="B727" s="44"/>
    </row>
    <row r="728">
      <c r="B728" s="44"/>
    </row>
    <row r="729">
      <c r="B729" s="44"/>
    </row>
    <row r="730">
      <c r="B730" s="44"/>
    </row>
    <row r="731">
      <c r="B731" s="44"/>
    </row>
    <row r="732">
      <c r="B732" s="44"/>
    </row>
    <row r="733">
      <c r="B733" s="44"/>
    </row>
    <row r="734">
      <c r="B734" s="44"/>
    </row>
    <row r="735">
      <c r="B735" s="44"/>
    </row>
    <row r="736">
      <c r="B736" s="44"/>
    </row>
    <row r="737">
      <c r="B737" s="44"/>
    </row>
    <row r="738">
      <c r="B738" s="44"/>
    </row>
    <row r="739">
      <c r="B739" s="44"/>
    </row>
    <row r="740">
      <c r="B740" s="44"/>
    </row>
    <row r="741">
      <c r="B741" s="44"/>
    </row>
    <row r="742">
      <c r="B742" s="44"/>
    </row>
    <row r="743">
      <c r="B743" s="44"/>
    </row>
    <row r="744">
      <c r="B744" s="44"/>
    </row>
    <row r="745">
      <c r="B745" s="44"/>
    </row>
    <row r="746">
      <c r="B746" s="44"/>
    </row>
    <row r="747">
      <c r="B747" s="44"/>
    </row>
    <row r="748">
      <c r="B748" s="44"/>
    </row>
    <row r="749">
      <c r="B749" s="44"/>
    </row>
    <row r="750">
      <c r="B750" s="44"/>
    </row>
    <row r="751">
      <c r="B751" s="44"/>
    </row>
    <row r="752">
      <c r="B752" s="44"/>
    </row>
    <row r="753">
      <c r="B753" s="44"/>
    </row>
    <row r="754">
      <c r="B754" s="44"/>
    </row>
    <row r="755">
      <c r="B755" s="44"/>
    </row>
    <row r="756">
      <c r="B756" s="44"/>
    </row>
    <row r="757">
      <c r="B757" s="44"/>
    </row>
    <row r="758">
      <c r="B758" s="44"/>
    </row>
    <row r="759">
      <c r="B759" s="44"/>
    </row>
    <row r="760">
      <c r="B760" s="44"/>
    </row>
    <row r="761">
      <c r="B761" s="44"/>
    </row>
    <row r="762">
      <c r="B762" s="44"/>
    </row>
    <row r="763">
      <c r="B763" s="44"/>
    </row>
    <row r="764">
      <c r="B764" s="44"/>
    </row>
    <row r="765">
      <c r="B765" s="44"/>
    </row>
    <row r="766">
      <c r="B766" s="44"/>
    </row>
    <row r="767">
      <c r="B767" s="44"/>
    </row>
    <row r="768">
      <c r="B768" s="44"/>
    </row>
    <row r="769">
      <c r="B769" s="44"/>
    </row>
    <row r="770">
      <c r="B770" s="44"/>
    </row>
    <row r="771">
      <c r="B771" s="44"/>
    </row>
    <row r="772">
      <c r="B772" s="44"/>
    </row>
    <row r="773">
      <c r="B773" s="44"/>
    </row>
    <row r="774">
      <c r="B774" s="44"/>
    </row>
    <row r="775">
      <c r="B775" s="44"/>
    </row>
    <row r="776">
      <c r="B776" s="44"/>
    </row>
    <row r="777">
      <c r="B777" s="44"/>
    </row>
    <row r="778">
      <c r="B778" s="44"/>
    </row>
    <row r="779">
      <c r="B779" s="44"/>
    </row>
    <row r="780">
      <c r="B780" s="44"/>
    </row>
    <row r="781">
      <c r="B781" s="44"/>
    </row>
    <row r="782">
      <c r="B782" s="44"/>
    </row>
    <row r="783">
      <c r="B783" s="44"/>
    </row>
    <row r="784">
      <c r="B784" s="44"/>
    </row>
    <row r="785">
      <c r="B785" s="44"/>
    </row>
    <row r="786">
      <c r="B786" s="44"/>
    </row>
    <row r="787">
      <c r="B787" s="44"/>
    </row>
    <row r="788">
      <c r="B788" s="44"/>
    </row>
    <row r="789">
      <c r="B789" s="44"/>
    </row>
    <row r="790">
      <c r="B790" s="44"/>
    </row>
    <row r="791">
      <c r="B791" s="44"/>
    </row>
    <row r="792">
      <c r="B792" s="44"/>
    </row>
    <row r="793">
      <c r="B793" s="44"/>
    </row>
    <row r="794">
      <c r="B794" s="44"/>
    </row>
    <row r="795">
      <c r="B795" s="44"/>
    </row>
    <row r="796">
      <c r="B796" s="44"/>
    </row>
    <row r="797">
      <c r="B797" s="44"/>
    </row>
    <row r="798">
      <c r="B798" s="44"/>
    </row>
    <row r="799">
      <c r="B799" s="44"/>
    </row>
    <row r="800">
      <c r="B800" s="44"/>
    </row>
    <row r="801">
      <c r="B801" s="44"/>
    </row>
    <row r="802">
      <c r="B802" s="44"/>
    </row>
    <row r="803">
      <c r="B803" s="44"/>
    </row>
    <row r="804">
      <c r="B804" s="44"/>
    </row>
    <row r="805">
      <c r="B805" s="44"/>
    </row>
    <row r="806">
      <c r="B806" s="44"/>
    </row>
    <row r="807">
      <c r="B807" s="44"/>
    </row>
    <row r="808">
      <c r="B808" s="44"/>
    </row>
    <row r="809">
      <c r="B809" s="44"/>
    </row>
    <row r="810">
      <c r="B810" s="44"/>
    </row>
    <row r="811">
      <c r="B811" s="44"/>
    </row>
    <row r="812">
      <c r="B812" s="44"/>
    </row>
    <row r="813">
      <c r="B813" s="44"/>
    </row>
    <row r="814">
      <c r="B814" s="44"/>
    </row>
    <row r="815">
      <c r="B815" s="44"/>
    </row>
    <row r="816">
      <c r="B816" s="44"/>
    </row>
    <row r="817">
      <c r="B817" s="44"/>
    </row>
    <row r="818">
      <c r="B818" s="44"/>
    </row>
    <row r="819">
      <c r="B819" s="44"/>
    </row>
    <row r="820">
      <c r="B820" s="44"/>
    </row>
    <row r="821">
      <c r="B821" s="44"/>
    </row>
    <row r="822">
      <c r="B822" s="44"/>
    </row>
    <row r="823">
      <c r="B823" s="44"/>
    </row>
    <row r="824">
      <c r="B824" s="44"/>
    </row>
    <row r="825">
      <c r="B825" s="44"/>
    </row>
    <row r="826">
      <c r="B826" s="44"/>
    </row>
    <row r="827">
      <c r="B827" s="44"/>
    </row>
    <row r="828">
      <c r="B828" s="44"/>
    </row>
    <row r="829">
      <c r="B829" s="44"/>
    </row>
    <row r="830">
      <c r="B830" s="44"/>
    </row>
    <row r="831">
      <c r="B831" s="44"/>
    </row>
    <row r="832">
      <c r="B832" s="44"/>
    </row>
    <row r="833">
      <c r="B833" s="44"/>
    </row>
    <row r="834">
      <c r="B834" s="44"/>
    </row>
    <row r="835">
      <c r="B835" s="44"/>
    </row>
    <row r="836">
      <c r="B836" s="44"/>
    </row>
    <row r="837">
      <c r="B837" s="44"/>
    </row>
    <row r="838">
      <c r="B838" s="44"/>
    </row>
    <row r="839">
      <c r="B839" s="44"/>
    </row>
    <row r="840">
      <c r="B840" s="44"/>
    </row>
    <row r="841">
      <c r="B841" s="44"/>
    </row>
    <row r="842">
      <c r="B842" s="44"/>
    </row>
    <row r="843">
      <c r="B843" s="44"/>
    </row>
    <row r="844">
      <c r="B844" s="44"/>
    </row>
    <row r="845">
      <c r="B845" s="44"/>
    </row>
    <row r="846">
      <c r="B846" s="44"/>
    </row>
    <row r="847">
      <c r="B847" s="44"/>
    </row>
    <row r="848">
      <c r="B848" s="44"/>
    </row>
    <row r="849">
      <c r="B849" s="44"/>
    </row>
    <row r="850">
      <c r="B850" s="44"/>
    </row>
    <row r="851">
      <c r="B851" s="44"/>
    </row>
    <row r="852">
      <c r="B852" s="44"/>
    </row>
    <row r="853">
      <c r="B853" s="44"/>
    </row>
    <row r="854">
      <c r="B854" s="44"/>
    </row>
    <row r="855">
      <c r="B855" s="44"/>
    </row>
    <row r="856">
      <c r="B856" s="44"/>
    </row>
    <row r="857">
      <c r="B857" s="44"/>
    </row>
    <row r="858">
      <c r="B858" s="44"/>
    </row>
    <row r="859">
      <c r="B859" s="44"/>
    </row>
    <row r="860">
      <c r="B860" s="44"/>
    </row>
    <row r="861">
      <c r="B861" s="44"/>
    </row>
    <row r="862">
      <c r="B862" s="44"/>
    </row>
    <row r="863">
      <c r="B863" s="44"/>
    </row>
    <row r="864">
      <c r="B864" s="44"/>
    </row>
    <row r="865">
      <c r="B865" s="44"/>
    </row>
    <row r="866">
      <c r="B866" s="44"/>
    </row>
    <row r="867">
      <c r="B867" s="44"/>
    </row>
    <row r="868">
      <c r="B868" s="44"/>
    </row>
    <row r="869">
      <c r="B869" s="44"/>
    </row>
    <row r="870">
      <c r="B870" s="44"/>
    </row>
    <row r="871">
      <c r="B871" s="44"/>
    </row>
    <row r="872">
      <c r="B872" s="44"/>
    </row>
    <row r="873">
      <c r="B873" s="44"/>
    </row>
    <row r="874">
      <c r="B874" s="44"/>
    </row>
    <row r="875">
      <c r="B875" s="44"/>
    </row>
    <row r="876">
      <c r="B876" s="44"/>
    </row>
    <row r="877">
      <c r="B877" s="44"/>
    </row>
    <row r="878">
      <c r="B878" s="44"/>
    </row>
    <row r="879">
      <c r="B879" s="44"/>
    </row>
    <row r="880">
      <c r="B880" s="44"/>
    </row>
    <row r="881">
      <c r="B881" s="44"/>
    </row>
    <row r="882">
      <c r="B882" s="44"/>
    </row>
    <row r="883">
      <c r="B883" s="44"/>
    </row>
    <row r="884">
      <c r="B884" s="44"/>
    </row>
    <row r="885">
      <c r="B885" s="44"/>
    </row>
    <row r="886">
      <c r="B886" s="44"/>
    </row>
    <row r="887">
      <c r="B887" s="44"/>
    </row>
    <row r="888">
      <c r="B888" s="44"/>
    </row>
    <row r="889">
      <c r="B889" s="44"/>
    </row>
    <row r="890">
      <c r="B890" s="44"/>
    </row>
    <row r="891">
      <c r="B891" s="44"/>
    </row>
    <row r="892">
      <c r="B892" s="44"/>
    </row>
    <row r="893">
      <c r="B893" s="44"/>
    </row>
    <row r="894">
      <c r="B894" s="44"/>
    </row>
    <row r="895">
      <c r="B895" s="44"/>
    </row>
    <row r="896">
      <c r="B896" s="44"/>
    </row>
    <row r="897">
      <c r="B897" s="44"/>
    </row>
    <row r="898">
      <c r="B898" s="44"/>
    </row>
    <row r="899">
      <c r="B899" s="44"/>
    </row>
    <row r="900">
      <c r="B900" s="44"/>
    </row>
    <row r="901">
      <c r="B901" s="44"/>
    </row>
    <row r="902">
      <c r="B902" s="44"/>
    </row>
    <row r="903">
      <c r="B903" s="44"/>
    </row>
    <row r="904">
      <c r="B904" s="44"/>
    </row>
    <row r="905">
      <c r="B905" s="44"/>
    </row>
    <row r="906">
      <c r="B906" s="44"/>
    </row>
    <row r="907">
      <c r="B907" s="44"/>
    </row>
    <row r="908">
      <c r="B908" s="44"/>
    </row>
    <row r="909">
      <c r="B909" s="44"/>
    </row>
    <row r="910">
      <c r="B910" s="44"/>
    </row>
    <row r="911">
      <c r="B911" s="44"/>
    </row>
    <row r="912">
      <c r="B912" s="44"/>
    </row>
    <row r="913">
      <c r="B913" s="44"/>
    </row>
    <row r="914">
      <c r="B914" s="44"/>
    </row>
    <row r="915">
      <c r="B915" s="44"/>
    </row>
    <row r="916">
      <c r="B916" s="44"/>
    </row>
    <row r="917">
      <c r="B917" s="44"/>
    </row>
    <row r="918">
      <c r="B918" s="44"/>
    </row>
    <row r="919">
      <c r="B919" s="44"/>
    </row>
    <row r="920">
      <c r="B920" s="44"/>
    </row>
    <row r="921">
      <c r="B921" s="44"/>
    </row>
    <row r="922">
      <c r="B922" s="44"/>
    </row>
    <row r="923">
      <c r="B923" s="44"/>
    </row>
    <row r="924">
      <c r="B924" s="44"/>
    </row>
    <row r="925">
      <c r="B925" s="44"/>
    </row>
    <row r="926">
      <c r="B926" s="44"/>
    </row>
    <row r="927">
      <c r="B927" s="44"/>
    </row>
    <row r="928">
      <c r="B928" s="44"/>
    </row>
    <row r="929">
      <c r="B929" s="44"/>
    </row>
    <row r="930">
      <c r="B930" s="44"/>
    </row>
    <row r="931">
      <c r="B931" s="44"/>
    </row>
    <row r="932">
      <c r="B932" s="44"/>
    </row>
    <row r="933">
      <c r="B933" s="44"/>
    </row>
    <row r="934">
      <c r="B934" s="44"/>
    </row>
    <row r="935">
      <c r="B935" s="44"/>
    </row>
    <row r="936">
      <c r="B936" s="44"/>
    </row>
    <row r="937">
      <c r="B937" s="44"/>
    </row>
    <row r="938">
      <c r="B938" s="44"/>
    </row>
    <row r="939">
      <c r="B939" s="44"/>
    </row>
    <row r="940">
      <c r="B940" s="44"/>
    </row>
    <row r="941">
      <c r="B941" s="44"/>
    </row>
    <row r="942">
      <c r="B942" s="44"/>
    </row>
    <row r="943">
      <c r="B943" s="44"/>
    </row>
    <row r="944">
      <c r="B944" s="44"/>
    </row>
    <row r="945">
      <c r="B945" s="44"/>
    </row>
    <row r="946">
      <c r="B946" s="44"/>
    </row>
    <row r="947">
      <c r="B947" s="44"/>
    </row>
    <row r="948">
      <c r="B948" s="44"/>
    </row>
    <row r="949">
      <c r="B949" s="44"/>
    </row>
    <row r="950">
      <c r="B950" s="44"/>
    </row>
    <row r="951">
      <c r="B951" s="44"/>
    </row>
    <row r="952">
      <c r="B952" s="44"/>
    </row>
    <row r="953">
      <c r="B953" s="44"/>
    </row>
    <row r="954">
      <c r="B954" s="44"/>
    </row>
    <row r="955">
      <c r="B955" s="44"/>
    </row>
    <row r="956">
      <c r="B956" s="44"/>
    </row>
    <row r="957">
      <c r="B957" s="44"/>
    </row>
    <row r="958">
      <c r="B958" s="44"/>
    </row>
    <row r="959">
      <c r="B959" s="44"/>
    </row>
    <row r="960">
      <c r="B960" s="44"/>
    </row>
    <row r="961">
      <c r="B961" s="44"/>
    </row>
    <row r="962">
      <c r="B962" s="44"/>
    </row>
    <row r="963">
      <c r="B963" s="44"/>
    </row>
    <row r="964">
      <c r="B964" s="44"/>
    </row>
    <row r="965">
      <c r="B965" s="44"/>
    </row>
    <row r="966">
      <c r="B966" s="44"/>
    </row>
    <row r="967">
      <c r="B967" s="44"/>
    </row>
    <row r="968">
      <c r="B968" s="44"/>
    </row>
    <row r="969">
      <c r="B969" s="44"/>
    </row>
    <row r="970">
      <c r="B970" s="44"/>
    </row>
    <row r="971">
      <c r="B971" s="44"/>
    </row>
    <row r="972">
      <c r="B972" s="44"/>
    </row>
    <row r="973">
      <c r="B973" s="44"/>
    </row>
    <row r="974">
      <c r="B974" s="44"/>
    </row>
    <row r="975">
      <c r="B975" s="44"/>
    </row>
    <row r="976">
      <c r="B976" s="44"/>
    </row>
    <row r="977">
      <c r="B977" s="44"/>
    </row>
    <row r="978">
      <c r="B978" s="44"/>
    </row>
    <row r="979">
      <c r="B979" s="44"/>
    </row>
    <row r="980">
      <c r="B980" s="44"/>
    </row>
    <row r="981">
      <c r="B981" s="44"/>
    </row>
    <row r="982">
      <c r="B982" s="44"/>
    </row>
    <row r="983">
      <c r="B983" s="44"/>
    </row>
    <row r="984">
      <c r="B984" s="44"/>
    </row>
    <row r="985">
      <c r="B985" s="44"/>
    </row>
    <row r="986">
      <c r="B986" s="44"/>
    </row>
    <row r="987">
      <c r="B987" s="44"/>
    </row>
    <row r="988">
      <c r="B988" s="44"/>
    </row>
    <row r="989">
      <c r="B989" s="44"/>
    </row>
    <row r="990">
      <c r="B990" s="44"/>
    </row>
    <row r="991">
      <c r="B991" s="44"/>
    </row>
    <row r="992">
      <c r="B992" s="44"/>
    </row>
    <row r="993">
      <c r="B993" s="44"/>
    </row>
    <row r="994">
      <c r="B994" s="44"/>
    </row>
    <row r="995">
      <c r="B995" s="44"/>
    </row>
    <row r="996">
      <c r="B996" s="44"/>
    </row>
    <row r="997">
      <c r="B997" s="44"/>
    </row>
    <row r="998">
      <c r="B998" s="44"/>
    </row>
    <row r="999">
      <c r="B999" s="44"/>
    </row>
    <row r="1000">
      <c r="B1000" s="44"/>
    </row>
    <row r="1001">
      <c r="B1001" s="44"/>
    </row>
    <row r="1002">
      <c r="B1002" s="44"/>
    </row>
    <row r="1003">
      <c r="B1003" s="44"/>
    </row>
    <row r="1004">
      <c r="B1004" s="44"/>
    </row>
    <row r="1005">
      <c r="B1005" s="44"/>
    </row>
    <row r="1006">
      <c r="B1006" s="44"/>
    </row>
    <row r="1007">
      <c r="B1007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customWidth="1" min="2" max="2" width="17.33"/>
  </cols>
  <sheetData>
    <row r="1">
      <c r="A1" s="18" t="s">
        <v>73</v>
      </c>
      <c r="B1" s="18" t="s">
        <v>74</v>
      </c>
      <c r="C1" s="18" t="s">
        <v>75</v>
      </c>
    </row>
    <row r="2">
      <c r="A2" s="14" t="s">
        <v>4</v>
      </c>
      <c r="B2" s="14" t="s">
        <v>23</v>
      </c>
      <c r="C2" s="16">
        <f>SUMIFS('2020 Debit'!D:D,'2020 Debit'!H:H,A2,'2020 Debit'!J:J,B2)+SUMIFS('2020 Credit'!F:F,'2020 Credit'!H:H,A2,'2020 Credit'!I:I,B2)</f>
        <v>-22524.76</v>
      </c>
    </row>
    <row r="3">
      <c r="A3" s="14" t="s">
        <v>4</v>
      </c>
      <c r="B3" s="14" t="s">
        <v>26</v>
      </c>
      <c r="C3" s="16">
        <f>SUMIFS('2020 Debit'!D:D,'2020 Debit'!H:H,A3,'2020 Debit'!J:J,B3)+SUMIFS('2020 Credit'!F:F,'2020 Credit'!H:H,A3,'2020 Credit'!I:I,B3)</f>
        <v>-838.6</v>
      </c>
    </row>
    <row r="4">
      <c r="A4" s="14" t="s">
        <v>4</v>
      </c>
      <c r="B4" s="14" t="s">
        <v>27</v>
      </c>
      <c r="C4" s="16">
        <f>SUMIFS('2020 Debit'!D:D,'2020 Debit'!H:H,A4,'2020 Debit'!J:J,B4)+SUMIFS('2020 Credit'!F:F,'2020 Credit'!H:H,A4,'2020 Credit'!I:I,B4)</f>
        <v>-1661.84</v>
      </c>
    </row>
    <row r="5">
      <c r="A5" s="14" t="s">
        <v>4</v>
      </c>
      <c r="B5" s="14" t="s">
        <v>76</v>
      </c>
      <c r="C5" s="16">
        <f>SUMIFS('2020 Debit'!D:D,'2020 Debit'!I:I,"Fees")/3</f>
        <v>-358.3366667</v>
      </c>
    </row>
    <row r="6">
      <c r="A6" s="14" t="s">
        <v>4</v>
      </c>
      <c r="B6" s="14" t="s">
        <v>28</v>
      </c>
      <c r="C6" s="16">
        <v>-5674.58</v>
      </c>
    </row>
    <row r="7">
      <c r="A7" s="14" t="s">
        <v>4</v>
      </c>
      <c r="B7" s="14" t="s">
        <v>29</v>
      </c>
      <c r="C7" s="16">
        <v>-4406.67</v>
      </c>
    </row>
    <row r="8">
      <c r="A8" s="14"/>
      <c r="B8" s="14"/>
      <c r="C8" s="16"/>
    </row>
    <row r="9">
      <c r="A9" s="14" t="s">
        <v>6</v>
      </c>
      <c r="B9" s="14" t="s">
        <v>23</v>
      </c>
      <c r="C9" s="16">
        <f>SUMIFS('2020 Debit'!D:D,'2020 Debit'!H:H,A9,'2020 Debit'!J:J,B9)+SUMIFS('2020 Credit'!F:F,'2020 Credit'!H:H,A9,'2020 Credit'!I:I,B9)</f>
        <v>-7956.56</v>
      </c>
    </row>
    <row r="10">
      <c r="A10" s="14" t="s">
        <v>6</v>
      </c>
      <c r="B10" s="14" t="s">
        <v>26</v>
      </c>
      <c r="C10" s="16">
        <f>SUMIFS('2020 Debit'!D:D,'2020 Debit'!H:H,A10,'2020 Debit'!J:J,B10)+SUMIFS('2020 Credit'!F:F,'2020 Credit'!H:H,A10,'2020 Credit'!I:I,B10)</f>
        <v>-675.1</v>
      </c>
    </row>
    <row r="11">
      <c r="A11" s="14" t="s">
        <v>6</v>
      </c>
      <c r="B11" s="14" t="s">
        <v>27</v>
      </c>
      <c r="C11" s="16">
        <f>SUMIFS('2020 Debit'!D:D,'2020 Debit'!H:H,A11,'2020 Debit'!J:J,B11)+SUMIFS('2020 Credit'!F:F,'2020 Credit'!H:H,A11,'2020 Credit'!I:I,B11)</f>
        <v>-3640.05</v>
      </c>
    </row>
    <row r="12">
      <c r="A12" s="14" t="s">
        <v>6</v>
      </c>
      <c r="B12" s="14" t="s">
        <v>76</v>
      </c>
      <c r="C12" s="16">
        <f>SUMIFS('2020 Debit'!D:D,'2020 Debit'!I:I,"Fees")/3</f>
        <v>-358.3366667</v>
      </c>
    </row>
    <row r="13">
      <c r="A13" s="14" t="s">
        <v>6</v>
      </c>
      <c r="B13" s="14" t="s">
        <v>28</v>
      </c>
      <c r="C13" s="16">
        <v>-1392.8</v>
      </c>
    </row>
    <row r="14">
      <c r="A14" s="14" t="s">
        <v>6</v>
      </c>
      <c r="B14" s="14" t="s">
        <v>29</v>
      </c>
      <c r="C14" s="16">
        <v>-951.52</v>
      </c>
    </row>
    <row r="15">
      <c r="A15" s="14"/>
      <c r="B15" s="14"/>
      <c r="C15" s="16"/>
    </row>
    <row r="16">
      <c r="A16" s="14" t="s">
        <v>30</v>
      </c>
      <c r="B16" s="14" t="s">
        <v>23</v>
      </c>
      <c r="C16" s="16">
        <f>SUMIFS('2020 Debit'!D:D,'2020 Debit'!H:H,A16,'2020 Debit'!J:J,B16)+SUMIFS('2020 Credit'!F:F,'2020 Credit'!H:H,A16,'2020 Credit'!I:I,B16)</f>
        <v>-590</v>
      </c>
    </row>
    <row r="17">
      <c r="A17" s="14" t="s">
        <v>30</v>
      </c>
      <c r="B17" s="14" t="s">
        <v>26</v>
      </c>
      <c r="C17" s="16">
        <f>SUMIFS('2020 Debit'!D:D,'2020 Debit'!H:H,A17,'2020 Debit'!J:J,B17)+SUMIFS('2020 Credit'!F:F,'2020 Credit'!H:H,A17,'2020 Credit'!I:I,B17)</f>
        <v>-898.85</v>
      </c>
    </row>
    <row r="18">
      <c r="A18" s="14" t="s">
        <v>30</v>
      </c>
      <c r="B18" s="14" t="s">
        <v>27</v>
      </c>
      <c r="C18" s="16">
        <f>SUMIFS('2020 Debit'!D:D,'2020 Debit'!H:H,A18,'2020 Debit'!J:J,B18)+SUMIFS('2020 Credit'!F:F,'2020 Credit'!H:H,A18,'2020 Credit'!I:I,B18)</f>
        <v>-819.62</v>
      </c>
    </row>
    <row r="19">
      <c r="A19" s="14" t="s">
        <v>30</v>
      </c>
      <c r="B19" s="14" t="s">
        <v>76</v>
      </c>
      <c r="C19" s="16">
        <f>SUMIFS('2020 Debit'!D:D,'2020 Debit'!I:I,"Fees")/3</f>
        <v>-358.3366667</v>
      </c>
    </row>
    <row r="20">
      <c r="A20" s="14" t="s">
        <v>30</v>
      </c>
      <c r="B20" s="14" t="s">
        <v>28</v>
      </c>
      <c r="C20" s="16">
        <v>-1893.86</v>
      </c>
    </row>
    <row r="21">
      <c r="A21" s="14" t="s">
        <v>30</v>
      </c>
      <c r="B21" s="14" t="s">
        <v>29</v>
      </c>
      <c r="C21" s="1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7.22"/>
    <col customWidth="1" min="2" max="2" width="5.78"/>
    <col customWidth="1" min="3" max="3" width="48.44"/>
    <col customWidth="1" min="4" max="4" width="11.33"/>
    <col customWidth="1" min="5" max="5" width="28.0"/>
    <col customWidth="1" min="6" max="26" width="11.33"/>
  </cols>
  <sheetData>
    <row r="1">
      <c r="A1" s="50" t="s">
        <v>77</v>
      </c>
      <c r="B1" s="50" t="s">
        <v>78</v>
      </c>
      <c r="C1" s="51" t="s">
        <v>79</v>
      </c>
      <c r="D1" s="50" t="s">
        <v>2</v>
      </c>
      <c r="E1" s="50" t="s">
        <v>80</v>
      </c>
      <c r="F1" s="50" t="s">
        <v>81</v>
      </c>
      <c r="G1" s="50" t="s">
        <v>82</v>
      </c>
      <c r="H1" s="14" t="s">
        <v>73</v>
      </c>
      <c r="I1" s="50" t="s">
        <v>82</v>
      </c>
      <c r="J1" s="52" t="s">
        <v>83</v>
      </c>
    </row>
    <row r="2">
      <c r="A2" s="50" t="s">
        <v>84</v>
      </c>
      <c r="B2" s="53">
        <v>44196.0</v>
      </c>
      <c r="C2" s="50" t="s">
        <v>85</v>
      </c>
      <c r="D2" s="54">
        <v>1050.0</v>
      </c>
      <c r="E2" s="50" t="s">
        <v>86</v>
      </c>
      <c r="F2" s="54">
        <v>7024.9</v>
      </c>
      <c r="G2" s="50" t="s">
        <v>87</v>
      </c>
      <c r="H2" s="14" t="s">
        <v>4</v>
      </c>
      <c r="I2" s="50" t="s">
        <v>87</v>
      </c>
    </row>
    <row r="3">
      <c r="A3" s="50" t="s">
        <v>88</v>
      </c>
      <c r="B3" s="53">
        <v>44132.0</v>
      </c>
      <c r="C3" s="50" t="s">
        <v>89</v>
      </c>
      <c r="D3" s="54">
        <v>-34.0</v>
      </c>
      <c r="E3" s="50" t="s">
        <v>90</v>
      </c>
      <c r="F3" s="54">
        <v>-98.6</v>
      </c>
      <c r="G3" s="50" t="s">
        <v>91</v>
      </c>
      <c r="H3" s="14" t="s">
        <v>4</v>
      </c>
      <c r="I3" s="50" t="s">
        <v>76</v>
      </c>
    </row>
    <row r="4">
      <c r="A4" s="50" t="s">
        <v>88</v>
      </c>
      <c r="B4" s="53">
        <v>43969.0</v>
      </c>
      <c r="C4" s="50" t="s">
        <v>92</v>
      </c>
      <c r="D4" s="54">
        <v>-489.64</v>
      </c>
      <c r="E4" s="50" t="s">
        <v>93</v>
      </c>
      <c r="F4" s="54">
        <v>15111.25</v>
      </c>
      <c r="G4" s="50" t="s">
        <v>91</v>
      </c>
      <c r="H4" s="14" t="s">
        <v>4</v>
      </c>
      <c r="I4" s="50" t="s">
        <v>29</v>
      </c>
    </row>
    <row r="5">
      <c r="A5" s="50" t="s">
        <v>84</v>
      </c>
      <c r="B5" s="53">
        <v>44194.0</v>
      </c>
      <c r="C5" s="50" t="s">
        <v>94</v>
      </c>
      <c r="D5" s="54">
        <v>50.0</v>
      </c>
      <c r="E5" s="50" t="s">
        <v>95</v>
      </c>
      <c r="F5" s="54">
        <v>6490.0</v>
      </c>
      <c r="G5" s="50" t="s">
        <v>87</v>
      </c>
      <c r="H5" s="14" t="s">
        <v>4</v>
      </c>
      <c r="I5" s="50" t="s">
        <v>87</v>
      </c>
    </row>
    <row r="6">
      <c r="A6" s="50" t="s">
        <v>84</v>
      </c>
      <c r="B6" s="53">
        <v>44194.0</v>
      </c>
      <c r="C6" s="50" t="s">
        <v>96</v>
      </c>
      <c r="D6" s="54">
        <v>140.0</v>
      </c>
      <c r="E6" s="50" t="s">
        <v>97</v>
      </c>
      <c r="F6" s="54">
        <v>6440.0</v>
      </c>
      <c r="G6" s="50" t="s">
        <v>98</v>
      </c>
      <c r="I6" s="50" t="s">
        <v>98</v>
      </c>
    </row>
    <row r="7">
      <c r="A7" s="50" t="s">
        <v>88</v>
      </c>
      <c r="B7" s="53">
        <v>44000.0</v>
      </c>
      <c r="C7" s="50" t="s">
        <v>99</v>
      </c>
      <c r="D7" s="54">
        <v>-489.64</v>
      </c>
      <c r="E7" s="50" t="s">
        <v>93</v>
      </c>
      <c r="F7" s="54">
        <v>9854.81</v>
      </c>
      <c r="G7" s="50" t="s">
        <v>91</v>
      </c>
      <c r="H7" s="14" t="s">
        <v>4</v>
      </c>
      <c r="I7" s="50" t="s">
        <v>29</v>
      </c>
    </row>
    <row r="8">
      <c r="A8" s="50" t="s">
        <v>88</v>
      </c>
      <c r="B8" s="53">
        <v>44032.0</v>
      </c>
      <c r="C8" s="50" t="s">
        <v>100</v>
      </c>
      <c r="D8" s="54">
        <v>-489.63</v>
      </c>
      <c r="E8" s="50" t="s">
        <v>93</v>
      </c>
      <c r="F8" s="54">
        <v>9556.8</v>
      </c>
      <c r="G8" s="50" t="s">
        <v>91</v>
      </c>
      <c r="H8" s="14" t="s">
        <v>4</v>
      </c>
      <c r="I8" s="50" t="s">
        <v>29</v>
      </c>
    </row>
    <row r="9">
      <c r="A9" s="50" t="s">
        <v>88</v>
      </c>
      <c r="B9" s="53">
        <v>44193.0</v>
      </c>
      <c r="C9" s="50" t="s">
        <v>101</v>
      </c>
      <c r="D9" s="54">
        <v>-400.0</v>
      </c>
      <c r="E9" s="50" t="s">
        <v>97</v>
      </c>
      <c r="F9" s="54">
        <v>6414.77</v>
      </c>
      <c r="G9" s="50" t="s">
        <v>91</v>
      </c>
      <c r="H9" s="14" t="s">
        <v>4</v>
      </c>
      <c r="I9" s="50" t="s">
        <v>91</v>
      </c>
      <c r="J9" s="55" t="s">
        <v>26</v>
      </c>
    </row>
    <row r="10">
      <c r="A10" s="50" t="s">
        <v>88</v>
      </c>
      <c r="B10" s="53">
        <v>44193.0</v>
      </c>
      <c r="C10" s="50" t="s">
        <v>102</v>
      </c>
      <c r="D10" s="54">
        <v>-100.0</v>
      </c>
      <c r="E10" s="50" t="s">
        <v>103</v>
      </c>
      <c r="F10" s="54">
        <v>6814.77</v>
      </c>
      <c r="G10" s="50" t="s">
        <v>91</v>
      </c>
      <c r="H10" s="14" t="s">
        <v>6</v>
      </c>
      <c r="I10" s="50" t="s">
        <v>91</v>
      </c>
      <c r="J10" s="55" t="s">
        <v>27</v>
      </c>
    </row>
    <row r="11">
      <c r="A11" s="50" t="s">
        <v>84</v>
      </c>
      <c r="B11" s="53">
        <v>44193.0</v>
      </c>
      <c r="C11" s="50" t="s">
        <v>104</v>
      </c>
      <c r="D11" s="54">
        <v>1100.0</v>
      </c>
      <c r="E11" s="50" t="s">
        <v>95</v>
      </c>
      <c r="F11" s="54">
        <v>6914.77</v>
      </c>
      <c r="G11" s="50" t="s">
        <v>87</v>
      </c>
      <c r="H11" s="14" t="s">
        <v>4</v>
      </c>
      <c r="I11" s="50" t="s">
        <v>87</v>
      </c>
    </row>
    <row r="12">
      <c r="A12" s="50" t="s">
        <v>84</v>
      </c>
      <c r="B12" s="53">
        <v>44193.0</v>
      </c>
      <c r="C12" s="50" t="s">
        <v>105</v>
      </c>
      <c r="D12" s="54">
        <v>1500.0</v>
      </c>
      <c r="E12" s="50" t="s">
        <v>86</v>
      </c>
      <c r="F12" s="54">
        <v>5814.77</v>
      </c>
      <c r="G12" s="50" t="s">
        <v>87</v>
      </c>
      <c r="H12" s="14" t="s">
        <v>6</v>
      </c>
      <c r="I12" s="50" t="s">
        <v>87</v>
      </c>
    </row>
    <row r="13">
      <c r="A13" s="50" t="s">
        <v>84</v>
      </c>
      <c r="B13" s="53">
        <v>44189.0</v>
      </c>
      <c r="C13" s="50" t="s">
        <v>106</v>
      </c>
      <c r="D13" s="54">
        <v>33.0</v>
      </c>
      <c r="E13" s="50" t="s">
        <v>86</v>
      </c>
      <c r="F13" s="54">
        <v>4314.77</v>
      </c>
      <c r="G13" s="50" t="s">
        <v>98</v>
      </c>
      <c r="I13" s="50" t="s">
        <v>98</v>
      </c>
    </row>
    <row r="14">
      <c r="A14" s="50" t="s">
        <v>84</v>
      </c>
      <c r="B14" s="53">
        <v>44189.0</v>
      </c>
      <c r="C14" s="50" t="s">
        <v>107</v>
      </c>
      <c r="D14" s="54">
        <v>500.0</v>
      </c>
      <c r="E14" s="50" t="s">
        <v>86</v>
      </c>
      <c r="F14" s="54">
        <v>4281.77</v>
      </c>
      <c r="G14" s="50" t="s">
        <v>87</v>
      </c>
      <c r="H14" s="14" t="s">
        <v>4</v>
      </c>
      <c r="I14" s="50" t="s">
        <v>87</v>
      </c>
    </row>
    <row r="15">
      <c r="A15" s="50" t="s">
        <v>88</v>
      </c>
      <c r="B15" s="53">
        <v>44187.0</v>
      </c>
      <c r="C15" s="50" t="s">
        <v>108</v>
      </c>
      <c r="D15" s="54">
        <v>-425.0</v>
      </c>
      <c r="E15" s="50" t="s">
        <v>109</v>
      </c>
      <c r="F15" s="54">
        <v>3781.77</v>
      </c>
      <c r="G15" s="50" t="s">
        <v>98</v>
      </c>
      <c r="I15" s="50" t="s">
        <v>98</v>
      </c>
    </row>
    <row r="16">
      <c r="A16" s="50" t="s">
        <v>88</v>
      </c>
      <c r="B16" s="53">
        <v>44187.0</v>
      </c>
      <c r="C16" s="50" t="s">
        <v>110</v>
      </c>
      <c r="D16" s="54">
        <v>-150.0</v>
      </c>
      <c r="E16" s="50" t="s">
        <v>111</v>
      </c>
      <c r="F16" s="54">
        <v>4206.77</v>
      </c>
      <c r="G16" s="50" t="s">
        <v>91</v>
      </c>
      <c r="H16" s="14" t="s">
        <v>4</v>
      </c>
      <c r="I16" s="50" t="s">
        <v>91</v>
      </c>
      <c r="J16" s="55" t="s">
        <v>23</v>
      </c>
    </row>
    <row r="17">
      <c r="A17" s="50" t="s">
        <v>84</v>
      </c>
      <c r="B17" s="53">
        <v>44187.0</v>
      </c>
      <c r="C17" s="50" t="s">
        <v>112</v>
      </c>
      <c r="D17" s="54">
        <v>150.0</v>
      </c>
      <c r="E17" s="50" t="s">
        <v>86</v>
      </c>
      <c r="F17" s="54">
        <v>4356.77</v>
      </c>
      <c r="G17" s="50" t="s">
        <v>87</v>
      </c>
      <c r="H17" s="14" t="s">
        <v>4</v>
      </c>
      <c r="I17" s="50" t="s">
        <v>87</v>
      </c>
    </row>
    <row r="18">
      <c r="A18" s="50" t="s">
        <v>84</v>
      </c>
      <c r="B18" s="53">
        <v>44186.0</v>
      </c>
      <c r="C18" s="50" t="s">
        <v>113</v>
      </c>
      <c r="D18" s="54">
        <v>150.0</v>
      </c>
      <c r="E18" s="50" t="s">
        <v>95</v>
      </c>
      <c r="F18" s="54">
        <v>4206.77</v>
      </c>
      <c r="G18" s="50" t="s">
        <v>87</v>
      </c>
      <c r="H18" s="14" t="s">
        <v>4</v>
      </c>
      <c r="I18" s="50" t="s">
        <v>87</v>
      </c>
    </row>
    <row r="19">
      <c r="A19" s="50" t="s">
        <v>84</v>
      </c>
      <c r="B19" s="53">
        <v>44186.0</v>
      </c>
      <c r="C19" s="50" t="s">
        <v>114</v>
      </c>
      <c r="D19" s="54">
        <v>1000.0</v>
      </c>
      <c r="E19" s="50" t="s">
        <v>86</v>
      </c>
      <c r="F19" s="54">
        <v>4056.77</v>
      </c>
      <c r="G19" s="50" t="s">
        <v>87</v>
      </c>
      <c r="H19" s="14" t="s">
        <v>4</v>
      </c>
      <c r="I19" s="50" t="s">
        <v>87</v>
      </c>
    </row>
    <row r="20">
      <c r="A20" s="50" t="s">
        <v>88</v>
      </c>
      <c r="B20" s="53">
        <v>44061.0</v>
      </c>
      <c r="C20" s="50" t="s">
        <v>115</v>
      </c>
      <c r="D20" s="54">
        <v>-489.63</v>
      </c>
      <c r="E20" s="50" t="s">
        <v>93</v>
      </c>
      <c r="F20" s="54">
        <v>18409.23</v>
      </c>
      <c r="G20" s="50" t="s">
        <v>91</v>
      </c>
      <c r="H20" s="14" t="s">
        <v>4</v>
      </c>
      <c r="I20" s="50" t="s">
        <v>29</v>
      </c>
    </row>
    <row r="21">
      <c r="A21" s="50" t="s">
        <v>84</v>
      </c>
      <c r="B21" s="53">
        <v>44183.0</v>
      </c>
      <c r="C21" s="50" t="s">
        <v>116</v>
      </c>
      <c r="D21" s="54">
        <v>750.0</v>
      </c>
      <c r="E21" s="50" t="s">
        <v>95</v>
      </c>
      <c r="F21" s="54">
        <v>3546.38</v>
      </c>
      <c r="G21" s="50" t="s">
        <v>87</v>
      </c>
      <c r="H21" s="14" t="s">
        <v>4</v>
      </c>
      <c r="I21" s="50" t="s">
        <v>87</v>
      </c>
    </row>
    <row r="22">
      <c r="A22" s="50" t="s">
        <v>88</v>
      </c>
      <c r="B22" s="53">
        <v>44092.0</v>
      </c>
      <c r="C22" s="50" t="s">
        <v>117</v>
      </c>
      <c r="D22" s="54">
        <v>-489.63</v>
      </c>
      <c r="E22" s="50" t="s">
        <v>93</v>
      </c>
      <c r="F22" s="54">
        <v>8038.45</v>
      </c>
      <c r="G22" s="50" t="s">
        <v>91</v>
      </c>
      <c r="H22" s="14" t="s">
        <v>4</v>
      </c>
      <c r="I22" s="50" t="s">
        <v>29</v>
      </c>
    </row>
    <row r="23">
      <c r="A23" s="50" t="s">
        <v>88</v>
      </c>
      <c r="B23" s="53">
        <v>44123.0</v>
      </c>
      <c r="C23" s="50" t="s">
        <v>118</v>
      </c>
      <c r="D23" s="54">
        <v>-489.63</v>
      </c>
      <c r="E23" s="50" t="s">
        <v>93</v>
      </c>
      <c r="F23" s="54">
        <v>1852.35</v>
      </c>
      <c r="G23" s="50" t="s">
        <v>91</v>
      </c>
      <c r="H23" s="14" t="s">
        <v>4</v>
      </c>
      <c r="I23" s="50" t="s">
        <v>29</v>
      </c>
    </row>
    <row r="24">
      <c r="A24" s="50" t="s">
        <v>84</v>
      </c>
      <c r="B24" s="53">
        <v>44180.0</v>
      </c>
      <c r="C24" s="50" t="s">
        <v>119</v>
      </c>
      <c r="D24" s="54">
        <v>1150.0</v>
      </c>
      <c r="E24" s="50" t="s">
        <v>95</v>
      </c>
      <c r="F24" s="54">
        <v>6078.3</v>
      </c>
      <c r="G24" s="50" t="s">
        <v>87</v>
      </c>
      <c r="H24" s="14" t="s">
        <v>4</v>
      </c>
      <c r="I24" s="50" t="s">
        <v>87</v>
      </c>
    </row>
    <row r="25">
      <c r="A25" s="50" t="s">
        <v>88</v>
      </c>
      <c r="B25" s="53">
        <v>44153.0</v>
      </c>
      <c r="C25" s="50" t="s">
        <v>120</v>
      </c>
      <c r="D25" s="54">
        <v>-489.62</v>
      </c>
      <c r="E25" s="50" t="s">
        <v>93</v>
      </c>
      <c r="F25" s="54">
        <v>831.12</v>
      </c>
      <c r="G25" s="50" t="s">
        <v>91</v>
      </c>
      <c r="H25" s="14" t="s">
        <v>4</v>
      </c>
      <c r="I25" s="50" t="s">
        <v>29</v>
      </c>
    </row>
    <row r="26">
      <c r="A26" s="50" t="s">
        <v>84</v>
      </c>
      <c r="B26" s="53">
        <v>44179.0</v>
      </c>
      <c r="C26" s="50" t="s">
        <v>121</v>
      </c>
      <c r="D26" s="54">
        <v>500.0</v>
      </c>
      <c r="E26" s="50" t="s">
        <v>95</v>
      </c>
      <c r="F26" s="54">
        <v>8425.9</v>
      </c>
      <c r="G26" s="50" t="s">
        <v>87</v>
      </c>
      <c r="H26" s="14" t="s">
        <v>4</v>
      </c>
      <c r="I26" s="50" t="s">
        <v>87</v>
      </c>
    </row>
    <row r="27">
      <c r="A27" s="50" t="s">
        <v>84</v>
      </c>
      <c r="B27" s="53">
        <v>44176.0</v>
      </c>
      <c r="C27" s="50" t="s">
        <v>122</v>
      </c>
      <c r="D27" s="54">
        <v>950.0</v>
      </c>
      <c r="E27" s="50" t="s">
        <v>86</v>
      </c>
      <c r="F27" s="54">
        <v>7925.9</v>
      </c>
      <c r="G27" s="50" t="s">
        <v>87</v>
      </c>
      <c r="H27" s="14" t="s">
        <v>4</v>
      </c>
      <c r="I27" s="50" t="s">
        <v>87</v>
      </c>
    </row>
    <row r="28">
      <c r="A28" s="50" t="s">
        <v>88</v>
      </c>
      <c r="B28" s="53">
        <v>44183.0</v>
      </c>
      <c r="C28" s="50" t="s">
        <v>123</v>
      </c>
      <c r="D28" s="54">
        <v>-489.61</v>
      </c>
      <c r="E28" s="50" t="s">
        <v>93</v>
      </c>
      <c r="F28" s="54">
        <v>3056.77</v>
      </c>
      <c r="G28" s="50" t="s">
        <v>91</v>
      </c>
      <c r="H28" s="14" t="s">
        <v>4</v>
      </c>
      <c r="I28" s="50" t="s">
        <v>29</v>
      </c>
    </row>
    <row r="29">
      <c r="A29" s="50" t="s">
        <v>88</v>
      </c>
      <c r="B29" s="53">
        <v>44098.0</v>
      </c>
      <c r="C29" s="50" t="s">
        <v>124</v>
      </c>
      <c r="D29" s="54">
        <v>-3072.7</v>
      </c>
      <c r="E29" s="50" t="s">
        <v>93</v>
      </c>
      <c r="F29" s="54">
        <v>16430.19</v>
      </c>
      <c r="G29" s="50" t="s">
        <v>125</v>
      </c>
      <c r="I29" s="50" t="s">
        <v>125</v>
      </c>
    </row>
    <row r="30">
      <c r="A30" s="50" t="s">
        <v>84</v>
      </c>
      <c r="B30" s="53">
        <v>44173.0</v>
      </c>
      <c r="C30" s="50" t="s">
        <v>126</v>
      </c>
      <c r="D30" s="54">
        <v>1300.0</v>
      </c>
      <c r="E30" s="50" t="s">
        <v>127</v>
      </c>
      <c r="F30" s="54">
        <v>10214.91</v>
      </c>
      <c r="G30" s="50" t="s">
        <v>87</v>
      </c>
      <c r="H30" s="14" t="s">
        <v>6</v>
      </c>
      <c r="I30" s="50" t="s">
        <v>87</v>
      </c>
    </row>
    <row r="31">
      <c r="A31" s="50" t="s">
        <v>88</v>
      </c>
      <c r="B31" s="53">
        <v>44172.0</v>
      </c>
      <c r="C31" s="50" t="s">
        <v>128</v>
      </c>
      <c r="D31" s="54">
        <v>-150.0</v>
      </c>
      <c r="E31" s="50" t="s">
        <v>111</v>
      </c>
      <c r="F31" s="54">
        <v>8914.91</v>
      </c>
      <c r="G31" s="50" t="s">
        <v>91</v>
      </c>
      <c r="H31" s="14" t="s">
        <v>4</v>
      </c>
      <c r="I31" s="50" t="s">
        <v>91</v>
      </c>
      <c r="J31" s="55" t="s">
        <v>23</v>
      </c>
    </row>
    <row r="32">
      <c r="A32" s="50" t="s">
        <v>84</v>
      </c>
      <c r="B32" s="53">
        <v>44172.0</v>
      </c>
      <c r="C32" s="50" t="s">
        <v>129</v>
      </c>
      <c r="D32" s="54">
        <v>950.0</v>
      </c>
      <c r="E32" s="50" t="s">
        <v>95</v>
      </c>
      <c r="F32" s="54">
        <v>9064.91</v>
      </c>
      <c r="G32" s="50" t="s">
        <v>87</v>
      </c>
      <c r="H32" s="14" t="s">
        <v>4</v>
      </c>
      <c r="I32" s="50" t="s">
        <v>87</v>
      </c>
    </row>
    <row r="33">
      <c r="A33" s="50" t="s">
        <v>88</v>
      </c>
      <c r="B33" s="53">
        <v>44169.0</v>
      </c>
      <c r="C33" s="50" t="s">
        <v>130</v>
      </c>
      <c r="D33" s="54">
        <v>-1120.0</v>
      </c>
      <c r="E33" s="50" t="s">
        <v>111</v>
      </c>
      <c r="F33" s="54">
        <v>8114.91</v>
      </c>
      <c r="G33" s="50" t="s">
        <v>91</v>
      </c>
      <c r="H33" s="14" t="s">
        <v>4</v>
      </c>
      <c r="I33" s="50" t="s">
        <v>91</v>
      </c>
      <c r="J33" s="55" t="s">
        <v>23</v>
      </c>
    </row>
    <row r="34">
      <c r="A34" s="50" t="s">
        <v>84</v>
      </c>
      <c r="B34" s="53">
        <v>44168.0</v>
      </c>
      <c r="C34" s="50" t="s">
        <v>131</v>
      </c>
      <c r="D34" s="54">
        <v>1000.0</v>
      </c>
      <c r="E34" s="50" t="s">
        <v>86</v>
      </c>
      <c r="F34" s="54">
        <v>9234.91</v>
      </c>
      <c r="G34" s="50" t="s">
        <v>87</v>
      </c>
      <c r="H34" s="14" t="s">
        <v>6</v>
      </c>
      <c r="I34" s="50" t="s">
        <v>87</v>
      </c>
    </row>
    <row r="35">
      <c r="A35" s="50" t="s">
        <v>88</v>
      </c>
      <c r="B35" s="53">
        <v>44167.0</v>
      </c>
      <c r="C35" s="50" t="s">
        <v>132</v>
      </c>
      <c r="D35" s="54">
        <v>-111.0</v>
      </c>
      <c r="E35" s="50" t="s">
        <v>109</v>
      </c>
      <c r="F35" s="54">
        <v>8234.91</v>
      </c>
      <c r="G35" s="50" t="s">
        <v>98</v>
      </c>
      <c r="I35" s="50" t="s">
        <v>98</v>
      </c>
    </row>
    <row r="36">
      <c r="A36" s="50" t="s">
        <v>84</v>
      </c>
      <c r="B36" s="53">
        <v>44167.0</v>
      </c>
      <c r="C36" s="50" t="s">
        <v>133</v>
      </c>
      <c r="D36" s="54">
        <v>832.0</v>
      </c>
      <c r="E36" s="50" t="s">
        <v>127</v>
      </c>
      <c r="F36" s="54">
        <v>8345.91</v>
      </c>
      <c r="G36" s="50" t="s">
        <v>87</v>
      </c>
      <c r="H36" s="14" t="s">
        <v>4</v>
      </c>
      <c r="I36" s="50" t="s">
        <v>87</v>
      </c>
    </row>
    <row r="37">
      <c r="A37" s="50" t="s">
        <v>84</v>
      </c>
      <c r="B37" s="53">
        <v>44167.0</v>
      </c>
      <c r="C37" s="50" t="s">
        <v>134</v>
      </c>
      <c r="D37" s="54">
        <v>1650.0</v>
      </c>
      <c r="E37" s="50" t="s">
        <v>86</v>
      </c>
      <c r="F37" s="54">
        <v>7513.91</v>
      </c>
      <c r="G37" s="50" t="s">
        <v>87</v>
      </c>
      <c r="H37" s="14" t="s">
        <v>6</v>
      </c>
      <c r="I37" s="50" t="s">
        <v>87</v>
      </c>
    </row>
    <row r="38">
      <c r="A38" s="50" t="s">
        <v>88</v>
      </c>
      <c r="B38" s="53">
        <v>44166.0</v>
      </c>
      <c r="C38" s="50" t="s">
        <v>135</v>
      </c>
      <c r="D38" s="54">
        <v>-1000.0</v>
      </c>
      <c r="E38" s="50" t="s">
        <v>111</v>
      </c>
      <c r="F38" s="54">
        <v>5863.91</v>
      </c>
      <c r="G38" s="50" t="s">
        <v>91</v>
      </c>
      <c r="H38" s="14" t="s">
        <v>4</v>
      </c>
      <c r="I38" s="50" t="s">
        <v>91</v>
      </c>
      <c r="J38" s="55" t="s">
        <v>23</v>
      </c>
    </row>
    <row r="39">
      <c r="A39" s="50" t="s">
        <v>84</v>
      </c>
      <c r="B39" s="53">
        <v>44166.0</v>
      </c>
      <c r="C39" s="50" t="s">
        <v>136</v>
      </c>
      <c r="D39" s="54">
        <v>400.0</v>
      </c>
      <c r="E39" s="50" t="s">
        <v>86</v>
      </c>
      <c r="F39" s="54">
        <v>6863.91</v>
      </c>
      <c r="G39" s="50" t="s">
        <v>87</v>
      </c>
      <c r="H39" s="14" t="s">
        <v>30</v>
      </c>
      <c r="I39" s="50" t="s">
        <v>87</v>
      </c>
    </row>
    <row r="40">
      <c r="A40" s="50" t="s">
        <v>84</v>
      </c>
      <c r="B40" s="53">
        <v>44166.0</v>
      </c>
      <c r="C40" s="50" t="s">
        <v>137</v>
      </c>
      <c r="D40" s="54">
        <v>495.0</v>
      </c>
      <c r="E40" s="50" t="s">
        <v>127</v>
      </c>
      <c r="F40" s="54">
        <v>6463.91</v>
      </c>
      <c r="G40" s="50" t="s">
        <v>87</v>
      </c>
      <c r="H40" s="14" t="s">
        <v>4</v>
      </c>
      <c r="I40" s="50" t="s">
        <v>87</v>
      </c>
    </row>
    <row r="41">
      <c r="A41" s="50" t="s">
        <v>84</v>
      </c>
      <c r="B41" s="53">
        <v>44166.0</v>
      </c>
      <c r="C41" s="50" t="s">
        <v>138</v>
      </c>
      <c r="D41" s="54">
        <v>1500.0</v>
      </c>
      <c r="E41" s="50" t="s">
        <v>95</v>
      </c>
      <c r="F41" s="54">
        <v>5968.91</v>
      </c>
      <c r="G41" s="50" t="s">
        <v>87</v>
      </c>
      <c r="H41" s="14" t="s">
        <v>30</v>
      </c>
      <c r="I41" s="50" t="s">
        <v>87</v>
      </c>
    </row>
    <row r="42">
      <c r="A42" s="50" t="s">
        <v>88</v>
      </c>
      <c r="B42" s="53">
        <v>44165.0</v>
      </c>
      <c r="C42" s="50" t="s">
        <v>139</v>
      </c>
      <c r="D42" s="54">
        <v>-12.0</v>
      </c>
      <c r="E42" s="50" t="s">
        <v>90</v>
      </c>
      <c r="F42" s="54">
        <v>4468.91</v>
      </c>
      <c r="G42" s="50" t="s">
        <v>91</v>
      </c>
      <c r="H42" s="14" t="s">
        <v>4</v>
      </c>
      <c r="I42" s="50" t="s">
        <v>76</v>
      </c>
      <c r="J42" s="55" t="s">
        <v>140</v>
      </c>
    </row>
    <row r="43">
      <c r="A43" s="50" t="s">
        <v>84</v>
      </c>
      <c r="B43" s="53">
        <v>44165.0</v>
      </c>
      <c r="C43" s="50" t="s">
        <v>141</v>
      </c>
      <c r="D43" s="54">
        <v>1250.0</v>
      </c>
      <c r="E43" s="50" t="s">
        <v>86</v>
      </c>
      <c r="F43" s="54">
        <v>4480.91</v>
      </c>
      <c r="G43" s="50" t="s">
        <v>87</v>
      </c>
      <c r="H43" s="14" t="s">
        <v>4</v>
      </c>
      <c r="I43" s="50" t="s">
        <v>87</v>
      </c>
    </row>
    <row r="44">
      <c r="A44" s="50" t="s">
        <v>84</v>
      </c>
      <c r="B44" s="53">
        <v>44165.0</v>
      </c>
      <c r="C44" s="50" t="s">
        <v>142</v>
      </c>
      <c r="D44" s="54">
        <v>1500.0</v>
      </c>
      <c r="E44" s="50" t="s">
        <v>95</v>
      </c>
      <c r="F44" s="54">
        <v>3230.91</v>
      </c>
      <c r="G44" s="50" t="s">
        <v>87</v>
      </c>
      <c r="H44" s="14" t="s">
        <v>30</v>
      </c>
      <c r="I44" s="50" t="s">
        <v>87</v>
      </c>
    </row>
    <row r="45">
      <c r="A45" s="50" t="s">
        <v>84</v>
      </c>
      <c r="B45" s="53">
        <v>44165.0</v>
      </c>
      <c r="C45" s="50" t="s">
        <v>143</v>
      </c>
      <c r="D45" s="54">
        <v>1500.0</v>
      </c>
      <c r="E45" s="50" t="s">
        <v>86</v>
      </c>
      <c r="F45" s="54">
        <v>1730.91</v>
      </c>
      <c r="G45" s="50" t="s">
        <v>87</v>
      </c>
      <c r="H45" s="14" t="s">
        <v>6</v>
      </c>
      <c r="I45" s="50" t="s">
        <v>87</v>
      </c>
    </row>
    <row r="46">
      <c r="A46" s="50" t="s">
        <v>88</v>
      </c>
      <c r="B46" s="53">
        <v>44102.0</v>
      </c>
      <c r="C46" s="50" t="s">
        <v>144</v>
      </c>
      <c r="D46" s="54">
        <v>-15507.98</v>
      </c>
      <c r="E46" s="50" t="s">
        <v>93</v>
      </c>
      <c r="F46" s="54">
        <v>1708.63</v>
      </c>
      <c r="G46" s="50" t="s">
        <v>125</v>
      </c>
      <c r="I46" s="50" t="s">
        <v>125</v>
      </c>
    </row>
    <row r="47">
      <c r="A47" s="50" t="s">
        <v>88</v>
      </c>
      <c r="B47" s="53">
        <v>44118.0</v>
      </c>
      <c r="C47" s="50" t="s">
        <v>145</v>
      </c>
      <c r="D47" s="54">
        <v>-3120.86</v>
      </c>
      <c r="E47" s="50" t="s">
        <v>93</v>
      </c>
      <c r="F47" s="54">
        <v>2341.98</v>
      </c>
      <c r="G47" s="50" t="s">
        <v>125</v>
      </c>
      <c r="I47" s="50" t="s">
        <v>125</v>
      </c>
    </row>
    <row r="48">
      <c r="A48" s="50" t="s">
        <v>88</v>
      </c>
      <c r="B48" s="53">
        <v>44160.0</v>
      </c>
      <c r="C48" s="50" t="s">
        <v>146</v>
      </c>
      <c r="D48" s="54">
        <v>-500.0</v>
      </c>
      <c r="E48" s="50" t="s">
        <v>111</v>
      </c>
      <c r="F48" s="54">
        <v>331.12</v>
      </c>
      <c r="G48" s="50" t="s">
        <v>91</v>
      </c>
      <c r="H48" s="14" t="s">
        <v>4</v>
      </c>
      <c r="I48" s="50" t="s">
        <v>91</v>
      </c>
      <c r="J48" s="55" t="s">
        <v>23</v>
      </c>
    </row>
    <row r="49">
      <c r="A49" s="50" t="s">
        <v>88</v>
      </c>
      <c r="B49" s="53">
        <v>44151.0</v>
      </c>
      <c r="C49" s="50" t="s">
        <v>147</v>
      </c>
      <c r="D49" s="54">
        <v>-3065.14</v>
      </c>
      <c r="E49" s="50" t="s">
        <v>93</v>
      </c>
      <c r="F49" s="54">
        <v>1320.74</v>
      </c>
      <c r="G49" s="50" t="s">
        <v>125</v>
      </c>
      <c r="I49" s="50" t="s">
        <v>125</v>
      </c>
    </row>
    <row r="50">
      <c r="A50" s="50" t="s">
        <v>88</v>
      </c>
      <c r="B50" s="53">
        <v>44182.0</v>
      </c>
      <c r="C50" s="50" t="s">
        <v>148</v>
      </c>
      <c r="D50" s="54">
        <v>-3065.14</v>
      </c>
      <c r="E50" s="50" t="s">
        <v>93</v>
      </c>
      <c r="F50" s="54">
        <v>2796.38</v>
      </c>
      <c r="G50" s="50" t="s">
        <v>125</v>
      </c>
      <c r="I50" s="50" t="s">
        <v>125</v>
      </c>
    </row>
    <row r="51">
      <c r="A51" s="50" t="s">
        <v>88</v>
      </c>
      <c r="B51" s="53">
        <v>44012.0</v>
      </c>
      <c r="C51" s="51" t="s">
        <v>149</v>
      </c>
      <c r="D51" s="54">
        <v>-523.24</v>
      </c>
      <c r="E51" s="50" t="s">
        <v>93</v>
      </c>
      <c r="F51" s="54">
        <v>3023.97</v>
      </c>
      <c r="G51" s="50" t="s">
        <v>91</v>
      </c>
      <c r="H51" s="14" t="s">
        <v>4</v>
      </c>
      <c r="I51" s="50" t="s">
        <v>28</v>
      </c>
    </row>
    <row r="52">
      <c r="A52" s="50" t="s">
        <v>88</v>
      </c>
      <c r="B52" s="53">
        <v>44151.0</v>
      </c>
      <c r="C52" s="50" t="s">
        <v>150</v>
      </c>
      <c r="D52" s="54">
        <v>-250.0</v>
      </c>
      <c r="E52" s="50" t="s">
        <v>111</v>
      </c>
      <c r="F52" s="54">
        <v>7883.48</v>
      </c>
      <c r="G52" s="50" t="s">
        <v>91</v>
      </c>
      <c r="H52" s="14" t="s">
        <v>4</v>
      </c>
      <c r="I52" s="50" t="s">
        <v>91</v>
      </c>
      <c r="J52" s="55" t="s">
        <v>23</v>
      </c>
    </row>
    <row r="53">
      <c r="A53" s="50" t="s">
        <v>84</v>
      </c>
      <c r="B53" s="53">
        <v>44147.0</v>
      </c>
      <c r="C53" s="50" t="s">
        <v>151</v>
      </c>
      <c r="D53" s="54">
        <v>250.0</v>
      </c>
      <c r="E53" s="50" t="s">
        <v>95</v>
      </c>
      <c r="F53" s="54">
        <v>8133.48</v>
      </c>
      <c r="G53" s="50" t="s">
        <v>87</v>
      </c>
      <c r="H53" s="14" t="s">
        <v>4</v>
      </c>
      <c r="I53" s="50" t="s">
        <v>87</v>
      </c>
    </row>
    <row r="54">
      <c r="A54" s="50" t="s">
        <v>84</v>
      </c>
      <c r="B54" s="53">
        <v>44145.0</v>
      </c>
      <c r="C54" s="50" t="s">
        <v>152</v>
      </c>
      <c r="D54" s="54">
        <v>1300.0</v>
      </c>
      <c r="E54" s="50" t="s">
        <v>127</v>
      </c>
      <c r="F54" s="54">
        <v>7883.48</v>
      </c>
      <c r="G54" s="50" t="s">
        <v>87</v>
      </c>
      <c r="H54" s="14" t="s">
        <v>6</v>
      </c>
      <c r="I54" s="50" t="s">
        <v>87</v>
      </c>
    </row>
    <row r="55">
      <c r="A55" s="50" t="s">
        <v>88</v>
      </c>
      <c r="B55" s="53">
        <v>44012.0</v>
      </c>
      <c r="C55" s="51" t="s">
        <v>153</v>
      </c>
      <c r="D55" s="54">
        <v>-172.06</v>
      </c>
      <c r="E55" s="50" t="s">
        <v>93</v>
      </c>
      <c r="F55" s="54">
        <v>2851.91</v>
      </c>
      <c r="G55" s="50" t="s">
        <v>91</v>
      </c>
      <c r="H55" s="14" t="s">
        <v>6</v>
      </c>
      <c r="I55" s="50" t="s">
        <v>28</v>
      </c>
    </row>
    <row r="56">
      <c r="A56" s="50" t="s">
        <v>88</v>
      </c>
      <c r="B56" s="53">
        <v>44144.0</v>
      </c>
      <c r="C56" s="50" t="s">
        <v>154</v>
      </c>
      <c r="D56" s="54">
        <v>-300.0</v>
      </c>
      <c r="E56" s="50" t="s">
        <v>111</v>
      </c>
      <c r="F56" s="54">
        <v>9710.97</v>
      </c>
      <c r="G56" s="50" t="s">
        <v>91</v>
      </c>
      <c r="H56" s="14" t="s">
        <v>30</v>
      </c>
      <c r="I56" s="50" t="s">
        <v>91</v>
      </c>
      <c r="J56" s="55" t="s">
        <v>23</v>
      </c>
    </row>
    <row r="57">
      <c r="A57" s="50" t="s">
        <v>88</v>
      </c>
      <c r="B57" s="53">
        <v>44141.0</v>
      </c>
      <c r="C57" s="50" t="s">
        <v>155</v>
      </c>
      <c r="D57" s="54">
        <v>-101.0</v>
      </c>
      <c r="E57" s="50" t="s">
        <v>109</v>
      </c>
      <c r="F57" s="54">
        <v>10010.97</v>
      </c>
      <c r="G57" s="50" t="s">
        <v>98</v>
      </c>
      <c r="I57" s="50" t="s">
        <v>98</v>
      </c>
    </row>
    <row r="58">
      <c r="A58" s="50" t="s">
        <v>84</v>
      </c>
      <c r="B58" s="53">
        <v>44141.0</v>
      </c>
      <c r="C58" s="50" t="s">
        <v>156</v>
      </c>
      <c r="D58" s="54">
        <v>700.0</v>
      </c>
      <c r="E58" s="50" t="s">
        <v>95</v>
      </c>
      <c r="F58" s="54">
        <v>10111.97</v>
      </c>
      <c r="G58" s="50" t="s">
        <v>87</v>
      </c>
      <c r="H58" s="14" t="s">
        <v>4</v>
      </c>
      <c r="I58" s="50" t="s">
        <v>87</v>
      </c>
    </row>
    <row r="59">
      <c r="A59" s="50" t="s">
        <v>84</v>
      </c>
      <c r="B59" s="53">
        <v>44140.0</v>
      </c>
      <c r="C59" s="50" t="s">
        <v>157</v>
      </c>
      <c r="D59" s="54">
        <v>50.0</v>
      </c>
      <c r="E59" s="50" t="s">
        <v>95</v>
      </c>
      <c r="F59" s="54">
        <v>9411.97</v>
      </c>
      <c r="G59" s="50" t="s">
        <v>87</v>
      </c>
      <c r="H59" s="14" t="s">
        <v>4</v>
      </c>
      <c r="I59" s="50" t="s">
        <v>87</v>
      </c>
    </row>
    <row r="60">
      <c r="A60" s="50" t="s">
        <v>84</v>
      </c>
      <c r="B60" s="53">
        <v>44140.0</v>
      </c>
      <c r="C60" s="50" t="s">
        <v>158</v>
      </c>
      <c r="D60" s="54">
        <v>900.0</v>
      </c>
      <c r="E60" s="50" t="s">
        <v>95</v>
      </c>
      <c r="F60" s="54">
        <v>9361.97</v>
      </c>
      <c r="G60" s="50" t="s">
        <v>87</v>
      </c>
      <c r="H60" s="14" t="s">
        <v>4</v>
      </c>
      <c r="I60" s="50" t="s">
        <v>87</v>
      </c>
    </row>
    <row r="61">
      <c r="A61" s="50" t="s">
        <v>84</v>
      </c>
      <c r="B61" s="53">
        <v>44140.0</v>
      </c>
      <c r="C61" s="50" t="s">
        <v>159</v>
      </c>
      <c r="D61" s="54">
        <v>1400.0</v>
      </c>
      <c r="E61" s="50" t="s">
        <v>86</v>
      </c>
      <c r="F61" s="54">
        <v>8461.97</v>
      </c>
      <c r="G61" s="50" t="s">
        <v>87</v>
      </c>
      <c r="H61" s="14" t="s">
        <v>6</v>
      </c>
      <c r="I61" s="50" t="s">
        <v>87</v>
      </c>
    </row>
    <row r="62">
      <c r="A62" s="50" t="s">
        <v>88</v>
      </c>
      <c r="B62" s="53">
        <v>44071.0</v>
      </c>
      <c r="C62" s="51" t="s">
        <v>160</v>
      </c>
      <c r="D62" s="54">
        <v>-270.1</v>
      </c>
      <c r="E62" s="50" t="s">
        <v>93</v>
      </c>
      <c r="F62" s="54">
        <v>16730.95</v>
      </c>
      <c r="G62" s="50" t="s">
        <v>91</v>
      </c>
      <c r="H62" s="14" t="s">
        <v>4</v>
      </c>
      <c r="I62" s="50" t="s">
        <v>28</v>
      </c>
    </row>
    <row r="63">
      <c r="A63" s="50" t="s">
        <v>84</v>
      </c>
      <c r="B63" s="53">
        <v>44139.0</v>
      </c>
      <c r="C63" s="50" t="s">
        <v>161</v>
      </c>
      <c r="D63" s="54">
        <v>1650.0</v>
      </c>
      <c r="E63" s="50" t="s">
        <v>86</v>
      </c>
      <c r="F63" s="54">
        <v>7138.98</v>
      </c>
      <c r="G63" s="50" t="s">
        <v>87</v>
      </c>
      <c r="H63" s="14" t="s">
        <v>6</v>
      </c>
      <c r="I63" s="50" t="s">
        <v>87</v>
      </c>
    </row>
    <row r="64">
      <c r="A64" s="50" t="s">
        <v>88</v>
      </c>
      <c r="B64" s="53">
        <v>44138.0</v>
      </c>
      <c r="C64" s="50" t="s">
        <v>162</v>
      </c>
      <c r="D64" s="54">
        <v>-100.0</v>
      </c>
      <c r="E64" s="50" t="s">
        <v>163</v>
      </c>
      <c r="F64" s="54">
        <v>5488.98</v>
      </c>
      <c r="G64" s="50" t="s">
        <v>91</v>
      </c>
      <c r="H64" s="14" t="s">
        <v>6</v>
      </c>
      <c r="I64" s="50" t="s">
        <v>91</v>
      </c>
      <c r="J64" s="55" t="s">
        <v>27</v>
      </c>
    </row>
    <row r="65">
      <c r="A65" s="50" t="s">
        <v>88</v>
      </c>
      <c r="B65" s="53">
        <v>44138.0</v>
      </c>
      <c r="C65" s="50" t="s">
        <v>164</v>
      </c>
      <c r="D65" s="54">
        <v>-2000.0</v>
      </c>
      <c r="E65" s="50" t="s">
        <v>111</v>
      </c>
      <c r="F65" s="54">
        <v>5588.98</v>
      </c>
      <c r="G65" s="50" t="s">
        <v>91</v>
      </c>
      <c r="H65" s="14" t="s">
        <v>4</v>
      </c>
      <c r="I65" s="50" t="s">
        <v>91</v>
      </c>
      <c r="J65" s="55" t="s">
        <v>23</v>
      </c>
    </row>
    <row r="66">
      <c r="A66" s="50" t="s">
        <v>88</v>
      </c>
      <c r="B66" s="53">
        <v>44138.0</v>
      </c>
      <c r="C66" s="50" t="s">
        <v>165</v>
      </c>
      <c r="D66" s="54">
        <v>-40.0</v>
      </c>
      <c r="E66" s="50" t="s">
        <v>111</v>
      </c>
      <c r="F66" s="54">
        <v>7588.98</v>
      </c>
      <c r="G66" s="50" t="s">
        <v>91</v>
      </c>
      <c r="H66" s="14" t="s">
        <v>4</v>
      </c>
      <c r="I66" s="50" t="s">
        <v>91</v>
      </c>
      <c r="J66" s="55" t="s">
        <v>23</v>
      </c>
    </row>
    <row r="67">
      <c r="A67" s="50" t="s">
        <v>84</v>
      </c>
      <c r="B67" s="53">
        <v>44138.0</v>
      </c>
      <c r="C67" s="50" t="s">
        <v>166</v>
      </c>
      <c r="D67" s="54">
        <v>950.0</v>
      </c>
      <c r="E67" s="50" t="s">
        <v>86</v>
      </c>
      <c r="F67" s="54">
        <v>7628.98</v>
      </c>
      <c r="G67" s="50" t="s">
        <v>87</v>
      </c>
      <c r="H67" s="14" t="s">
        <v>4</v>
      </c>
      <c r="I67" s="50" t="s">
        <v>87</v>
      </c>
    </row>
    <row r="68">
      <c r="A68" s="50" t="s">
        <v>88</v>
      </c>
      <c r="B68" s="53">
        <v>44137.0</v>
      </c>
      <c r="C68" s="50" t="s">
        <v>167</v>
      </c>
      <c r="D68" s="54">
        <v>-815.42</v>
      </c>
      <c r="E68" s="50" t="s">
        <v>109</v>
      </c>
      <c r="F68" s="54">
        <v>6678.98</v>
      </c>
      <c r="G68" s="50" t="s">
        <v>98</v>
      </c>
      <c r="I68" s="50" t="s">
        <v>98</v>
      </c>
    </row>
    <row r="69">
      <c r="A69" s="50" t="s">
        <v>84</v>
      </c>
      <c r="B69" s="53">
        <v>44137.0</v>
      </c>
      <c r="C69" s="50" t="s">
        <v>168</v>
      </c>
      <c r="D69" s="54">
        <v>323.0</v>
      </c>
      <c r="E69" s="50" t="s">
        <v>127</v>
      </c>
      <c r="F69" s="54">
        <v>7494.4</v>
      </c>
      <c r="G69" s="50" t="s">
        <v>87</v>
      </c>
      <c r="H69" s="14" t="s">
        <v>4</v>
      </c>
      <c r="I69" s="50" t="s">
        <v>87</v>
      </c>
    </row>
    <row r="70">
      <c r="A70" s="50" t="s">
        <v>84</v>
      </c>
      <c r="B70" s="53">
        <v>44137.0</v>
      </c>
      <c r="C70" s="50" t="s">
        <v>169</v>
      </c>
      <c r="D70" s="54">
        <v>400.0</v>
      </c>
      <c r="E70" s="50" t="s">
        <v>86</v>
      </c>
      <c r="F70" s="54">
        <v>7171.4</v>
      </c>
      <c r="G70" s="50" t="s">
        <v>87</v>
      </c>
      <c r="H70" s="14" t="s">
        <v>30</v>
      </c>
      <c r="I70" s="50" t="s">
        <v>87</v>
      </c>
    </row>
    <row r="71">
      <c r="A71" s="50" t="s">
        <v>84</v>
      </c>
      <c r="B71" s="53">
        <v>44137.0</v>
      </c>
      <c r="C71" s="50" t="s">
        <v>170</v>
      </c>
      <c r="D71" s="54">
        <v>832.0</v>
      </c>
      <c r="E71" s="50" t="s">
        <v>127</v>
      </c>
      <c r="F71" s="54">
        <v>6771.4</v>
      </c>
      <c r="G71" s="50" t="s">
        <v>87</v>
      </c>
      <c r="H71" s="14" t="s">
        <v>4</v>
      </c>
      <c r="I71" s="50" t="s">
        <v>87</v>
      </c>
    </row>
    <row r="72">
      <c r="A72" s="50" t="s">
        <v>84</v>
      </c>
      <c r="B72" s="53">
        <v>44137.0</v>
      </c>
      <c r="C72" s="50" t="s">
        <v>171</v>
      </c>
      <c r="D72" s="54">
        <v>1250.0</v>
      </c>
      <c r="E72" s="50" t="s">
        <v>86</v>
      </c>
      <c r="F72" s="54">
        <v>5939.4</v>
      </c>
      <c r="G72" s="50" t="s">
        <v>87</v>
      </c>
      <c r="H72" s="14" t="s">
        <v>4</v>
      </c>
      <c r="I72" s="50" t="s">
        <v>87</v>
      </c>
    </row>
    <row r="73">
      <c r="A73" s="50" t="s">
        <v>84</v>
      </c>
      <c r="B73" s="53">
        <v>44137.0</v>
      </c>
      <c r="C73" s="50" t="s">
        <v>172</v>
      </c>
      <c r="D73" s="54">
        <v>1500.0</v>
      </c>
      <c r="E73" s="50" t="s">
        <v>95</v>
      </c>
      <c r="F73" s="54">
        <v>4689.4</v>
      </c>
      <c r="G73" s="50" t="s">
        <v>87</v>
      </c>
      <c r="H73" s="14" t="s">
        <v>30</v>
      </c>
      <c r="I73" s="50" t="s">
        <v>87</v>
      </c>
    </row>
    <row r="74">
      <c r="A74" s="50" t="s">
        <v>84</v>
      </c>
      <c r="B74" s="53">
        <v>44137.0</v>
      </c>
      <c r="C74" s="50" t="s">
        <v>173</v>
      </c>
      <c r="D74" s="54">
        <v>1500.0</v>
      </c>
      <c r="E74" s="50" t="s">
        <v>95</v>
      </c>
      <c r="F74" s="54">
        <v>3189.4</v>
      </c>
      <c r="G74" s="50" t="s">
        <v>87</v>
      </c>
      <c r="H74" s="14" t="s">
        <v>30</v>
      </c>
      <c r="I74" s="50" t="s">
        <v>87</v>
      </c>
    </row>
    <row r="75">
      <c r="A75" s="50" t="s">
        <v>84</v>
      </c>
      <c r="B75" s="53">
        <v>44137.0</v>
      </c>
      <c r="C75" s="50" t="s">
        <v>174</v>
      </c>
      <c r="D75" s="54">
        <v>1500.0</v>
      </c>
      <c r="E75" s="50" t="s">
        <v>86</v>
      </c>
      <c r="F75" s="54">
        <v>1689.4</v>
      </c>
      <c r="G75" s="50" t="s">
        <v>87</v>
      </c>
      <c r="H75" s="14" t="s">
        <v>6</v>
      </c>
      <c r="I75" s="50" t="s">
        <v>87</v>
      </c>
    </row>
    <row r="76">
      <c r="A76" s="50" t="s">
        <v>88</v>
      </c>
      <c r="B76" s="53">
        <v>44134.0</v>
      </c>
      <c r="C76" s="50" t="s">
        <v>139</v>
      </c>
      <c r="D76" s="54">
        <v>-12.0</v>
      </c>
      <c r="E76" s="50" t="s">
        <v>90</v>
      </c>
      <c r="F76" s="54">
        <v>189.4</v>
      </c>
      <c r="G76" s="50" t="s">
        <v>91</v>
      </c>
      <c r="H76" s="14" t="s">
        <v>4</v>
      </c>
      <c r="I76" s="50" t="s">
        <v>76</v>
      </c>
      <c r="J76" s="55" t="s">
        <v>140</v>
      </c>
    </row>
    <row r="77">
      <c r="A77" s="50" t="s">
        <v>88</v>
      </c>
      <c r="B77" s="53">
        <v>44133.0</v>
      </c>
      <c r="C77" s="50" t="s">
        <v>175</v>
      </c>
      <c r="D77" s="54">
        <v>-700.0</v>
      </c>
      <c r="E77" s="50" t="s">
        <v>111</v>
      </c>
      <c r="F77" s="54">
        <v>201.4</v>
      </c>
      <c r="G77" s="50" t="s">
        <v>91</v>
      </c>
      <c r="H77" s="14" t="s">
        <v>4</v>
      </c>
      <c r="I77" s="50" t="s">
        <v>91</v>
      </c>
      <c r="J77" s="55" t="s">
        <v>23</v>
      </c>
    </row>
    <row r="78">
      <c r="A78" s="50" t="s">
        <v>84</v>
      </c>
      <c r="B78" s="53">
        <v>44133.0</v>
      </c>
      <c r="C78" s="50" t="s">
        <v>176</v>
      </c>
      <c r="D78" s="54">
        <v>1000.0</v>
      </c>
      <c r="E78" s="50" t="s">
        <v>109</v>
      </c>
      <c r="F78" s="54">
        <v>901.4</v>
      </c>
      <c r="G78" s="50" t="s">
        <v>98</v>
      </c>
      <c r="I78" s="50" t="s">
        <v>98</v>
      </c>
    </row>
    <row r="79">
      <c r="A79" s="50" t="s">
        <v>88</v>
      </c>
      <c r="B79" s="53">
        <v>44071.0</v>
      </c>
      <c r="C79" s="51" t="s">
        <v>177</v>
      </c>
      <c r="D79" s="54">
        <v>-628.56</v>
      </c>
      <c r="E79" s="50" t="s">
        <v>93</v>
      </c>
      <c r="F79" s="54">
        <v>17001.05</v>
      </c>
      <c r="G79" s="50" t="s">
        <v>91</v>
      </c>
      <c r="H79" s="14" t="s">
        <v>4</v>
      </c>
      <c r="I79" s="50" t="s">
        <v>28</v>
      </c>
    </row>
    <row r="80">
      <c r="A80" s="50" t="s">
        <v>88</v>
      </c>
      <c r="B80" s="53">
        <v>44123.0</v>
      </c>
      <c r="C80" s="51" t="s">
        <v>178</v>
      </c>
      <c r="D80" s="54">
        <v>-227.46</v>
      </c>
      <c r="E80" s="50" t="s">
        <v>93</v>
      </c>
      <c r="F80" s="54">
        <v>1624.89</v>
      </c>
      <c r="G80" s="50" t="s">
        <v>91</v>
      </c>
      <c r="H80" s="14" t="s">
        <v>30</v>
      </c>
      <c r="I80" s="50" t="s">
        <v>28</v>
      </c>
    </row>
    <row r="81">
      <c r="A81" s="50" t="s">
        <v>88</v>
      </c>
      <c r="B81" s="53">
        <v>44132.0</v>
      </c>
      <c r="C81" s="51" t="s">
        <v>179</v>
      </c>
      <c r="D81" s="54">
        <v>-277.02</v>
      </c>
      <c r="E81" s="50" t="s">
        <v>93</v>
      </c>
      <c r="F81" s="54">
        <v>-64.6</v>
      </c>
      <c r="G81" s="50" t="s">
        <v>91</v>
      </c>
      <c r="H81" s="14" t="s">
        <v>4</v>
      </c>
      <c r="I81" s="50" t="s">
        <v>28</v>
      </c>
    </row>
    <row r="82">
      <c r="A82" s="50" t="s">
        <v>88</v>
      </c>
      <c r="B82" s="53">
        <v>44132.0</v>
      </c>
      <c r="C82" s="51" t="s">
        <v>180</v>
      </c>
      <c r="D82" s="54">
        <v>-334.02</v>
      </c>
      <c r="E82" s="50" t="s">
        <v>93</v>
      </c>
      <c r="F82" s="54">
        <v>212.42</v>
      </c>
      <c r="G82" s="50" t="s">
        <v>91</v>
      </c>
      <c r="H82" s="14" t="s">
        <v>6</v>
      </c>
      <c r="I82" s="50" t="s">
        <v>28</v>
      </c>
    </row>
    <row r="83">
      <c r="A83" s="50" t="s">
        <v>88</v>
      </c>
      <c r="B83" s="53">
        <v>44181.0</v>
      </c>
      <c r="C83" s="51" t="s">
        <v>181</v>
      </c>
      <c r="D83" s="54">
        <v>-216.78</v>
      </c>
      <c r="E83" s="50" t="s">
        <v>93</v>
      </c>
      <c r="F83" s="54">
        <v>5861.52</v>
      </c>
      <c r="G83" s="50" t="s">
        <v>91</v>
      </c>
      <c r="H83" s="14" t="s">
        <v>30</v>
      </c>
      <c r="I83" s="50" t="s">
        <v>28</v>
      </c>
    </row>
    <row r="84">
      <c r="A84" s="50" t="s">
        <v>88</v>
      </c>
      <c r="B84" s="53">
        <v>44194.0</v>
      </c>
      <c r="C84" s="51" t="s">
        <v>182</v>
      </c>
      <c r="D84" s="54">
        <v>-394.18</v>
      </c>
      <c r="E84" s="50" t="s">
        <v>93</v>
      </c>
      <c r="F84" s="54">
        <v>6095.82</v>
      </c>
      <c r="G84" s="50" t="s">
        <v>91</v>
      </c>
      <c r="H84" s="14" t="s">
        <v>4</v>
      </c>
      <c r="I84" s="50" t="s">
        <v>28</v>
      </c>
    </row>
    <row r="85">
      <c r="A85" s="50" t="s">
        <v>88</v>
      </c>
      <c r="B85" s="53">
        <v>44194.0</v>
      </c>
      <c r="C85" s="51" t="s">
        <v>183</v>
      </c>
      <c r="D85" s="54">
        <v>-120.92</v>
      </c>
      <c r="E85" s="50" t="s">
        <v>93</v>
      </c>
      <c r="F85" s="54">
        <v>5974.9</v>
      </c>
      <c r="G85" s="50" t="s">
        <v>91</v>
      </c>
      <c r="H85" s="14" t="s">
        <v>6</v>
      </c>
      <c r="I85" s="50" t="s">
        <v>28</v>
      </c>
    </row>
    <row r="86">
      <c r="A86" s="50" t="s">
        <v>88</v>
      </c>
      <c r="B86" s="53">
        <v>44130.0</v>
      </c>
      <c r="C86" s="50" t="s">
        <v>184</v>
      </c>
      <c r="D86" s="54">
        <v>-500.0</v>
      </c>
      <c r="E86" s="50" t="s">
        <v>111</v>
      </c>
      <c r="F86" s="54">
        <v>729.33</v>
      </c>
      <c r="G86" s="50" t="s">
        <v>91</v>
      </c>
      <c r="H86" s="14" t="s">
        <v>4</v>
      </c>
      <c r="I86" s="50" t="s">
        <v>91</v>
      </c>
      <c r="J86" s="55" t="s">
        <v>23</v>
      </c>
    </row>
    <row r="87">
      <c r="A87" s="50" t="s">
        <v>88</v>
      </c>
      <c r="B87" s="53">
        <v>44130.0</v>
      </c>
      <c r="C87" s="50" t="s">
        <v>185</v>
      </c>
      <c r="D87" s="54">
        <v>-175.0</v>
      </c>
      <c r="E87" s="50" t="s">
        <v>111</v>
      </c>
      <c r="F87" s="54">
        <v>1229.33</v>
      </c>
      <c r="G87" s="50" t="s">
        <v>91</v>
      </c>
      <c r="H87" s="14" t="s">
        <v>4</v>
      </c>
      <c r="I87" s="50" t="s">
        <v>91</v>
      </c>
      <c r="J87" s="55" t="s">
        <v>23</v>
      </c>
    </row>
    <row r="88">
      <c r="A88" s="50" t="s">
        <v>84</v>
      </c>
      <c r="B88" s="53">
        <v>44130.0</v>
      </c>
      <c r="C88" s="50" t="s">
        <v>186</v>
      </c>
      <c r="D88" s="54">
        <v>314.0</v>
      </c>
      <c r="E88" s="50" t="s">
        <v>109</v>
      </c>
      <c r="F88" s="54">
        <v>1404.33</v>
      </c>
      <c r="G88" s="50" t="s">
        <v>98</v>
      </c>
      <c r="I88" s="50" t="s">
        <v>98</v>
      </c>
    </row>
    <row r="89">
      <c r="A89" s="50" t="s">
        <v>88</v>
      </c>
      <c r="B89" s="53">
        <v>44125.0</v>
      </c>
      <c r="C89" s="51" t="s">
        <v>187</v>
      </c>
      <c r="D89" s="54">
        <v>-534.56</v>
      </c>
      <c r="E89" s="50" t="s">
        <v>103</v>
      </c>
      <c r="F89" s="54">
        <v>1090.33</v>
      </c>
      <c r="G89" s="50" t="s">
        <v>91</v>
      </c>
      <c r="H89" s="14" t="s">
        <v>4</v>
      </c>
      <c r="I89" s="50" t="s">
        <v>28</v>
      </c>
    </row>
    <row r="90">
      <c r="A90" s="50" t="s">
        <v>88</v>
      </c>
      <c r="B90" s="53">
        <v>43978.0</v>
      </c>
      <c r="C90" s="51" t="s">
        <v>188</v>
      </c>
      <c r="D90" s="54">
        <v>-45.15</v>
      </c>
      <c r="E90" s="50" t="s">
        <v>93</v>
      </c>
      <c r="F90" s="54">
        <v>11034.26</v>
      </c>
      <c r="G90" s="50" t="s">
        <v>91</v>
      </c>
      <c r="H90" s="14" t="s">
        <v>4</v>
      </c>
      <c r="I90" s="50" t="s">
        <v>28</v>
      </c>
    </row>
    <row r="91">
      <c r="A91" s="50" t="s">
        <v>88</v>
      </c>
      <c r="B91" s="53">
        <v>43978.0</v>
      </c>
      <c r="C91" s="51" t="s">
        <v>189</v>
      </c>
      <c r="D91" s="54">
        <v>-22.43</v>
      </c>
      <c r="E91" s="50" t="s">
        <v>93</v>
      </c>
      <c r="F91" s="54">
        <v>11011.83</v>
      </c>
      <c r="G91" s="50" t="s">
        <v>91</v>
      </c>
      <c r="H91" s="14" t="s">
        <v>4</v>
      </c>
      <c r="I91" s="50" t="s">
        <v>28</v>
      </c>
    </row>
    <row r="92">
      <c r="A92" s="50" t="s">
        <v>88</v>
      </c>
      <c r="B92" s="53">
        <v>43978.0</v>
      </c>
      <c r="C92" s="51" t="s">
        <v>190</v>
      </c>
      <c r="D92" s="54">
        <v>-18.91</v>
      </c>
      <c r="E92" s="50" t="s">
        <v>93</v>
      </c>
      <c r="F92" s="54">
        <v>10992.92</v>
      </c>
      <c r="G92" s="50" t="s">
        <v>91</v>
      </c>
      <c r="H92" s="14" t="s">
        <v>4</v>
      </c>
      <c r="I92" s="50" t="s">
        <v>28</v>
      </c>
    </row>
    <row r="93">
      <c r="A93" s="50" t="s">
        <v>88</v>
      </c>
      <c r="B93" s="53">
        <v>44118.0</v>
      </c>
      <c r="C93" s="50" t="s">
        <v>191</v>
      </c>
      <c r="D93" s="54">
        <v>-300.0</v>
      </c>
      <c r="E93" s="50" t="s">
        <v>111</v>
      </c>
      <c r="F93" s="54">
        <v>5462.84</v>
      </c>
      <c r="G93" s="50" t="s">
        <v>91</v>
      </c>
      <c r="H93" s="14" t="s">
        <v>4</v>
      </c>
      <c r="I93" s="50" t="s">
        <v>91</v>
      </c>
      <c r="J93" s="55" t="s">
        <v>23</v>
      </c>
    </row>
    <row r="94">
      <c r="A94" s="50" t="s">
        <v>84</v>
      </c>
      <c r="B94" s="53">
        <v>44117.0</v>
      </c>
      <c r="C94" s="50" t="s">
        <v>192</v>
      </c>
      <c r="D94" s="54">
        <v>150.0</v>
      </c>
      <c r="E94" s="50" t="s">
        <v>95</v>
      </c>
      <c r="F94" s="54">
        <v>5762.84</v>
      </c>
      <c r="G94" s="50" t="s">
        <v>87</v>
      </c>
      <c r="H94" s="14" t="s">
        <v>4</v>
      </c>
      <c r="I94" s="50" t="s">
        <v>87</v>
      </c>
    </row>
    <row r="95">
      <c r="A95" s="50" t="s">
        <v>88</v>
      </c>
      <c r="B95" s="53">
        <v>43978.0</v>
      </c>
      <c r="C95" s="51" t="s">
        <v>193</v>
      </c>
      <c r="D95" s="54">
        <v>-54.32</v>
      </c>
      <c r="E95" s="50" t="s">
        <v>93</v>
      </c>
      <c r="F95" s="54">
        <v>11079.41</v>
      </c>
      <c r="G95" s="50" t="s">
        <v>91</v>
      </c>
      <c r="H95" s="14" t="s">
        <v>4</v>
      </c>
      <c r="I95" s="50" t="s">
        <v>28</v>
      </c>
    </row>
    <row r="96">
      <c r="A96" s="50" t="s">
        <v>84</v>
      </c>
      <c r="B96" s="53">
        <v>44113.0</v>
      </c>
      <c r="C96" s="50" t="s">
        <v>194</v>
      </c>
      <c r="D96" s="54">
        <v>500.0</v>
      </c>
      <c r="E96" s="50" t="s">
        <v>109</v>
      </c>
      <c r="F96" s="54">
        <v>9110.44</v>
      </c>
      <c r="G96" s="50" t="s">
        <v>98</v>
      </c>
      <c r="I96" s="50" t="s">
        <v>98</v>
      </c>
    </row>
    <row r="97">
      <c r="A97" s="50" t="s">
        <v>84</v>
      </c>
      <c r="B97" s="53">
        <v>44113.0</v>
      </c>
      <c r="C97" s="50" t="s">
        <v>195</v>
      </c>
      <c r="D97" s="54">
        <v>750.0</v>
      </c>
      <c r="E97" s="50" t="s">
        <v>95</v>
      </c>
      <c r="F97" s="54">
        <v>8610.44</v>
      </c>
      <c r="G97" s="50" t="s">
        <v>87</v>
      </c>
      <c r="H97" s="14" t="s">
        <v>4</v>
      </c>
      <c r="I97" s="50" t="s">
        <v>87</v>
      </c>
    </row>
    <row r="98">
      <c r="A98" s="50" t="s">
        <v>88</v>
      </c>
      <c r="B98" s="53">
        <v>44069.0</v>
      </c>
      <c r="C98" s="51" t="s">
        <v>196</v>
      </c>
      <c r="D98" s="54">
        <v>-32.81</v>
      </c>
      <c r="E98" s="50" t="s">
        <v>93</v>
      </c>
      <c r="F98" s="54">
        <v>20858.13</v>
      </c>
      <c r="G98" s="50" t="s">
        <v>91</v>
      </c>
      <c r="H98" s="14" t="s">
        <v>4</v>
      </c>
      <c r="I98" s="50" t="s">
        <v>28</v>
      </c>
    </row>
    <row r="99">
      <c r="A99" s="50" t="s">
        <v>88</v>
      </c>
      <c r="B99" s="53">
        <v>44069.0</v>
      </c>
      <c r="C99" s="51" t="s">
        <v>197</v>
      </c>
      <c r="D99" s="54">
        <v>-28.52</v>
      </c>
      <c r="E99" s="50" t="s">
        <v>93</v>
      </c>
      <c r="F99" s="54">
        <v>20829.61</v>
      </c>
      <c r="G99" s="50" t="s">
        <v>91</v>
      </c>
      <c r="H99" s="14" t="s">
        <v>4</v>
      </c>
      <c r="I99" s="50" t="s">
        <v>28</v>
      </c>
    </row>
    <row r="100">
      <c r="A100" s="50" t="s">
        <v>84</v>
      </c>
      <c r="B100" s="53">
        <v>44111.0</v>
      </c>
      <c r="C100" s="50" t="s">
        <v>198</v>
      </c>
      <c r="D100" s="54">
        <v>1300.0</v>
      </c>
      <c r="E100" s="50" t="s">
        <v>127</v>
      </c>
      <c r="F100" s="54">
        <v>11043.63</v>
      </c>
      <c r="G100" s="50" t="s">
        <v>87</v>
      </c>
      <c r="H100" s="14" t="s">
        <v>6</v>
      </c>
      <c r="I100" s="50" t="s">
        <v>87</v>
      </c>
    </row>
    <row r="101">
      <c r="A101" s="50" t="s">
        <v>88</v>
      </c>
      <c r="B101" s="53">
        <v>44109.0</v>
      </c>
      <c r="C101" s="50" t="s">
        <v>199</v>
      </c>
      <c r="D101" s="54">
        <v>-100.0</v>
      </c>
      <c r="E101" s="50" t="s">
        <v>103</v>
      </c>
      <c r="F101" s="54">
        <v>9743.63</v>
      </c>
      <c r="G101" s="50" t="s">
        <v>91</v>
      </c>
      <c r="H101" s="14" t="s">
        <v>4</v>
      </c>
      <c r="I101" s="50" t="s">
        <v>76</v>
      </c>
      <c r="J101" s="55" t="s">
        <v>140</v>
      </c>
    </row>
    <row r="102">
      <c r="A102" s="50" t="s">
        <v>84</v>
      </c>
      <c r="B102" s="53">
        <v>44109.0</v>
      </c>
      <c r="C102" s="50" t="s">
        <v>200</v>
      </c>
      <c r="D102" s="54">
        <v>900.0</v>
      </c>
      <c r="E102" s="50" t="s">
        <v>95</v>
      </c>
      <c r="F102" s="54">
        <v>9843.63</v>
      </c>
      <c r="G102" s="50" t="s">
        <v>87</v>
      </c>
      <c r="H102" s="14" t="s">
        <v>4</v>
      </c>
      <c r="I102" s="50" t="s">
        <v>87</v>
      </c>
    </row>
    <row r="103">
      <c r="A103" s="50" t="s">
        <v>84</v>
      </c>
      <c r="B103" s="53">
        <v>44109.0</v>
      </c>
      <c r="C103" s="50" t="s">
        <v>201</v>
      </c>
      <c r="D103" s="54">
        <v>1650.0</v>
      </c>
      <c r="E103" s="50" t="s">
        <v>86</v>
      </c>
      <c r="F103" s="54">
        <v>8943.63</v>
      </c>
      <c r="G103" s="50" t="s">
        <v>87</v>
      </c>
      <c r="H103" s="14" t="s">
        <v>6</v>
      </c>
      <c r="I103" s="50" t="s">
        <v>87</v>
      </c>
    </row>
    <row r="104">
      <c r="A104" s="50" t="s">
        <v>84</v>
      </c>
      <c r="B104" s="53">
        <v>44106.0</v>
      </c>
      <c r="C104" s="50" t="s">
        <v>202</v>
      </c>
      <c r="D104" s="54">
        <v>1500.0</v>
      </c>
      <c r="E104" s="50" t="s">
        <v>86</v>
      </c>
      <c r="F104" s="54">
        <v>7293.63</v>
      </c>
      <c r="G104" s="50" t="s">
        <v>87</v>
      </c>
      <c r="H104" s="14" t="s">
        <v>6</v>
      </c>
      <c r="I104" s="50" t="s">
        <v>87</v>
      </c>
    </row>
    <row r="105">
      <c r="A105" s="50" t="s">
        <v>88</v>
      </c>
      <c r="B105" s="53">
        <v>44105.0</v>
      </c>
      <c r="C105" s="50" t="s">
        <v>203</v>
      </c>
      <c r="D105" s="54">
        <v>-170.0</v>
      </c>
      <c r="E105" s="50" t="s">
        <v>111</v>
      </c>
      <c r="F105" s="54">
        <v>5793.63</v>
      </c>
      <c r="G105" s="50" t="s">
        <v>91</v>
      </c>
      <c r="H105" s="14" t="s">
        <v>30</v>
      </c>
      <c r="I105" s="50" t="s">
        <v>91</v>
      </c>
      <c r="J105" s="55" t="s">
        <v>23</v>
      </c>
    </row>
    <row r="106">
      <c r="A106" s="50" t="s">
        <v>88</v>
      </c>
      <c r="B106" s="53">
        <v>44105.0</v>
      </c>
      <c r="C106" s="50" t="s">
        <v>204</v>
      </c>
      <c r="D106" s="54">
        <v>-2000.0</v>
      </c>
      <c r="E106" s="50" t="s">
        <v>111</v>
      </c>
      <c r="F106" s="54">
        <v>5963.63</v>
      </c>
      <c r="G106" s="50" t="s">
        <v>91</v>
      </c>
      <c r="H106" s="14" t="s">
        <v>4</v>
      </c>
      <c r="I106" s="50" t="s">
        <v>91</v>
      </c>
      <c r="J106" s="55" t="s">
        <v>23</v>
      </c>
    </row>
    <row r="107">
      <c r="A107" s="50" t="s">
        <v>88</v>
      </c>
      <c r="B107" s="53">
        <v>44105.0</v>
      </c>
      <c r="C107" s="50" t="s">
        <v>205</v>
      </c>
      <c r="D107" s="54">
        <v>-100.0</v>
      </c>
      <c r="E107" s="50" t="s">
        <v>109</v>
      </c>
      <c r="F107" s="54">
        <v>7963.63</v>
      </c>
      <c r="G107" s="50" t="s">
        <v>98</v>
      </c>
      <c r="I107" s="50" t="s">
        <v>98</v>
      </c>
    </row>
    <row r="108">
      <c r="A108" s="50" t="s">
        <v>84</v>
      </c>
      <c r="B108" s="53">
        <v>44105.0</v>
      </c>
      <c r="C108" s="50" t="s">
        <v>206</v>
      </c>
      <c r="D108" s="54">
        <v>323.0</v>
      </c>
      <c r="E108" s="50" t="s">
        <v>127</v>
      </c>
      <c r="F108" s="54">
        <v>8063.63</v>
      </c>
      <c r="G108" s="50" t="s">
        <v>87</v>
      </c>
      <c r="H108" s="14" t="s">
        <v>4</v>
      </c>
      <c r="I108" s="50" t="s">
        <v>87</v>
      </c>
    </row>
    <row r="109">
      <c r="A109" s="50" t="s">
        <v>84</v>
      </c>
      <c r="B109" s="53">
        <v>44105.0</v>
      </c>
      <c r="C109" s="50" t="s">
        <v>207</v>
      </c>
      <c r="D109" s="54">
        <v>832.0</v>
      </c>
      <c r="E109" s="50" t="s">
        <v>127</v>
      </c>
      <c r="F109" s="54">
        <v>7740.63</v>
      </c>
      <c r="G109" s="50" t="s">
        <v>87</v>
      </c>
      <c r="H109" s="14" t="s">
        <v>4</v>
      </c>
      <c r="I109" s="50" t="s">
        <v>87</v>
      </c>
    </row>
    <row r="110">
      <c r="A110" s="50" t="s">
        <v>84</v>
      </c>
      <c r="B110" s="53">
        <v>44105.0</v>
      </c>
      <c r="C110" s="50" t="s">
        <v>208</v>
      </c>
      <c r="D110" s="54">
        <v>1500.0</v>
      </c>
      <c r="E110" s="50" t="s">
        <v>95</v>
      </c>
      <c r="F110" s="54">
        <v>6908.63</v>
      </c>
      <c r="G110" s="50" t="s">
        <v>87</v>
      </c>
      <c r="H110" s="14" t="s">
        <v>30</v>
      </c>
      <c r="I110" s="50" t="s">
        <v>87</v>
      </c>
    </row>
    <row r="111">
      <c r="A111" s="50" t="s">
        <v>84</v>
      </c>
      <c r="B111" s="53">
        <v>44105.0</v>
      </c>
      <c r="C111" s="50" t="s">
        <v>209</v>
      </c>
      <c r="D111" s="54">
        <v>1500.0</v>
      </c>
      <c r="E111" s="50" t="s">
        <v>95</v>
      </c>
      <c r="F111" s="54">
        <v>5408.63</v>
      </c>
      <c r="G111" s="50" t="s">
        <v>87</v>
      </c>
      <c r="H111" s="14" t="s">
        <v>30</v>
      </c>
      <c r="I111" s="50" t="s">
        <v>87</v>
      </c>
    </row>
    <row r="112">
      <c r="A112" s="50" t="s">
        <v>84</v>
      </c>
      <c r="B112" s="53">
        <v>44104.0</v>
      </c>
      <c r="C112" s="50" t="s">
        <v>210</v>
      </c>
      <c r="D112" s="54">
        <v>900.0</v>
      </c>
      <c r="E112" s="50" t="s">
        <v>86</v>
      </c>
      <c r="F112" s="54">
        <v>3908.63</v>
      </c>
      <c r="G112" s="50" t="s">
        <v>87</v>
      </c>
      <c r="H112" s="14" t="s">
        <v>4</v>
      </c>
      <c r="I112" s="50" t="s">
        <v>87</v>
      </c>
    </row>
    <row r="113">
      <c r="A113" s="50" t="s">
        <v>84</v>
      </c>
      <c r="B113" s="53">
        <v>44104.0</v>
      </c>
      <c r="C113" s="50" t="s">
        <v>211</v>
      </c>
      <c r="D113" s="54">
        <v>1300.0</v>
      </c>
      <c r="E113" s="50" t="s">
        <v>86</v>
      </c>
      <c r="F113" s="54">
        <v>3008.63</v>
      </c>
      <c r="G113" s="50" t="s">
        <v>87</v>
      </c>
      <c r="H113" s="14" t="s">
        <v>6</v>
      </c>
      <c r="I113" s="50" t="s">
        <v>87</v>
      </c>
    </row>
    <row r="114">
      <c r="A114" s="50" t="s">
        <v>88</v>
      </c>
      <c r="B114" s="53">
        <v>44160.0</v>
      </c>
      <c r="C114" s="51" t="s">
        <v>212</v>
      </c>
      <c r="D114" s="54">
        <v>-39.17</v>
      </c>
      <c r="E114" s="50" t="s">
        <v>93</v>
      </c>
      <c r="F114" s="54">
        <v>230.91</v>
      </c>
      <c r="G114" s="50" t="s">
        <v>91</v>
      </c>
      <c r="H114" s="14" t="s">
        <v>4</v>
      </c>
      <c r="I114" s="50" t="s">
        <v>28</v>
      </c>
    </row>
    <row r="115">
      <c r="A115" s="50" t="s">
        <v>88</v>
      </c>
      <c r="B115" s="53">
        <v>44102.0</v>
      </c>
      <c r="C115" s="50" t="s">
        <v>213</v>
      </c>
      <c r="D115" s="54">
        <v>-120.0</v>
      </c>
      <c r="E115" s="50" t="s">
        <v>111</v>
      </c>
      <c r="F115" s="54">
        <v>17216.61</v>
      </c>
      <c r="G115" s="50" t="s">
        <v>91</v>
      </c>
      <c r="H115" s="14" t="s">
        <v>30</v>
      </c>
      <c r="I115" s="50" t="s">
        <v>91</v>
      </c>
      <c r="J115" s="55" t="s">
        <v>23</v>
      </c>
    </row>
    <row r="116">
      <c r="A116" s="50" t="s">
        <v>84</v>
      </c>
      <c r="B116" s="53">
        <v>44102.0</v>
      </c>
      <c r="C116" s="50" t="s">
        <v>214</v>
      </c>
      <c r="D116" s="54">
        <v>400.0</v>
      </c>
      <c r="E116" s="50" t="s">
        <v>86</v>
      </c>
      <c r="F116" s="54">
        <v>17336.61</v>
      </c>
      <c r="G116" s="50" t="s">
        <v>87</v>
      </c>
      <c r="H116" s="14" t="s">
        <v>30</v>
      </c>
      <c r="I116" s="50" t="s">
        <v>87</v>
      </c>
    </row>
    <row r="117">
      <c r="A117" s="50" t="s">
        <v>84</v>
      </c>
      <c r="B117" s="53">
        <v>44102.0</v>
      </c>
      <c r="C117" s="50" t="s">
        <v>215</v>
      </c>
      <c r="D117" s="54">
        <v>700.0</v>
      </c>
      <c r="E117" s="50" t="s">
        <v>86</v>
      </c>
      <c r="F117" s="54">
        <v>16936.61</v>
      </c>
      <c r="G117" s="50" t="s">
        <v>87</v>
      </c>
      <c r="H117" s="14" t="s">
        <v>4</v>
      </c>
      <c r="I117" s="50" t="s">
        <v>87</v>
      </c>
    </row>
    <row r="118">
      <c r="A118" s="50" t="s">
        <v>88</v>
      </c>
      <c r="B118" s="53">
        <v>44160.0</v>
      </c>
      <c r="C118" s="51" t="s">
        <v>216</v>
      </c>
      <c r="D118" s="54">
        <v>-61.04</v>
      </c>
      <c r="E118" s="50" t="s">
        <v>93</v>
      </c>
      <c r="F118" s="54">
        <v>270.08</v>
      </c>
      <c r="G118" s="50" t="s">
        <v>91</v>
      </c>
      <c r="H118" s="14" t="s">
        <v>4</v>
      </c>
      <c r="I118" s="50" t="s">
        <v>28</v>
      </c>
    </row>
    <row r="119">
      <c r="A119" s="50" t="s">
        <v>88</v>
      </c>
      <c r="B119" s="53">
        <v>44006.0</v>
      </c>
      <c r="C119" s="51" t="s">
        <v>217</v>
      </c>
      <c r="D119" s="54">
        <v>-41.52</v>
      </c>
      <c r="E119" s="50" t="s">
        <v>93</v>
      </c>
      <c r="F119" s="54">
        <v>2901.55</v>
      </c>
      <c r="G119" s="50" t="s">
        <v>91</v>
      </c>
      <c r="H119" s="14" t="s">
        <v>4</v>
      </c>
      <c r="I119" s="50" t="s">
        <v>28</v>
      </c>
    </row>
    <row r="120">
      <c r="A120" s="50" t="s">
        <v>88</v>
      </c>
      <c r="B120" s="53">
        <v>44130.0</v>
      </c>
      <c r="C120" s="51" t="s">
        <v>218</v>
      </c>
      <c r="D120" s="54">
        <v>-37.07</v>
      </c>
      <c r="E120" s="50" t="s">
        <v>93</v>
      </c>
      <c r="F120" s="54">
        <v>546.44</v>
      </c>
      <c r="G120" s="50" t="s">
        <v>91</v>
      </c>
      <c r="H120" s="14" t="s">
        <v>4</v>
      </c>
      <c r="I120" s="50" t="s">
        <v>28</v>
      </c>
    </row>
    <row r="121">
      <c r="A121" s="50" t="s">
        <v>88</v>
      </c>
      <c r="B121" s="53">
        <v>44130.0</v>
      </c>
      <c r="C121" s="51" t="s">
        <v>219</v>
      </c>
      <c r="D121" s="54">
        <v>-37.39</v>
      </c>
      <c r="E121" s="50" t="s">
        <v>93</v>
      </c>
      <c r="F121" s="54">
        <v>620.88</v>
      </c>
      <c r="G121" s="50" t="s">
        <v>91</v>
      </c>
      <c r="H121" s="14" t="s">
        <v>4</v>
      </c>
      <c r="I121" s="50" t="s">
        <v>28</v>
      </c>
    </row>
    <row r="122">
      <c r="A122" s="50" t="s">
        <v>88</v>
      </c>
      <c r="B122" s="53">
        <v>43977.0</v>
      </c>
      <c r="C122" s="51" t="s">
        <v>220</v>
      </c>
      <c r="D122" s="54">
        <v>-18.42</v>
      </c>
      <c r="E122" s="50" t="s">
        <v>93</v>
      </c>
      <c r="F122" s="54">
        <v>11133.73</v>
      </c>
      <c r="G122" s="50" t="s">
        <v>91</v>
      </c>
      <c r="H122" s="14" t="s">
        <v>4</v>
      </c>
      <c r="I122" s="50" t="s">
        <v>28</v>
      </c>
    </row>
    <row r="123">
      <c r="A123" s="50" t="s">
        <v>84</v>
      </c>
      <c r="B123" s="53">
        <v>44098.0</v>
      </c>
      <c r="C123" s="50" t="s">
        <v>221</v>
      </c>
      <c r="D123" s="54">
        <v>10000.0</v>
      </c>
      <c r="E123" s="50" t="s">
        <v>222</v>
      </c>
      <c r="F123" s="54">
        <v>19502.89</v>
      </c>
      <c r="G123" s="50" t="s">
        <v>98</v>
      </c>
      <c r="I123" s="50" t="s">
        <v>98</v>
      </c>
    </row>
    <row r="124">
      <c r="A124" s="50" t="s">
        <v>88</v>
      </c>
      <c r="B124" s="53">
        <v>44097.0</v>
      </c>
      <c r="C124" s="50" t="s">
        <v>223</v>
      </c>
      <c r="D124" s="54">
        <v>-7.9</v>
      </c>
      <c r="E124" s="50" t="s">
        <v>103</v>
      </c>
      <c r="F124" s="54">
        <v>9502.89</v>
      </c>
      <c r="G124" s="50" t="s">
        <v>91</v>
      </c>
      <c r="H124" s="14" t="s">
        <v>4</v>
      </c>
      <c r="I124" s="50" t="s">
        <v>91</v>
      </c>
      <c r="J124" s="55" t="s">
        <v>26</v>
      </c>
    </row>
    <row r="125">
      <c r="A125" s="50" t="s">
        <v>84</v>
      </c>
      <c r="B125" s="53">
        <v>44096.0</v>
      </c>
      <c r="C125" s="50" t="s">
        <v>224</v>
      </c>
      <c r="D125" s="54">
        <v>1500.0</v>
      </c>
      <c r="E125" s="50" t="s">
        <v>109</v>
      </c>
      <c r="F125" s="54">
        <v>9510.79</v>
      </c>
      <c r="G125" s="50" t="s">
        <v>98</v>
      </c>
      <c r="I125" s="50" t="s">
        <v>98</v>
      </c>
    </row>
    <row r="126">
      <c r="A126" s="50" t="s">
        <v>88</v>
      </c>
      <c r="B126" s="53">
        <v>44095.0</v>
      </c>
      <c r="C126" s="51" t="s">
        <v>225</v>
      </c>
      <c r="D126" s="54">
        <v>-27.66</v>
      </c>
      <c r="E126" s="50" t="s">
        <v>103</v>
      </c>
      <c r="F126" s="54">
        <v>8010.79</v>
      </c>
      <c r="G126" s="50" t="s">
        <v>91</v>
      </c>
      <c r="H126" s="14" t="s">
        <v>4</v>
      </c>
      <c r="I126" s="50" t="s">
        <v>28</v>
      </c>
    </row>
    <row r="127">
      <c r="A127" s="50" t="s">
        <v>88</v>
      </c>
      <c r="B127" s="53">
        <v>44098.0</v>
      </c>
      <c r="C127" s="51" t="s">
        <v>226</v>
      </c>
      <c r="D127" s="54">
        <v>-32.58</v>
      </c>
      <c r="E127" s="50" t="s">
        <v>93</v>
      </c>
      <c r="F127" s="54">
        <v>16236.61</v>
      </c>
      <c r="G127" s="50" t="s">
        <v>91</v>
      </c>
      <c r="H127" s="14" t="s">
        <v>4</v>
      </c>
      <c r="I127" s="50" t="s">
        <v>28</v>
      </c>
    </row>
    <row r="128">
      <c r="A128" s="50" t="s">
        <v>84</v>
      </c>
      <c r="B128" s="53">
        <v>44089.0</v>
      </c>
      <c r="C128" s="50" t="s">
        <v>227</v>
      </c>
      <c r="D128" s="54">
        <v>150.0</v>
      </c>
      <c r="E128" s="50" t="s">
        <v>95</v>
      </c>
      <c r="F128" s="54">
        <v>8528.08</v>
      </c>
      <c r="G128" s="50" t="s">
        <v>87</v>
      </c>
      <c r="H128" s="14" t="s">
        <v>4</v>
      </c>
      <c r="I128" s="50" t="s">
        <v>87</v>
      </c>
    </row>
    <row r="129">
      <c r="A129" s="50" t="s">
        <v>88</v>
      </c>
      <c r="B129" s="53">
        <v>44088.0</v>
      </c>
      <c r="C129" s="50" t="s">
        <v>228</v>
      </c>
      <c r="D129" s="54">
        <v>-150.0</v>
      </c>
      <c r="E129" s="50" t="s">
        <v>163</v>
      </c>
      <c r="F129" s="54">
        <v>8378.08</v>
      </c>
      <c r="G129" s="50" t="s">
        <v>91</v>
      </c>
      <c r="H129" s="14" t="s">
        <v>4</v>
      </c>
      <c r="I129" s="50" t="s">
        <v>91</v>
      </c>
      <c r="J129" s="55" t="s">
        <v>23</v>
      </c>
    </row>
    <row r="130">
      <c r="A130" s="50" t="s">
        <v>88</v>
      </c>
      <c r="B130" s="53">
        <v>44088.0</v>
      </c>
      <c r="C130" s="50" t="s">
        <v>229</v>
      </c>
      <c r="D130" s="54">
        <v>-160.82</v>
      </c>
      <c r="E130" s="50" t="s">
        <v>163</v>
      </c>
      <c r="F130" s="54">
        <v>8528.08</v>
      </c>
      <c r="G130" s="50" t="s">
        <v>91</v>
      </c>
      <c r="H130" s="14" t="s">
        <v>4</v>
      </c>
      <c r="I130" s="50" t="s">
        <v>91</v>
      </c>
      <c r="J130" s="55" t="s">
        <v>23</v>
      </c>
    </row>
    <row r="131">
      <c r="A131" s="50" t="s">
        <v>88</v>
      </c>
      <c r="B131" s="53">
        <v>44088.0</v>
      </c>
      <c r="C131" s="50" t="s">
        <v>230</v>
      </c>
      <c r="D131" s="54">
        <v>-100.0</v>
      </c>
      <c r="E131" s="50" t="s">
        <v>163</v>
      </c>
      <c r="F131" s="54">
        <v>8688.9</v>
      </c>
      <c r="G131" s="50" t="s">
        <v>91</v>
      </c>
      <c r="H131" s="14" t="s">
        <v>6</v>
      </c>
      <c r="I131" s="50" t="s">
        <v>91</v>
      </c>
      <c r="J131" s="55" t="s">
        <v>27</v>
      </c>
    </row>
    <row r="132">
      <c r="A132" s="50" t="s">
        <v>88</v>
      </c>
      <c r="B132" s="53">
        <v>44088.0</v>
      </c>
      <c r="C132" s="50" t="s">
        <v>231</v>
      </c>
      <c r="D132" s="54">
        <v>-300.0</v>
      </c>
      <c r="E132" s="50" t="s">
        <v>163</v>
      </c>
      <c r="F132" s="54">
        <v>8788.9</v>
      </c>
      <c r="G132" s="50" t="s">
        <v>91</v>
      </c>
      <c r="H132" s="14" t="s">
        <v>4</v>
      </c>
      <c r="I132" s="50" t="s">
        <v>91</v>
      </c>
      <c r="J132" s="55" t="s">
        <v>23</v>
      </c>
    </row>
    <row r="133">
      <c r="A133" s="50" t="s">
        <v>84</v>
      </c>
      <c r="B133" s="53">
        <v>44085.0</v>
      </c>
      <c r="C133" s="50" t="s">
        <v>232</v>
      </c>
      <c r="D133" s="54">
        <v>750.0</v>
      </c>
      <c r="E133" s="50" t="s">
        <v>95</v>
      </c>
      <c r="F133" s="54">
        <v>9088.9</v>
      </c>
      <c r="G133" s="50" t="s">
        <v>87</v>
      </c>
      <c r="H133" s="14" t="s">
        <v>4</v>
      </c>
      <c r="I133" s="50" t="s">
        <v>87</v>
      </c>
    </row>
    <row r="134">
      <c r="A134" s="50" t="s">
        <v>84</v>
      </c>
      <c r="B134" s="53">
        <v>44083.0</v>
      </c>
      <c r="C134" s="50" t="s">
        <v>233</v>
      </c>
      <c r="D134" s="54">
        <v>1300.0</v>
      </c>
      <c r="E134" s="50" t="s">
        <v>127</v>
      </c>
      <c r="F134" s="54">
        <v>8338.9</v>
      </c>
      <c r="G134" s="50" t="s">
        <v>87</v>
      </c>
      <c r="H134" s="14" t="s">
        <v>6</v>
      </c>
      <c r="I134" s="50" t="s">
        <v>87</v>
      </c>
    </row>
    <row r="135">
      <c r="A135" s="50" t="s">
        <v>88</v>
      </c>
      <c r="B135" s="53">
        <v>44098.0</v>
      </c>
      <c r="C135" s="51" t="s">
        <v>234</v>
      </c>
      <c r="D135" s="54">
        <v>-44.61</v>
      </c>
      <c r="E135" s="50" t="s">
        <v>93</v>
      </c>
      <c r="F135" s="54">
        <v>16269.19</v>
      </c>
      <c r="G135" s="50" t="s">
        <v>91</v>
      </c>
      <c r="H135" s="14" t="s">
        <v>4</v>
      </c>
      <c r="I135" s="50" t="s">
        <v>28</v>
      </c>
    </row>
    <row r="136">
      <c r="A136" s="50" t="s">
        <v>88</v>
      </c>
      <c r="B136" s="53">
        <v>44193.0</v>
      </c>
      <c r="C136" s="51" t="s">
        <v>235</v>
      </c>
      <c r="D136" s="54">
        <v>-39.61</v>
      </c>
      <c r="E136" s="50" t="s">
        <v>93</v>
      </c>
      <c r="F136" s="54">
        <v>6300.0</v>
      </c>
      <c r="G136" s="50" t="s">
        <v>91</v>
      </c>
      <c r="H136" s="14" t="s">
        <v>4</v>
      </c>
      <c r="I136" s="50" t="s">
        <v>28</v>
      </c>
    </row>
    <row r="137">
      <c r="A137" s="50" t="s">
        <v>84</v>
      </c>
      <c r="B137" s="53">
        <v>44082.0</v>
      </c>
      <c r="C137" s="50" t="s">
        <v>236</v>
      </c>
      <c r="D137" s="54">
        <v>1650.0</v>
      </c>
      <c r="E137" s="50" t="s">
        <v>86</v>
      </c>
      <c r="F137" s="54">
        <v>10220.29</v>
      </c>
      <c r="G137" s="50" t="s">
        <v>87</v>
      </c>
      <c r="H137" s="14" t="s">
        <v>6</v>
      </c>
      <c r="I137" s="50" t="s">
        <v>87</v>
      </c>
    </row>
    <row r="138">
      <c r="A138" s="50" t="s">
        <v>88</v>
      </c>
      <c r="B138" s="53">
        <v>44078.0</v>
      </c>
      <c r="C138" s="50" t="s">
        <v>237</v>
      </c>
      <c r="D138" s="54">
        <v>-4000.0</v>
      </c>
      <c r="E138" s="50" t="s">
        <v>111</v>
      </c>
      <c r="F138" s="54">
        <v>8570.29</v>
      </c>
      <c r="G138" s="50" t="s">
        <v>91</v>
      </c>
      <c r="H138" s="14" t="s">
        <v>4</v>
      </c>
      <c r="I138" s="50" t="s">
        <v>91</v>
      </c>
      <c r="J138" s="55" t="s">
        <v>23</v>
      </c>
    </row>
    <row r="139">
      <c r="A139" s="50" t="s">
        <v>84</v>
      </c>
      <c r="B139" s="53">
        <v>44078.0</v>
      </c>
      <c r="C139" s="50" t="s">
        <v>238</v>
      </c>
      <c r="D139" s="54">
        <v>1000.0</v>
      </c>
      <c r="E139" s="50" t="s">
        <v>109</v>
      </c>
      <c r="F139" s="54">
        <v>12570.29</v>
      </c>
      <c r="G139" s="50" t="s">
        <v>98</v>
      </c>
      <c r="I139" s="50" t="s">
        <v>98</v>
      </c>
    </row>
    <row r="140">
      <c r="A140" s="50" t="s">
        <v>84</v>
      </c>
      <c r="B140" s="53">
        <v>44078.0</v>
      </c>
      <c r="C140" s="50" t="s">
        <v>239</v>
      </c>
      <c r="D140" s="54">
        <v>1083.34</v>
      </c>
      <c r="E140" s="50" t="s">
        <v>86</v>
      </c>
      <c r="F140" s="54">
        <v>11570.29</v>
      </c>
      <c r="G140" s="50" t="s">
        <v>87</v>
      </c>
      <c r="H140" s="14" t="s">
        <v>4</v>
      </c>
      <c r="I140" s="50" t="s">
        <v>87</v>
      </c>
    </row>
    <row r="141">
      <c r="A141" s="50" t="s">
        <v>84</v>
      </c>
      <c r="B141" s="53">
        <v>44078.0</v>
      </c>
      <c r="C141" s="50" t="s">
        <v>240</v>
      </c>
      <c r="D141" s="54">
        <v>1500.0</v>
      </c>
      <c r="E141" s="50" t="s">
        <v>86</v>
      </c>
      <c r="F141" s="54">
        <v>10486.95</v>
      </c>
      <c r="G141" s="50" t="s">
        <v>87</v>
      </c>
      <c r="H141" s="14" t="s">
        <v>6</v>
      </c>
      <c r="I141" s="50" t="s">
        <v>87</v>
      </c>
    </row>
    <row r="142">
      <c r="A142" s="50" t="s">
        <v>84</v>
      </c>
      <c r="B142" s="53">
        <v>44078.0</v>
      </c>
      <c r="C142" s="50" t="s">
        <v>241</v>
      </c>
      <c r="D142" s="54">
        <v>2300.0</v>
      </c>
      <c r="E142" s="50" t="s">
        <v>95</v>
      </c>
      <c r="F142" s="54">
        <v>8986.95</v>
      </c>
      <c r="G142" s="50" t="s">
        <v>87</v>
      </c>
      <c r="H142" s="14" t="s">
        <v>4</v>
      </c>
      <c r="I142" s="50" t="s">
        <v>87</v>
      </c>
    </row>
    <row r="143">
      <c r="A143" s="50" t="s">
        <v>242</v>
      </c>
      <c r="B143" s="53">
        <v>44077.0</v>
      </c>
      <c r="C143" s="50" t="s">
        <v>243</v>
      </c>
      <c r="D143" s="54">
        <v>-1000.0</v>
      </c>
      <c r="E143" s="50" t="s">
        <v>244</v>
      </c>
      <c r="F143" s="54">
        <v>6686.95</v>
      </c>
      <c r="G143" s="50" t="s">
        <v>98</v>
      </c>
      <c r="I143" s="50" t="s">
        <v>98</v>
      </c>
    </row>
    <row r="144">
      <c r="A144" s="50" t="s">
        <v>84</v>
      </c>
      <c r="B144" s="53">
        <v>44077.0</v>
      </c>
      <c r="C144" s="50" t="s">
        <v>245</v>
      </c>
      <c r="D144" s="54">
        <v>1.0</v>
      </c>
      <c r="E144" s="50" t="s">
        <v>95</v>
      </c>
      <c r="F144" s="54">
        <v>7686.95</v>
      </c>
      <c r="G144" s="50" t="s">
        <v>87</v>
      </c>
      <c r="H144" s="14" t="s">
        <v>4</v>
      </c>
      <c r="I144" s="50" t="s">
        <v>87</v>
      </c>
    </row>
    <row r="145">
      <c r="A145" s="50" t="s">
        <v>84</v>
      </c>
      <c r="B145" s="53">
        <v>44077.0</v>
      </c>
      <c r="C145" s="50" t="s">
        <v>246</v>
      </c>
      <c r="D145" s="54">
        <v>900.0</v>
      </c>
      <c r="E145" s="50" t="s">
        <v>109</v>
      </c>
      <c r="F145" s="54">
        <v>7685.95</v>
      </c>
      <c r="G145" s="50" t="s">
        <v>87</v>
      </c>
      <c r="H145" s="14" t="s">
        <v>4</v>
      </c>
      <c r="I145" s="50" t="s">
        <v>87</v>
      </c>
    </row>
    <row r="146">
      <c r="A146" s="50" t="s">
        <v>88</v>
      </c>
      <c r="B146" s="53">
        <v>44193.0</v>
      </c>
      <c r="C146" s="51" t="s">
        <v>247</v>
      </c>
      <c r="D146" s="54">
        <v>-75.16</v>
      </c>
      <c r="E146" s="50" t="s">
        <v>93</v>
      </c>
      <c r="F146" s="54">
        <v>6339.61</v>
      </c>
      <c r="G146" s="50" t="s">
        <v>91</v>
      </c>
      <c r="H146" s="14" t="s">
        <v>4</v>
      </c>
      <c r="I146" s="50" t="s">
        <v>28</v>
      </c>
    </row>
    <row r="147">
      <c r="A147" s="50" t="s">
        <v>84</v>
      </c>
      <c r="B147" s="53">
        <v>44076.0</v>
      </c>
      <c r="C147" s="50" t="s">
        <v>248</v>
      </c>
      <c r="D147" s="54">
        <v>1400.0</v>
      </c>
      <c r="E147" s="50" t="s">
        <v>86</v>
      </c>
      <c r="F147" s="54">
        <v>21785.95</v>
      </c>
      <c r="G147" s="50" t="s">
        <v>87</v>
      </c>
      <c r="H147" s="14" t="s">
        <v>6</v>
      </c>
      <c r="I147" s="50" t="s">
        <v>87</v>
      </c>
    </row>
    <row r="148">
      <c r="A148" s="50" t="s">
        <v>84</v>
      </c>
      <c r="B148" s="53">
        <v>44076.0</v>
      </c>
      <c r="C148" s="50" t="s">
        <v>249</v>
      </c>
      <c r="D148" s="54">
        <v>1500.0</v>
      </c>
      <c r="E148" s="50" t="s">
        <v>95</v>
      </c>
      <c r="F148" s="54">
        <v>20385.95</v>
      </c>
      <c r="G148" s="50" t="s">
        <v>87</v>
      </c>
      <c r="H148" s="14" t="s">
        <v>30</v>
      </c>
      <c r="I148" s="50" t="s">
        <v>87</v>
      </c>
    </row>
    <row r="149">
      <c r="A149" s="50" t="s">
        <v>88</v>
      </c>
      <c r="B149" s="53">
        <v>44075.0</v>
      </c>
      <c r="C149" s="50" t="s">
        <v>250</v>
      </c>
      <c r="D149" s="54">
        <v>-1000.0</v>
      </c>
      <c r="E149" s="50" t="s">
        <v>111</v>
      </c>
      <c r="F149" s="54">
        <v>18885.95</v>
      </c>
      <c r="G149" s="50" t="s">
        <v>91</v>
      </c>
      <c r="H149" s="14" t="s">
        <v>4</v>
      </c>
      <c r="I149" s="50" t="s">
        <v>91</v>
      </c>
      <c r="J149" s="55" t="s">
        <v>23</v>
      </c>
    </row>
    <row r="150">
      <c r="A150" s="50" t="s">
        <v>84</v>
      </c>
      <c r="B150" s="53">
        <v>44075.0</v>
      </c>
      <c r="C150" s="50" t="s">
        <v>251</v>
      </c>
      <c r="D150" s="54">
        <v>323.0</v>
      </c>
      <c r="E150" s="50" t="s">
        <v>127</v>
      </c>
      <c r="F150" s="54">
        <v>19885.95</v>
      </c>
      <c r="G150" s="50" t="s">
        <v>87</v>
      </c>
      <c r="H150" s="14" t="s">
        <v>4</v>
      </c>
      <c r="I150" s="50" t="s">
        <v>87</v>
      </c>
    </row>
    <row r="151">
      <c r="A151" s="50" t="s">
        <v>84</v>
      </c>
      <c r="B151" s="53">
        <v>44075.0</v>
      </c>
      <c r="C151" s="50" t="s">
        <v>252</v>
      </c>
      <c r="D151" s="54">
        <v>500.0</v>
      </c>
      <c r="E151" s="50" t="s">
        <v>86</v>
      </c>
      <c r="F151" s="54">
        <v>19562.95</v>
      </c>
      <c r="G151" s="50" t="s">
        <v>87</v>
      </c>
      <c r="H151" s="14" t="s">
        <v>30</v>
      </c>
      <c r="I151" s="50" t="s">
        <v>87</v>
      </c>
    </row>
    <row r="152">
      <c r="A152" s="50" t="s">
        <v>84</v>
      </c>
      <c r="B152" s="53">
        <v>44074.0</v>
      </c>
      <c r="C152" s="50" t="s">
        <v>253</v>
      </c>
      <c r="D152" s="54">
        <v>832.0</v>
      </c>
      <c r="E152" s="50" t="s">
        <v>127</v>
      </c>
      <c r="F152" s="54">
        <v>19062.95</v>
      </c>
      <c r="G152" s="50" t="s">
        <v>87</v>
      </c>
      <c r="H152" s="14" t="s">
        <v>4</v>
      </c>
      <c r="I152" s="50" t="s">
        <v>87</v>
      </c>
    </row>
    <row r="153">
      <c r="A153" s="50" t="s">
        <v>84</v>
      </c>
      <c r="B153" s="53">
        <v>44074.0</v>
      </c>
      <c r="C153" s="50" t="s">
        <v>254</v>
      </c>
      <c r="D153" s="54">
        <v>1500.0</v>
      </c>
      <c r="E153" s="50" t="s">
        <v>95</v>
      </c>
      <c r="F153" s="54">
        <v>18230.95</v>
      </c>
      <c r="G153" s="50" t="s">
        <v>87</v>
      </c>
      <c r="H153" s="14" t="s">
        <v>30</v>
      </c>
      <c r="I153" s="50" t="s">
        <v>87</v>
      </c>
    </row>
    <row r="154">
      <c r="A154" s="50" t="s">
        <v>88</v>
      </c>
      <c r="B154" s="53">
        <v>44008.0</v>
      </c>
      <c r="C154" s="51" t="s">
        <v>255</v>
      </c>
      <c r="D154" s="54">
        <v>-32.8</v>
      </c>
      <c r="E154" s="50" t="s">
        <v>93</v>
      </c>
      <c r="F154" s="54">
        <v>3648.21</v>
      </c>
      <c r="G154" s="50" t="s">
        <v>91</v>
      </c>
      <c r="H154" s="14" t="s">
        <v>4</v>
      </c>
      <c r="I154" s="50" t="s">
        <v>28</v>
      </c>
    </row>
    <row r="155">
      <c r="A155" s="50" t="s">
        <v>88</v>
      </c>
      <c r="B155" s="53">
        <v>44008.0</v>
      </c>
      <c r="C155" s="51" t="s">
        <v>256</v>
      </c>
      <c r="D155" s="54">
        <v>-52.54</v>
      </c>
      <c r="E155" s="50" t="s">
        <v>93</v>
      </c>
      <c r="F155" s="54">
        <v>3681.01</v>
      </c>
      <c r="G155" s="50" t="s">
        <v>91</v>
      </c>
      <c r="H155" s="14" t="s">
        <v>4</v>
      </c>
      <c r="I155" s="50" t="s">
        <v>28</v>
      </c>
    </row>
    <row r="156">
      <c r="A156" s="50" t="s">
        <v>88</v>
      </c>
      <c r="B156" s="53">
        <v>44071.0</v>
      </c>
      <c r="C156" s="50" t="s">
        <v>257</v>
      </c>
      <c r="D156" s="54">
        <v>-3200.0</v>
      </c>
      <c r="E156" s="50" t="s">
        <v>109</v>
      </c>
      <c r="F156" s="54">
        <v>17629.61</v>
      </c>
      <c r="G156" s="50" t="s">
        <v>98</v>
      </c>
      <c r="I156" s="50" t="s">
        <v>98</v>
      </c>
    </row>
    <row r="157">
      <c r="A157" s="50" t="s">
        <v>88</v>
      </c>
      <c r="B157" s="53">
        <v>44040.0</v>
      </c>
      <c r="C157" s="51" t="s">
        <v>258</v>
      </c>
      <c r="D157" s="54">
        <v>-34.02</v>
      </c>
      <c r="E157" s="50" t="s">
        <v>93</v>
      </c>
      <c r="F157" s="54">
        <v>9091.07</v>
      </c>
      <c r="G157" s="50" t="s">
        <v>91</v>
      </c>
      <c r="H157" s="14" t="s">
        <v>4</v>
      </c>
      <c r="I157" s="50" t="s">
        <v>28</v>
      </c>
    </row>
    <row r="158">
      <c r="A158" s="50" t="s">
        <v>88</v>
      </c>
      <c r="B158" s="53">
        <v>44040.0</v>
      </c>
      <c r="C158" s="51" t="s">
        <v>259</v>
      </c>
      <c r="D158" s="54">
        <v>-45.74</v>
      </c>
      <c r="E158" s="50" t="s">
        <v>93</v>
      </c>
      <c r="F158" s="54">
        <v>9125.09</v>
      </c>
      <c r="G158" s="50" t="s">
        <v>91</v>
      </c>
      <c r="H158" s="14" t="s">
        <v>4</v>
      </c>
      <c r="I158" s="50" t="s">
        <v>28</v>
      </c>
    </row>
    <row r="159">
      <c r="A159" s="50" t="s">
        <v>84</v>
      </c>
      <c r="B159" s="53">
        <v>44067.0</v>
      </c>
      <c r="C159" s="50" t="s">
        <v>260</v>
      </c>
      <c r="D159" s="54">
        <v>47.1</v>
      </c>
      <c r="E159" s="50" t="s">
        <v>109</v>
      </c>
      <c r="F159" s="54">
        <v>20890.94</v>
      </c>
      <c r="G159" s="50" t="s">
        <v>98</v>
      </c>
      <c r="I159" s="50" t="s">
        <v>98</v>
      </c>
    </row>
    <row r="160">
      <c r="A160" s="50" t="s">
        <v>88</v>
      </c>
      <c r="B160" s="53">
        <v>44064.0</v>
      </c>
      <c r="C160" s="50" t="s">
        <v>261</v>
      </c>
      <c r="D160" s="54">
        <v>-100.0</v>
      </c>
      <c r="E160" s="50" t="s">
        <v>97</v>
      </c>
      <c r="F160" s="54">
        <v>20843.84</v>
      </c>
      <c r="G160" s="50" t="s">
        <v>98</v>
      </c>
      <c r="I160" s="50" t="s">
        <v>98</v>
      </c>
    </row>
    <row r="161">
      <c r="A161" s="50" t="s">
        <v>88</v>
      </c>
      <c r="B161" s="53">
        <v>44064.0</v>
      </c>
      <c r="C161" s="51" t="s">
        <v>262</v>
      </c>
      <c r="D161" s="54">
        <v>-130.8</v>
      </c>
      <c r="E161" s="50" t="s">
        <v>103</v>
      </c>
      <c r="F161" s="54">
        <v>20943.84</v>
      </c>
      <c r="G161" s="50" t="s">
        <v>91</v>
      </c>
      <c r="H161" s="14" t="s">
        <v>4</v>
      </c>
      <c r="I161" s="50" t="s">
        <v>28</v>
      </c>
    </row>
    <row r="162">
      <c r="A162" s="50" t="s">
        <v>84</v>
      </c>
      <c r="B162" s="53">
        <v>44064.0</v>
      </c>
      <c r="C162" s="50" t="s">
        <v>263</v>
      </c>
      <c r="D162" s="54">
        <v>7259.41</v>
      </c>
      <c r="E162" s="50" t="s">
        <v>222</v>
      </c>
      <c r="F162" s="54">
        <v>21074.64</v>
      </c>
      <c r="G162" s="50" t="s">
        <v>98</v>
      </c>
      <c r="I162" s="50" t="s">
        <v>98</v>
      </c>
    </row>
    <row r="163">
      <c r="A163" s="50" t="s">
        <v>242</v>
      </c>
      <c r="B163" s="53">
        <v>44063.0</v>
      </c>
      <c r="C163" s="50" t="s">
        <v>264</v>
      </c>
      <c r="D163" s="54">
        <v>-10000.0</v>
      </c>
      <c r="E163" s="50" t="s">
        <v>244</v>
      </c>
      <c r="F163" s="54">
        <v>13815.23</v>
      </c>
      <c r="G163" s="50" t="s">
        <v>98</v>
      </c>
      <c r="I163" s="50" t="s">
        <v>98</v>
      </c>
      <c r="J163" s="4" t="s">
        <v>265</v>
      </c>
    </row>
    <row r="164">
      <c r="A164" s="50" t="s">
        <v>84</v>
      </c>
      <c r="B164" s="53">
        <v>44062.0</v>
      </c>
      <c r="C164" s="50" t="s">
        <v>266</v>
      </c>
      <c r="D164" s="54">
        <v>1006.0</v>
      </c>
      <c r="E164" s="50" t="s">
        <v>95</v>
      </c>
      <c r="F164" s="54">
        <v>23815.23</v>
      </c>
      <c r="G164" s="50" t="s">
        <v>87</v>
      </c>
      <c r="H164" s="14" t="s">
        <v>4</v>
      </c>
      <c r="I164" s="50" t="s">
        <v>87</v>
      </c>
    </row>
    <row r="165">
      <c r="A165" s="50" t="s">
        <v>267</v>
      </c>
      <c r="B165" s="53">
        <v>44062.0</v>
      </c>
      <c r="C165" s="50" t="s">
        <v>268</v>
      </c>
      <c r="D165" s="54">
        <v>4400.0</v>
      </c>
      <c r="E165" s="50" t="s">
        <v>269</v>
      </c>
      <c r="F165" s="54">
        <v>22809.23</v>
      </c>
      <c r="G165" s="50" t="s">
        <v>98</v>
      </c>
      <c r="I165" s="50" t="s">
        <v>98</v>
      </c>
    </row>
    <row r="166">
      <c r="A166" s="50" t="s">
        <v>88</v>
      </c>
      <c r="B166" s="53">
        <v>43999.0</v>
      </c>
      <c r="C166" s="51" t="s">
        <v>270</v>
      </c>
      <c r="D166" s="54">
        <v>-17.78</v>
      </c>
      <c r="E166" s="50" t="s">
        <v>93</v>
      </c>
      <c r="F166" s="54">
        <v>10344.45</v>
      </c>
      <c r="G166" s="50" t="s">
        <v>91</v>
      </c>
      <c r="H166" s="14" t="s">
        <v>4</v>
      </c>
      <c r="I166" s="50" t="s">
        <v>28</v>
      </c>
    </row>
    <row r="167">
      <c r="A167" s="50" t="s">
        <v>88</v>
      </c>
      <c r="B167" s="53">
        <v>44060.0</v>
      </c>
      <c r="C167" s="50" t="s">
        <v>271</v>
      </c>
      <c r="D167" s="54">
        <v>-20.69</v>
      </c>
      <c r="E167" s="50" t="s">
        <v>103</v>
      </c>
      <c r="F167" s="54">
        <v>18898.86</v>
      </c>
      <c r="G167" s="50" t="s">
        <v>91</v>
      </c>
      <c r="H167" s="14" t="s">
        <v>4</v>
      </c>
      <c r="I167" s="50" t="s">
        <v>91</v>
      </c>
      <c r="J167" s="55" t="s">
        <v>26</v>
      </c>
    </row>
    <row r="168">
      <c r="A168" s="50" t="s">
        <v>267</v>
      </c>
      <c r="B168" s="53">
        <v>44057.0</v>
      </c>
      <c r="C168" s="50" t="s">
        <v>272</v>
      </c>
      <c r="D168" s="54">
        <v>2324.82</v>
      </c>
      <c r="E168" s="50" t="s">
        <v>273</v>
      </c>
      <c r="F168" s="54">
        <v>18919.55</v>
      </c>
      <c r="G168" s="50" t="s">
        <v>98</v>
      </c>
      <c r="I168" s="50" t="s">
        <v>98</v>
      </c>
    </row>
    <row r="169">
      <c r="A169" s="50" t="s">
        <v>84</v>
      </c>
      <c r="B169" s="53">
        <v>44056.0</v>
      </c>
      <c r="C169" s="50" t="s">
        <v>274</v>
      </c>
      <c r="D169" s="54">
        <v>1100.0</v>
      </c>
      <c r="E169" s="50" t="s">
        <v>95</v>
      </c>
      <c r="F169" s="54">
        <v>16594.73</v>
      </c>
      <c r="G169" s="50" t="s">
        <v>87</v>
      </c>
      <c r="H169" s="14" t="s">
        <v>4</v>
      </c>
      <c r="I169" s="50" t="s">
        <v>87</v>
      </c>
    </row>
    <row r="170">
      <c r="A170" s="50" t="s">
        <v>88</v>
      </c>
      <c r="B170" s="53">
        <v>44050.0</v>
      </c>
      <c r="C170" s="50" t="s">
        <v>275</v>
      </c>
      <c r="D170" s="54">
        <v>-3127.49</v>
      </c>
      <c r="E170" s="50" t="s">
        <v>93</v>
      </c>
      <c r="F170" s="54">
        <v>19394.73</v>
      </c>
      <c r="G170" s="50" t="s">
        <v>125</v>
      </c>
      <c r="I170" s="50" t="s">
        <v>125</v>
      </c>
    </row>
    <row r="171">
      <c r="A171" s="50" t="s">
        <v>88</v>
      </c>
      <c r="B171" s="53">
        <v>44054.0</v>
      </c>
      <c r="C171" s="50" t="s">
        <v>276</v>
      </c>
      <c r="D171" s="54">
        <v>-50.0</v>
      </c>
      <c r="E171" s="50" t="s">
        <v>163</v>
      </c>
      <c r="F171" s="54">
        <v>15594.73</v>
      </c>
      <c r="G171" s="50" t="s">
        <v>91</v>
      </c>
      <c r="H171" s="14" t="s">
        <v>4</v>
      </c>
      <c r="I171" s="50" t="s">
        <v>91</v>
      </c>
      <c r="J171" s="55" t="s">
        <v>27</v>
      </c>
    </row>
    <row r="172">
      <c r="A172" s="50" t="s">
        <v>88</v>
      </c>
      <c r="B172" s="53">
        <v>44054.0</v>
      </c>
      <c r="C172" s="50" t="s">
        <v>277</v>
      </c>
      <c r="D172" s="54">
        <v>-750.0</v>
      </c>
      <c r="E172" s="50" t="s">
        <v>163</v>
      </c>
      <c r="F172" s="54">
        <v>15644.73</v>
      </c>
      <c r="G172" s="50" t="s">
        <v>91</v>
      </c>
      <c r="H172" s="14" t="s">
        <v>4</v>
      </c>
      <c r="I172" s="50" t="s">
        <v>91</v>
      </c>
      <c r="J172" s="55" t="s">
        <v>27</v>
      </c>
    </row>
    <row r="173">
      <c r="A173" s="50" t="s">
        <v>88</v>
      </c>
      <c r="B173" s="53">
        <v>44054.0</v>
      </c>
      <c r="C173" s="50" t="s">
        <v>278</v>
      </c>
      <c r="D173" s="54">
        <v>-2000.0</v>
      </c>
      <c r="E173" s="50" t="s">
        <v>163</v>
      </c>
      <c r="F173" s="54">
        <v>16394.73</v>
      </c>
      <c r="G173" s="50" t="s">
        <v>98</v>
      </c>
      <c r="I173" s="50" t="s">
        <v>98</v>
      </c>
    </row>
    <row r="174">
      <c r="A174" s="50" t="s">
        <v>88</v>
      </c>
      <c r="B174" s="53">
        <v>44053.0</v>
      </c>
      <c r="C174" s="50" t="s">
        <v>279</v>
      </c>
      <c r="D174" s="54">
        <v>-1000.0</v>
      </c>
      <c r="E174" s="50" t="s">
        <v>163</v>
      </c>
      <c r="F174" s="54">
        <v>18394.73</v>
      </c>
      <c r="G174" s="50" t="s">
        <v>91</v>
      </c>
      <c r="H174" s="14" t="s">
        <v>6</v>
      </c>
      <c r="I174" s="50" t="s">
        <v>91</v>
      </c>
      <c r="J174" s="55" t="s">
        <v>27</v>
      </c>
    </row>
    <row r="175">
      <c r="A175" s="50" t="s">
        <v>88</v>
      </c>
      <c r="B175" s="53">
        <v>44082.0</v>
      </c>
      <c r="C175" s="50" t="s">
        <v>280</v>
      </c>
      <c r="D175" s="54">
        <v>-3127.49</v>
      </c>
      <c r="E175" s="50" t="s">
        <v>93</v>
      </c>
      <c r="F175" s="54">
        <v>7092.8</v>
      </c>
      <c r="G175" s="50" t="s">
        <v>125</v>
      </c>
      <c r="I175" s="50" t="s">
        <v>125</v>
      </c>
    </row>
    <row r="176">
      <c r="A176" s="50" t="s">
        <v>84</v>
      </c>
      <c r="B176" s="53">
        <v>44050.0</v>
      </c>
      <c r="C176" s="50" t="s">
        <v>281</v>
      </c>
      <c r="D176" s="54">
        <v>500.0</v>
      </c>
      <c r="E176" s="50" t="s">
        <v>95</v>
      </c>
      <c r="F176" s="54">
        <v>22522.22</v>
      </c>
      <c r="G176" s="50" t="s">
        <v>87</v>
      </c>
      <c r="H176" s="14" t="s">
        <v>4</v>
      </c>
      <c r="I176" s="50" t="s">
        <v>87</v>
      </c>
    </row>
    <row r="177">
      <c r="A177" s="50" t="s">
        <v>84</v>
      </c>
      <c r="B177" s="53">
        <v>44050.0</v>
      </c>
      <c r="C177" s="50" t="s">
        <v>282</v>
      </c>
      <c r="D177" s="54">
        <v>500.0</v>
      </c>
      <c r="E177" s="50" t="s">
        <v>95</v>
      </c>
      <c r="F177" s="54">
        <v>22022.22</v>
      </c>
      <c r="G177" s="50" t="s">
        <v>87</v>
      </c>
      <c r="H177" s="14" t="s">
        <v>4</v>
      </c>
      <c r="I177" s="50" t="s">
        <v>87</v>
      </c>
    </row>
    <row r="178">
      <c r="A178" s="50" t="s">
        <v>88</v>
      </c>
      <c r="B178" s="53">
        <v>44112.0</v>
      </c>
      <c r="C178" s="50" t="s">
        <v>283</v>
      </c>
      <c r="D178" s="54">
        <v>-3127.49</v>
      </c>
      <c r="E178" s="50" t="s">
        <v>93</v>
      </c>
      <c r="F178" s="54">
        <v>7860.44</v>
      </c>
      <c r="G178" s="50" t="s">
        <v>125</v>
      </c>
      <c r="I178" s="50" t="s">
        <v>125</v>
      </c>
    </row>
    <row r="179">
      <c r="A179" s="50" t="s">
        <v>84</v>
      </c>
      <c r="B179" s="53">
        <v>44048.0</v>
      </c>
      <c r="C179" s="50" t="s">
        <v>284</v>
      </c>
      <c r="D179" s="54">
        <v>832.0</v>
      </c>
      <c r="E179" s="50" t="s">
        <v>109</v>
      </c>
      <c r="F179" s="54">
        <v>21587.07</v>
      </c>
      <c r="G179" s="50" t="s">
        <v>87</v>
      </c>
      <c r="H179" s="14" t="s">
        <v>4</v>
      </c>
      <c r="I179" s="50" t="s">
        <v>87</v>
      </c>
    </row>
    <row r="180">
      <c r="A180" s="50" t="s">
        <v>84</v>
      </c>
      <c r="B180" s="53">
        <v>44048.0</v>
      </c>
      <c r="C180" s="50" t="s">
        <v>285</v>
      </c>
      <c r="D180" s="54">
        <v>1305.0</v>
      </c>
      <c r="E180" s="50" t="s">
        <v>127</v>
      </c>
      <c r="F180" s="54">
        <v>20755.07</v>
      </c>
      <c r="G180" s="50" t="s">
        <v>87</v>
      </c>
      <c r="H180" s="14" t="s">
        <v>6</v>
      </c>
      <c r="I180" s="50" t="s">
        <v>87</v>
      </c>
    </row>
    <row r="181">
      <c r="A181" s="50" t="s">
        <v>84</v>
      </c>
      <c r="B181" s="53">
        <v>44048.0</v>
      </c>
      <c r="C181" s="50" t="s">
        <v>286</v>
      </c>
      <c r="D181" s="54">
        <v>1400.0</v>
      </c>
      <c r="E181" s="50" t="s">
        <v>86</v>
      </c>
      <c r="F181" s="54">
        <v>19450.07</v>
      </c>
      <c r="G181" s="50" t="s">
        <v>87</v>
      </c>
      <c r="H181" s="14" t="s">
        <v>6</v>
      </c>
      <c r="I181" s="50" t="s">
        <v>87</v>
      </c>
    </row>
    <row r="182">
      <c r="A182" s="50" t="s">
        <v>84</v>
      </c>
      <c r="B182" s="53">
        <v>44047.0</v>
      </c>
      <c r="C182" s="50" t="s">
        <v>287</v>
      </c>
      <c r="D182" s="54">
        <v>500.0</v>
      </c>
      <c r="E182" s="50" t="s">
        <v>86</v>
      </c>
      <c r="F182" s="54">
        <v>18050.07</v>
      </c>
      <c r="G182" s="50" t="s">
        <v>87</v>
      </c>
      <c r="H182" s="14" t="s">
        <v>4</v>
      </c>
      <c r="I182" s="50" t="s">
        <v>87</v>
      </c>
    </row>
    <row r="183">
      <c r="A183" s="50" t="s">
        <v>88</v>
      </c>
      <c r="B183" s="53">
        <v>44046.0</v>
      </c>
      <c r="C183" s="50" t="s">
        <v>288</v>
      </c>
      <c r="D183" s="54">
        <v>-114.0</v>
      </c>
      <c r="E183" s="50" t="s">
        <v>109</v>
      </c>
      <c r="F183" s="54">
        <v>17550.07</v>
      </c>
      <c r="G183" s="50" t="s">
        <v>98</v>
      </c>
      <c r="I183" s="50" t="s">
        <v>98</v>
      </c>
    </row>
    <row r="184">
      <c r="A184" s="50" t="s">
        <v>84</v>
      </c>
      <c r="B184" s="53">
        <v>44046.0</v>
      </c>
      <c r="C184" s="50" t="s">
        <v>289</v>
      </c>
      <c r="D184" s="54">
        <v>150.0</v>
      </c>
      <c r="E184" s="50" t="s">
        <v>95</v>
      </c>
      <c r="F184" s="54">
        <v>17664.07</v>
      </c>
      <c r="G184" s="50" t="s">
        <v>87</v>
      </c>
      <c r="H184" s="14" t="s">
        <v>4</v>
      </c>
      <c r="I184" s="50" t="s">
        <v>87</v>
      </c>
    </row>
    <row r="185">
      <c r="A185" s="50" t="s">
        <v>84</v>
      </c>
      <c r="B185" s="53">
        <v>44046.0</v>
      </c>
      <c r="C185" s="50" t="s">
        <v>290</v>
      </c>
      <c r="D185" s="54">
        <v>323.0</v>
      </c>
      <c r="E185" s="50" t="s">
        <v>127</v>
      </c>
      <c r="F185" s="54">
        <v>17514.07</v>
      </c>
      <c r="G185" s="50" t="s">
        <v>87</v>
      </c>
      <c r="H185" s="14" t="s">
        <v>4</v>
      </c>
      <c r="I185" s="50" t="s">
        <v>87</v>
      </c>
    </row>
    <row r="186">
      <c r="A186" s="50" t="s">
        <v>84</v>
      </c>
      <c r="B186" s="53">
        <v>44046.0</v>
      </c>
      <c r="C186" s="50" t="s">
        <v>291</v>
      </c>
      <c r="D186" s="54">
        <v>900.0</v>
      </c>
      <c r="E186" s="50" t="s">
        <v>109</v>
      </c>
      <c r="F186" s="54">
        <v>17191.07</v>
      </c>
      <c r="G186" s="50" t="s">
        <v>87</v>
      </c>
      <c r="H186" s="14" t="s">
        <v>4</v>
      </c>
      <c r="I186" s="50" t="s">
        <v>87</v>
      </c>
    </row>
    <row r="187">
      <c r="A187" s="50" t="s">
        <v>84</v>
      </c>
      <c r="B187" s="53">
        <v>44046.0</v>
      </c>
      <c r="C187" s="50" t="s">
        <v>292</v>
      </c>
      <c r="D187" s="54">
        <v>1500.0</v>
      </c>
      <c r="E187" s="50" t="s">
        <v>86</v>
      </c>
      <c r="F187" s="54">
        <v>16291.07</v>
      </c>
      <c r="G187" s="50" t="s">
        <v>87</v>
      </c>
      <c r="H187" s="14" t="s">
        <v>6</v>
      </c>
      <c r="I187" s="50" t="s">
        <v>87</v>
      </c>
    </row>
    <row r="188">
      <c r="A188" s="50" t="s">
        <v>84</v>
      </c>
      <c r="B188" s="53">
        <v>44046.0</v>
      </c>
      <c r="C188" s="50" t="s">
        <v>293</v>
      </c>
      <c r="D188" s="54">
        <v>1650.0</v>
      </c>
      <c r="E188" s="50" t="s">
        <v>86</v>
      </c>
      <c r="F188" s="54">
        <v>14791.07</v>
      </c>
      <c r="G188" s="50" t="s">
        <v>87</v>
      </c>
      <c r="H188" s="14" t="s">
        <v>6</v>
      </c>
      <c r="I188" s="50" t="s">
        <v>87</v>
      </c>
    </row>
    <row r="189">
      <c r="A189" s="50" t="s">
        <v>84</v>
      </c>
      <c r="B189" s="53">
        <v>44043.0</v>
      </c>
      <c r="C189" s="50" t="s">
        <v>294</v>
      </c>
      <c r="D189" s="54">
        <v>750.0</v>
      </c>
      <c r="E189" s="50" t="s">
        <v>95</v>
      </c>
      <c r="F189" s="54">
        <v>13141.07</v>
      </c>
      <c r="G189" s="50" t="s">
        <v>87</v>
      </c>
      <c r="H189" s="14" t="s">
        <v>4</v>
      </c>
      <c r="I189" s="50" t="s">
        <v>87</v>
      </c>
    </row>
    <row r="190">
      <c r="A190" s="50" t="s">
        <v>84</v>
      </c>
      <c r="B190" s="53">
        <v>44041.0</v>
      </c>
      <c r="C190" s="50" t="s">
        <v>295</v>
      </c>
      <c r="D190" s="54">
        <v>3300.0</v>
      </c>
      <c r="E190" s="50" t="s">
        <v>127</v>
      </c>
      <c r="F190" s="54">
        <v>12391.07</v>
      </c>
      <c r="G190" s="50" t="s">
        <v>98</v>
      </c>
      <c r="I190" s="50" t="s">
        <v>98</v>
      </c>
    </row>
    <row r="191">
      <c r="A191" s="50" t="s">
        <v>88</v>
      </c>
      <c r="B191" s="53">
        <v>44144.0</v>
      </c>
      <c r="C191" s="50" t="s">
        <v>296</v>
      </c>
      <c r="D191" s="54">
        <v>-3127.49</v>
      </c>
      <c r="E191" s="50" t="s">
        <v>93</v>
      </c>
      <c r="F191" s="54">
        <v>6583.48</v>
      </c>
      <c r="G191" s="50" t="s">
        <v>125</v>
      </c>
      <c r="I191" s="50" t="s">
        <v>125</v>
      </c>
    </row>
    <row r="192">
      <c r="A192" s="50" t="s">
        <v>88</v>
      </c>
      <c r="B192" s="53">
        <v>44173.0</v>
      </c>
      <c r="C192" s="50" t="s">
        <v>297</v>
      </c>
      <c r="D192" s="54">
        <v>-3127.49</v>
      </c>
      <c r="E192" s="50" t="s">
        <v>93</v>
      </c>
      <c r="F192" s="54">
        <v>7087.42</v>
      </c>
      <c r="G192" s="50" t="s">
        <v>125</v>
      </c>
      <c r="I192" s="50" t="s">
        <v>125</v>
      </c>
    </row>
    <row r="193">
      <c r="A193" s="50" t="s">
        <v>88</v>
      </c>
      <c r="B193" s="53">
        <v>44113.0</v>
      </c>
      <c r="C193" s="50" t="s">
        <v>298</v>
      </c>
      <c r="D193" s="54">
        <v>-3497.6</v>
      </c>
      <c r="E193" s="50" t="s">
        <v>93</v>
      </c>
      <c r="F193" s="54">
        <v>5612.84</v>
      </c>
      <c r="G193" s="50" t="s">
        <v>125</v>
      </c>
      <c r="I193" s="50" t="s">
        <v>125</v>
      </c>
    </row>
    <row r="194">
      <c r="A194" s="50" t="s">
        <v>88</v>
      </c>
      <c r="B194" s="53">
        <v>44033.0</v>
      </c>
      <c r="C194" s="51" t="s">
        <v>299</v>
      </c>
      <c r="D194" s="54">
        <v>-256.0</v>
      </c>
      <c r="E194" s="50" t="s">
        <v>103</v>
      </c>
      <c r="F194" s="54">
        <v>9300.8</v>
      </c>
      <c r="G194" s="50" t="s">
        <v>91</v>
      </c>
      <c r="H194" s="14" t="s">
        <v>4</v>
      </c>
      <c r="I194" s="50" t="s">
        <v>28</v>
      </c>
    </row>
    <row r="195">
      <c r="A195" s="50" t="s">
        <v>88</v>
      </c>
      <c r="B195" s="53">
        <v>44151.0</v>
      </c>
      <c r="C195" s="50" t="s">
        <v>300</v>
      </c>
      <c r="D195" s="54">
        <v>-3497.6</v>
      </c>
      <c r="E195" s="50" t="s">
        <v>93</v>
      </c>
      <c r="F195" s="54">
        <v>4385.88</v>
      </c>
      <c r="G195" s="50" t="s">
        <v>125</v>
      </c>
      <c r="I195" s="50" t="s">
        <v>125</v>
      </c>
    </row>
    <row r="196">
      <c r="A196" s="50" t="s">
        <v>242</v>
      </c>
      <c r="B196" s="53">
        <v>44032.0</v>
      </c>
      <c r="C196" s="50" t="s">
        <v>301</v>
      </c>
      <c r="D196" s="54">
        <v>-2500.0</v>
      </c>
      <c r="E196" s="50" t="s">
        <v>244</v>
      </c>
      <c r="F196" s="54">
        <v>10046.43</v>
      </c>
      <c r="G196" s="50" t="s">
        <v>91</v>
      </c>
      <c r="H196" s="14" t="s">
        <v>4</v>
      </c>
      <c r="I196" s="50" t="s">
        <v>91</v>
      </c>
      <c r="J196" s="55" t="s">
        <v>23</v>
      </c>
    </row>
    <row r="197">
      <c r="A197" s="50" t="s">
        <v>242</v>
      </c>
      <c r="B197" s="53">
        <v>44032.0</v>
      </c>
      <c r="C197" s="50" t="s">
        <v>302</v>
      </c>
      <c r="D197" s="54">
        <v>-6000.0</v>
      </c>
      <c r="E197" s="50" t="s">
        <v>244</v>
      </c>
      <c r="F197" s="54">
        <v>12546.43</v>
      </c>
      <c r="G197" s="50" t="s">
        <v>98</v>
      </c>
      <c r="I197" s="50" t="s">
        <v>98</v>
      </c>
      <c r="J197" s="4" t="s">
        <v>265</v>
      </c>
    </row>
    <row r="198">
      <c r="A198" s="50" t="s">
        <v>88</v>
      </c>
      <c r="B198" s="53">
        <v>44032.0</v>
      </c>
      <c r="C198" s="50" t="s">
        <v>303</v>
      </c>
      <c r="D198" s="54">
        <v>-180.11</v>
      </c>
      <c r="E198" s="50" t="s">
        <v>103</v>
      </c>
      <c r="F198" s="54">
        <v>18546.43</v>
      </c>
      <c r="G198" s="50" t="s">
        <v>91</v>
      </c>
      <c r="H198" s="14" t="s">
        <v>4</v>
      </c>
      <c r="I198" s="50" t="s">
        <v>91</v>
      </c>
      <c r="J198" s="55" t="s">
        <v>26</v>
      </c>
    </row>
    <row r="199">
      <c r="A199" s="50" t="s">
        <v>88</v>
      </c>
      <c r="B199" s="53">
        <v>44032.0</v>
      </c>
      <c r="C199" s="50" t="s">
        <v>304</v>
      </c>
      <c r="D199" s="54">
        <v>-46.62</v>
      </c>
      <c r="E199" s="50" t="s">
        <v>103</v>
      </c>
      <c r="F199" s="54">
        <v>18726.54</v>
      </c>
      <c r="G199" s="50" t="s">
        <v>91</v>
      </c>
      <c r="H199" s="14" t="s">
        <v>4</v>
      </c>
      <c r="I199" s="50" t="s">
        <v>91</v>
      </c>
      <c r="J199" s="55" t="s">
        <v>26</v>
      </c>
    </row>
    <row r="200">
      <c r="A200" s="50" t="s">
        <v>84</v>
      </c>
      <c r="B200" s="53">
        <v>44032.0</v>
      </c>
      <c r="C200" s="50" t="s">
        <v>305</v>
      </c>
      <c r="D200" s="54">
        <v>1199.0</v>
      </c>
      <c r="E200" s="50" t="s">
        <v>86</v>
      </c>
      <c r="F200" s="54">
        <v>18773.16</v>
      </c>
      <c r="G200" s="50" t="s">
        <v>98</v>
      </c>
      <c r="I200" s="50" t="s">
        <v>98</v>
      </c>
    </row>
    <row r="201">
      <c r="A201" s="50" t="s">
        <v>84</v>
      </c>
      <c r="B201" s="53">
        <v>44025.0</v>
      </c>
      <c r="C201" s="50" t="s">
        <v>306</v>
      </c>
      <c r="D201" s="54">
        <v>736.0</v>
      </c>
      <c r="E201" s="50" t="s">
        <v>86</v>
      </c>
      <c r="F201" s="54">
        <v>17574.16</v>
      </c>
      <c r="G201" s="50" t="s">
        <v>87</v>
      </c>
      <c r="H201" s="14" t="s">
        <v>4</v>
      </c>
      <c r="I201" s="50" t="s">
        <v>87</v>
      </c>
    </row>
    <row r="202">
      <c r="A202" s="50" t="s">
        <v>84</v>
      </c>
      <c r="B202" s="53">
        <v>44020.0</v>
      </c>
      <c r="C202" s="50" t="s">
        <v>307</v>
      </c>
      <c r="D202" s="54">
        <v>2000.0</v>
      </c>
      <c r="E202" s="50" t="s">
        <v>127</v>
      </c>
      <c r="F202" s="54">
        <v>16838.16</v>
      </c>
      <c r="G202" s="50" t="s">
        <v>98</v>
      </c>
      <c r="I202" s="50" t="s">
        <v>98</v>
      </c>
    </row>
    <row r="203">
      <c r="A203" s="50" t="s">
        <v>88</v>
      </c>
      <c r="B203" s="53">
        <v>44179.0</v>
      </c>
      <c r="C203" s="50" t="s">
        <v>308</v>
      </c>
      <c r="D203" s="54">
        <v>-3497.6</v>
      </c>
      <c r="E203" s="50" t="s">
        <v>93</v>
      </c>
      <c r="F203" s="54">
        <v>4928.3</v>
      </c>
      <c r="G203" s="50" t="s">
        <v>125</v>
      </c>
      <c r="I203" s="50" t="s">
        <v>125</v>
      </c>
    </row>
    <row r="204">
      <c r="A204" s="50" t="s">
        <v>84</v>
      </c>
      <c r="B204" s="53">
        <v>44018.0</v>
      </c>
      <c r="C204" s="50" t="s">
        <v>309</v>
      </c>
      <c r="D204" s="54">
        <v>150.0</v>
      </c>
      <c r="E204" s="50" t="s">
        <v>95</v>
      </c>
      <c r="F204" s="54">
        <v>14932.58</v>
      </c>
      <c r="G204" s="50" t="s">
        <v>87</v>
      </c>
      <c r="H204" s="14" t="s">
        <v>4</v>
      </c>
      <c r="I204" s="50" t="s">
        <v>87</v>
      </c>
    </row>
    <row r="205">
      <c r="A205" s="50" t="s">
        <v>84</v>
      </c>
      <c r="B205" s="53">
        <v>44018.0</v>
      </c>
      <c r="C205" s="50" t="s">
        <v>310</v>
      </c>
      <c r="D205" s="54">
        <v>750.0</v>
      </c>
      <c r="E205" s="50" t="s">
        <v>95</v>
      </c>
      <c r="F205" s="54">
        <v>14782.58</v>
      </c>
      <c r="G205" s="50" t="s">
        <v>87</v>
      </c>
      <c r="H205" s="14" t="s">
        <v>4</v>
      </c>
      <c r="I205" s="50" t="s">
        <v>87</v>
      </c>
    </row>
    <row r="206">
      <c r="A206" s="50" t="s">
        <v>84</v>
      </c>
      <c r="B206" s="53">
        <v>44018.0</v>
      </c>
      <c r="C206" s="50" t="s">
        <v>311</v>
      </c>
      <c r="D206" s="54">
        <v>900.0</v>
      </c>
      <c r="E206" s="50" t="s">
        <v>109</v>
      </c>
      <c r="F206" s="54">
        <v>14032.58</v>
      </c>
      <c r="G206" s="50" t="s">
        <v>87</v>
      </c>
      <c r="H206" s="14" t="s">
        <v>4</v>
      </c>
      <c r="I206" s="50" t="s">
        <v>87</v>
      </c>
    </row>
    <row r="207">
      <c r="A207" s="50" t="s">
        <v>84</v>
      </c>
      <c r="B207" s="53">
        <v>44018.0</v>
      </c>
      <c r="C207" s="50" t="s">
        <v>312</v>
      </c>
      <c r="D207" s="54">
        <v>1300.0</v>
      </c>
      <c r="E207" s="50" t="s">
        <v>97</v>
      </c>
      <c r="F207" s="54">
        <v>13132.58</v>
      </c>
      <c r="G207" s="50" t="s">
        <v>87</v>
      </c>
      <c r="H207" s="14" t="s">
        <v>6</v>
      </c>
      <c r="I207" s="50" t="s">
        <v>87</v>
      </c>
    </row>
    <row r="208">
      <c r="A208" s="50" t="s">
        <v>84</v>
      </c>
      <c r="B208" s="53">
        <v>44015.0</v>
      </c>
      <c r="C208" s="50" t="s">
        <v>313</v>
      </c>
      <c r="D208" s="54">
        <v>367.67</v>
      </c>
      <c r="E208" s="50" t="s">
        <v>95</v>
      </c>
      <c r="F208" s="54">
        <v>11832.58</v>
      </c>
      <c r="G208" s="50" t="s">
        <v>87</v>
      </c>
      <c r="H208" s="14" t="s">
        <v>4</v>
      </c>
      <c r="I208" s="50" t="s">
        <v>87</v>
      </c>
    </row>
    <row r="209">
      <c r="A209" s="50" t="s">
        <v>84</v>
      </c>
      <c r="B209" s="53">
        <v>44015.0</v>
      </c>
      <c r="C209" s="50" t="s">
        <v>314</v>
      </c>
      <c r="D209" s="54">
        <v>1400.0</v>
      </c>
      <c r="E209" s="50" t="s">
        <v>86</v>
      </c>
      <c r="F209" s="54">
        <v>11464.91</v>
      </c>
      <c r="G209" s="50" t="s">
        <v>87</v>
      </c>
      <c r="H209" s="14" t="s">
        <v>6</v>
      </c>
      <c r="I209" s="50" t="s">
        <v>87</v>
      </c>
    </row>
    <row r="210">
      <c r="A210" s="50" t="s">
        <v>242</v>
      </c>
      <c r="B210" s="53">
        <v>44014.0</v>
      </c>
      <c r="C210" s="50" t="s">
        <v>315</v>
      </c>
      <c r="D210" s="54">
        <v>-2500.0</v>
      </c>
      <c r="E210" s="50" t="s">
        <v>244</v>
      </c>
      <c r="F210" s="54">
        <v>10064.91</v>
      </c>
      <c r="G210" s="50" t="s">
        <v>91</v>
      </c>
      <c r="H210" s="14" t="s">
        <v>4</v>
      </c>
      <c r="I210" s="50" t="s">
        <v>91</v>
      </c>
      <c r="J210" s="55" t="s">
        <v>23</v>
      </c>
    </row>
    <row r="211">
      <c r="A211" s="50" t="s">
        <v>84</v>
      </c>
      <c r="B211" s="53">
        <v>44013.0</v>
      </c>
      <c r="C211" s="50" t="s">
        <v>316</v>
      </c>
      <c r="D211" s="54">
        <v>323.0</v>
      </c>
      <c r="E211" s="50" t="s">
        <v>127</v>
      </c>
      <c r="F211" s="54">
        <v>12564.91</v>
      </c>
      <c r="G211" s="50" t="s">
        <v>87</v>
      </c>
      <c r="H211" s="14" t="s">
        <v>4</v>
      </c>
      <c r="I211" s="50" t="s">
        <v>87</v>
      </c>
    </row>
    <row r="212">
      <c r="A212" s="50" t="s">
        <v>84</v>
      </c>
      <c r="B212" s="53">
        <v>44013.0</v>
      </c>
      <c r="C212" s="50" t="s">
        <v>317</v>
      </c>
      <c r="D212" s="54">
        <v>1300.0</v>
      </c>
      <c r="E212" s="50" t="s">
        <v>86</v>
      </c>
      <c r="F212" s="54">
        <v>12241.91</v>
      </c>
      <c r="G212" s="50" t="s">
        <v>87</v>
      </c>
      <c r="H212" s="14" t="s">
        <v>6</v>
      </c>
      <c r="I212" s="50" t="s">
        <v>87</v>
      </c>
    </row>
    <row r="213">
      <c r="A213" s="50" t="s">
        <v>84</v>
      </c>
      <c r="B213" s="53">
        <v>44013.0</v>
      </c>
      <c r="C213" s="50" t="s">
        <v>318</v>
      </c>
      <c r="D213" s="54">
        <v>1500.0</v>
      </c>
      <c r="E213" s="50" t="s">
        <v>86</v>
      </c>
      <c r="F213" s="54">
        <v>10941.91</v>
      </c>
      <c r="G213" s="50" t="s">
        <v>87</v>
      </c>
      <c r="H213" s="14" t="s">
        <v>6</v>
      </c>
      <c r="I213" s="50" t="s">
        <v>87</v>
      </c>
    </row>
    <row r="214">
      <c r="A214" s="50" t="s">
        <v>84</v>
      </c>
      <c r="B214" s="53">
        <v>44013.0</v>
      </c>
      <c r="C214" s="50" t="s">
        <v>319</v>
      </c>
      <c r="D214" s="54">
        <v>6590.0</v>
      </c>
      <c r="E214" s="50" t="s">
        <v>222</v>
      </c>
      <c r="F214" s="54">
        <v>9441.91</v>
      </c>
      <c r="G214" s="50" t="s">
        <v>98</v>
      </c>
      <c r="I214" s="50" t="s">
        <v>98</v>
      </c>
    </row>
    <row r="215">
      <c r="A215" s="50" t="s">
        <v>88</v>
      </c>
      <c r="B215" s="53">
        <v>43986.0</v>
      </c>
      <c r="C215" s="51" t="s">
        <v>320</v>
      </c>
      <c r="D215" s="54">
        <v>-115.69</v>
      </c>
      <c r="E215" s="50" t="s">
        <v>93</v>
      </c>
      <c r="F215" s="54">
        <v>14687.23</v>
      </c>
      <c r="G215" s="50" t="s">
        <v>91</v>
      </c>
      <c r="H215" s="14" t="s">
        <v>30</v>
      </c>
      <c r="I215" s="50" t="s">
        <v>28</v>
      </c>
    </row>
    <row r="216">
      <c r="A216" s="50" t="s">
        <v>88</v>
      </c>
      <c r="B216" s="53">
        <v>44019.0</v>
      </c>
      <c r="C216" s="51" t="s">
        <v>321</v>
      </c>
      <c r="D216" s="54">
        <v>-94.42</v>
      </c>
      <c r="E216" s="50" t="s">
        <v>93</v>
      </c>
      <c r="F216" s="54">
        <v>14838.16</v>
      </c>
      <c r="G216" s="50" t="s">
        <v>91</v>
      </c>
      <c r="H216" s="14" t="s">
        <v>30</v>
      </c>
      <c r="I216" s="50" t="s">
        <v>28</v>
      </c>
    </row>
    <row r="217">
      <c r="A217" s="50" t="s">
        <v>88</v>
      </c>
      <c r="B217" s="53">
        <v>44011.0</v>
      </c>
      <c r="C217" s="50" t="s">
        <v>322</v>
      </c>
      <c r="D217" s="54">
        <v>-101.0</v>
      </c>
      <c r="E217" s="50" t="s">
        <v>109</v>
      </c>
      <c r="F217" s="54">
        <v>3547.21</v>
      </c>
      <c r="G217" s="50" t="s">
        <v>98</v>
      </c>
      <c r="I217" s="50" t="s">
        <v>98</v>
      </c>
    </row>
    <row r="218">
      <c r="A218" s="50" t="s">
        <v>88</v>
      </c>
      <c r="B218" s="53">
        <v>44049.0</v>
      </c>
      <c r="C218" s="51" t="s">
        <v>323</v>
      </c>
      <c r="D218" s="54">
        <v>-64.85</v>
      </c>
      <c r="E218" s="50" t="s">
        <v>93</v>
      </c>
      <c r="F218" s="54">
        <v>21522.22</v>
      </c>
      <c r="G218" s="50" t="s">
        <v>91</v>
      </c>
      <c r="H218" s="14" t="s">
        <v>30</v>
      </c>
      <c r="I218" s="50" t="s">
        <v>28</v>
      </c>
    </row>
    <row r="219">
      <c r="A219" s="50" t="s">
        <v>88</v>
      </c>
      <c r="B219" s="53">
        <v>44082.0</v>
      </c>
      <c r="C219" s="51" t="s">
        <v>324</v>
      </c>
      <c r="D219" s="54">
        <v>-53.9</v>
      </c>
      <c r="E219" s="50" t="s">
        <v>93</v>
      </c>
      <c r="F219" s="54">
        <v>7038.9</v>
      </c>
      <c r="G219" s="50" t="s">
        <v>91</v>
      </c>
      <c r="H219" s="14" t="s">
        <v>30</v>
      </c>
      <c r="I219" s="50" t="s">
        <v>28</v>
      </c>
    </row>
    <row r="220">
      <c r="A220" s="50" t="s">
        <v>84</v>
      </c>
      <c r="B220" s="53">
        <v>44008.0</v>
      </c>
      <c r="C220" s="50" t="s">
        <v>325</v>
      </c>
      <c r="D220" s="54">
        <v>832.0</v>
      </c>
      <c r="E220" s="50" t="s">
        <v>127</v>
      </c>
      <c r="F220" s="54">
        <v>3733.55</v>
      </c>
      <c r="G220" s="50" t="s">
        <v>87</v>
      </c>
      <c r="H220" s="14" t="s">
        <v>4</v>
      </c>
      <c r="I220" s="50" t="s">
        <v>87</v>
      </c>
    </row>
    <row r="221">
      <c r="A221" s="50" t="s">
        <v>88</v>
      </c>
      <c r="B221" s="53">
        <v>44111.0</v>
      </c>
      <c r="C221" s="51" t="s">
        <v>326</v>
      </c>
      <c r="D221" s="54">
        <v>-55.7</v>
      </c>
      <c r="E221" s="50" t="s">
        <v>93</v>
      </c>
      <c r="F221" s="54">
        <v>10987.93</v>
      </c>
      <c r="G221" s="50" t="s">
        <v>91</v>
      </c>
      <c r="H221" s="14" t="s">
        <v>30</v>
      </c>
      <c r="I221" s="50" t="s">
        <v>28</v>
      </c>
    </row>
    <row r="222">
      <c r="A222" s="50" t="s">
        <v>88</v>
      </c>
      <c r="B222" s="53">
        <v>44006.0</v>
      </c>
      <c r="C222" s="50" t="s">
        <v>327</v>
      </c>
      <c r="D222" s="54">
        <v>-6590.0</v>
      </c>
      <c r="E222" s="50" t="s">
        <v>328</v>
      </c>
      <c r="F222" s="54">
        <v>2943.07</v>
      </c>
      <c r="G222" s="50" t="s">
        <v>98</v>
      </c>
      <c r="I222" s="50" t="s">
        <v>98</v>
      </c>
    </row>
    <row r="223">
      <c r="A223" s="50" t="s">
        <v>84</v>
      </c>
      <c r="B223" s="53">
        <v>44004.0</v>
      </c>
      <c r="C223" s="50" t="s">
        <v>329</v>
      </c>
      <c r="D223" s="54">
        <v>200.0</v>
      </c>
      <c r="E223" s="50" t="s">
        <v>86</v>
      </c>
      <c r="F223" s="54">
        <v>9533.07</v>
      </c>
      <c r="G223" s="50" t="s">
        <v>87</v>
      </c>
      <c r="H223" s="14" t="s">
        <v>4</v>
      </c>
      <c r="I223" s="50" t="s">
        <v>87</v>
      </c>
    </row>
    <row r="224">
      <c r="A224" s="50" t="s">
        <v>88</v>
      </c>
      <c r="B224" s="53">
        <v>44001.0</v>
      </c>
      <c r="C224" s="51" t="s">
        <v>330</v>
      </c>
      <c r="D224" s="54">
        <v>-521.74</v>
      </c>
      <c r="E224" s="50" t="s">
        <v>103</v>
      </c>
      <c r="F224" s="54">
        <v>9333.07</v>
      </c>
      <c r="G224" s="50" t="s">
        <v>91</v>
      </c>
      <c r="H224" s="14" t="s">
        <v>30</v>
      </c>
      <c r="I224" s="50" t="s">
        <v>28</v>
      </c>
    </row>
    <row r="225">
      <c r="A225" s="50" t="s">
        <v>88</v>
      </c>
      <c r="B225" s="53">
        <v>44139.0</v>
      </c>
      <c r="C225" s="51" t="s">
        <v>331</v>
      </c>
      <c r="D225" s="54">
        <v>-77.01</v>
      </c>
      <c r="E225" s="50" t="s">
        <v>93</v>
      </c>
      <c r="F225" s="54">
        <v>7061.97</v>
      </c>
      <c r="G225" s="50" t="s">
        <v>91</v>
      </c>
      <c r="H225" s="14" t="s">
        <v>30</v>
      </c>
      <c r="I225" s="50" t="s">
        <v>28</v>
      </c>
    </row>
    <row r="226">
      <c r="A226" s="50" t="s">
        <v>88</v>
      </c>
      <c r="B226" s="53">
        <v>44173.0</v>
      </c>
      <c r="C226" s="51" t="s">
        <v>332</v>
      </c>
      <c r="D226" s="54">
        <v>-111.52</v>
      </c>
      <c r="E226" s="50" t="s">
        <v>93</v>
      </c>
      <c r="F226" s="54">
        <v>6975.9</v>
      </c>
      <c r="G226" s="50" t="s">
        <v>91</v>
      </c>
      <c r="H226" s="14" t="s">
        <v>30</v>
      </c>
      <c r="I226" s="50" t="s">
        <v>28</v>
      </c>
    </row>
    <row r="227">
      <c r="A227" s="50" t="s">
        <v>88</v>
      </c>
      <c r="B227" s="53">
        <v>44040.0</v>
      </c>
      <c r="C227" s="51" t="s">
        <v>333</v>
      </c>
      <c r="D227" s="54">
        <v>-129.97</v>
      </c>
      <c r="E227" s="50" t="s">
        <v>93</v>
      </c>
      <c r="F227" s="54">
        <v>9170.83</v>
      </c>
      <c r="G227" s="50" t="s">
        <v>91</v>
      </c>
      <c r="H227" s="14" t="s">
        <v>30</v>
      </c>
      <c r="I227" s="50" t="s">
        <v>28</v>
      </c>
    </row>
    <row r="228">
      <c r="A228" s="50" t="s">
        <v>88</v>
      </c>
      <c r="B228" s="53">
        <v>44098.0</v>
      </c>
      <c r="C228" s="51" t="s">
        <v>334</v>
      </c>
      <c r="D228" s="54">
        <v>-63.42</v>
      </c>
      <c r="E228" s="50" t="s">
        <v>93</v>
      </c>
      <c r="F228" s="54">
        <v>16366.77</v>
      </c>
      <c r="G228" s="50" t="s">
        <v>91</v>
      </c>
      <c r="H228" s="14" t="s">
        <v>30</v>
      </c>
      <c r="I228" s="50" t="s">
        <v>28</v>
      </c>
    </row>
    <row r="229">
      <c r="A229" s="50" t="s">
        <v>84</v>
      </c>
      <c r="B229" s="53">
        <v>43990.0</v>
      </c>
      <c r="C229" s="50" t="s">
        <v>335</v>
      </c>
      <c r="D229" s="54">
        <v>0.28</v>
      </c>
      <c r="E229" s="50" t="s">
        <v>127</v>
      </c>
      <c r="F229" s="54">
        <v>20362.85</v>
      </c>
      <c r="G229" s="50" t="s">
        <v>87</v>
      </c>
      <c r="H229" s="14" t="s">
        <v>4</v>
      </c>
      <c r="I229" s="50" t="s">
        <v>87</v>
      </c>
    </row>
    <row r="230">
      <c r="A230" s="50" t="s">
        <v>84</v>
      </c>
      <c r="B230" s="53">
        <v>43990.0</v>
      </c>
      <c r="C230" s="50" t="s">
        <v>336</v>
      </c>
      <c r="D230" s="54">
        <v>0.34</v>
      </c>
      <c r="E230" s="50" t="s">
        <v>127</v>
      </c>
      <c r="F230" s="54">
        <v>20362.57</v>
      </c>
      <c r="G230" s="50" t="s">
        <v>87</v>
      </c>
      <c r="H230" s="14" t="s">
        <v>4</v>
      </c>
      <c r="I230" s="50" t="s">
        <v>87</v>
      </c>
    </row>
    <row r="231">
      <c r="A231" s="50" t="s">
        <v>84</v>
      </c>
      <c r="B231" s="53">
        <v>43990.0</v>
      </c>
      <c r="C231" s="50" t="s">
        <v>337</v>
      </c>
      <c r="D231" s="54">
        <v>150.0</v>
      </c>
      <c r="E231" s="50" t="s">
        <v>95</v>
      </c>
      <c r="F231" s="54">
        <v>20362.23</v>
      </c>
      <c r="G231" s="50" t="s">
        <v>87</v>
      </c>
      <c r="H231" s="14" t="s">
        <v>4</v>
      </c>
      <c r="I231" s="50" t="s">
        <v>87</v>
      </c>
    </row>
    <row r="232">
      <c r="A232" s="50" t="s">
        <v>84</v>
      </c>
      <c r="B232" s="53">
        <v>43990.0</v>
      </c>
      <c r="C232" s="50" t="s">
        <v>338</v>
      </c>
      <c r="D232" s="54">
        <v>1000.0</v>
      </c>
      <c r="E232" s="50" t="s">
        <v>86</v>
      </c>
      <c r="F232" s="54">
        <v>20212.23</v>
      </c>
      <c r="G232" s="50" t="s">
        <v>87</v>
      </c>
      <c r="H232" s="14" t="s">
        <v>4</v>
      </c>
      <c r="I232" s="50" t="s">
        <v>87</v>
      </c>
    </row>
    <row r="233">
      <c r="A233" s="50" t="s">
        <v>84</v>
      </c>
      <c r="B233" s="53">
        <v>43987.0</v>
      </c>
      <c r="C233" s="50" t="s">
        <v>339</v>
      </c>
      <c r="D233" s="54">
        <v>475.0</v>
      </c>
      <c r="E233" s="50" t="s">
        <v>95</v>
      </c>
      <c r="F233" s="54">
        <v>19212.23</v>
      </c>
      <c r="G233" s="50" t="s">
        <v>87</v>
      </c>
      <c r="H233" s="14" t="s">
        <v>4</v>
      </c>
      <c r="I233" s="50" t="s">
        <v>87</v>
      </c>
    </row>
    <row r="234">
      <c r="A234" s="50" t="s">
        <v>84</v>
      </c>
      <c r="B234" s="53">
        <v>43987.0</v>
      </c>
      <c r="C234" s="50" t="s">
        <v>340</v>
      </c>
      <c r="D234" s="54">
        <v>750.0</v>
      </c>
      <c r="E234" s="50" t="s">
        <v>95</v>
      </c>
      <c r="F234" s="54">
        <v>18737.23</v>
      </c>
      <c r="G234" s="50" t="s">
        <v>87</v>
      </c>
      <c r="H234" s="14" t="s">
        <v>4</v>
      </c>
      <c r="I234" s="50" t="s">
        <v>87</v>
      </c>
    </row>
    <row r="235">
      <c r="A235" s="50" t="s">
        <v>84</v>
      </c>
      <c r="B235" s="53">
        <v>43987.0</v>
      </c>
      <c r="C235" s="50" t="s">
        <v>341</v>
      </c>
      <c r="D235" s="54">
        <v>900.0</v>
      </c>
      <c r="E235" s="50" t="s">
        <v>86</v>
      </c>
      <c r="F235" s="54">
        <v>17987.23</v>
      </c>
      <c r="G235" s="50" t="s">
        <v>87</v>
      </c>
      <c r="H235" s="14" t="s">
        <v>4</v>
      </c>
      <c r="I235" s="50" t="s">
        <v>87</v>
      </c>
    </row>
    <row r="236">
      <c r="A236" s="50" t="s">
        <v>84</v>
      </c>
      <c r="B236" s="53">
        <v>43987.0</v>
      </c>
      <c r="C236" s="50" t="s">
        <v>342</v>
      </c>
      <c r="D236" s="54">
        <v>1000.0</v>
      </c>
      <c r="E236" s="50" t="s">
        <v>95</v>
      </c>
      <c r="F236" s="54">
        <v>17087.23</v>
      </c>
      <c r="G236" s="50" t="s">
        <v>87</v>
      </c>
      <c r="H236" s="14" t="s">
        <v>4</v>
      </c>
      <c r="I236" s="50" t="s">
        <v>87</v>
      </c>
    </row>
    <row r="237">
      <c r="A237" s="50" t="s">
        <v>84</v>
      </c>
      <c r="B237" s="53">
        <v>43987.0</v>
      </c>
      <c r="C237" s="50" t="s">
        <v>343</v>
      </c>
      <c r="D237" s="54">
        <v>1400.0</v>
      </c>
      <c r="E237" s="50" t="s">
        <v>86</v>
      </c>
      <c r="F237" s="54">
        <v>16087.23</v>
      </c>
      <c r="G237" s="50" t="s">
        <v>87</v>
      </c>
      <c r="H237" s="14" t="s">
        <v>6</v>
      </c>
      <c r="I237" s="50" t="s">
        <v>87</v>
      </c>
    </row>
    <row r="238">
      <c r="A238" s="50" t="s">
        <v>88</v>
      </c>
      <c r="B238" s="53">
        <v>44098.0</v>
      </c>
      <c r="C238" s="51" t="s">
        <v>344</v>
      </c>
      <c r="D238" s="54">
        <v>-52.97</v>
      </c>
      <c r="E238" s="50" t="s">
        <v>93</v>
      </c>
      <c r="F238" s="54">
        <v>16313.8</v>
      </c>
      <c r="G238" s="50" t="s">
        <v>91</v>
      </c>
      <c r="H238" s="14" t="s">
        <v>30</v>
      </c>
      <c r="I238" s="50" t="s">
        <v>28</v>
      </c>
    </row>
    <row r="239">
      <c r="A239" s="50" t="s">
        <v>84</v>
      </c>
      <c r="B239" s="53">
        <v>43985.0</v>
      </c>
      <c r="C239" s="50" t="s">
        <v>345</v>
      </c>
      <c r="D239" s="54">
        <v>868.0</v>
      </c>
      <c r="E239" s="50" t="s">
        <v>86</v>
      </c>
      <c r="F239" s="54">
        <v>14802.92</v>
      </c>
      <c r="G239" s="50" t="s">
        <v>87</v>
      </c>
      <c r="H239" s="14" t="s">
        <v>6</v>
      </c>
      <c r="I239" s="50" t="s">
        <v>87</v>
      </c>
    </row>
    <row r="240">
      <c r="A240" s="50" t="s">
        <v>84</v>
      </c>
      <c r="B240" s="53">
        <v>43985.0</v>
      </c>
      <c r="C240" s="50" t="s">
        <v>346</v>
      </c>
      <c r="D240" s="54">
        <v>1300.0</v>
      </c>
      <c r="E240" s="50" t="s">
        <v>97</v>
      </c>
      <c r="F240" s="54">
        <v>13934.92</v>
      </c>
      <c r="G240" s="50" t="s">
        <v>87</v>
      </c>
      <c r="H240" s="14" t="s">
        <v>6</v>
      </c>
      <c r="I240" s="50" t="s">
        <v>87</v>
      </c>
    </row>
    <row r="241">
      <c r="A241" s="50" t="s">
        <v>84</v>
      </c>
      <c r="B241" s="53">
        <v>43983.0</v>
      </c>
      <c r="C241" s="50" t="s">
        <v>347</v>
      </c>
      <c r="D241" s="54">
        <v>323.0</v>
      </c>
      <c r="E241" s="50" t="s">
        <v>127</v>
      </c>
      <c r="F241" s="54">
        <v>12634.92</v>
      </c>
      <c r="G241" s="50" t="s">
        <v>87</v>
      </c>
      <c r="H241" s="14" t="s">
        <v>4</v>
      </c>
      <c r="I241" s="50" t="s">
        <v>87</v>
      </c>
    </row>
    <row r="242">
      <c r="A242" s="50" t="s">
        <v>84</v>
      </c>
      <c r="B242" s="53">
        <v>43983.0</v>
      </c>
      <c r="C242" s="50" t="s">
        <v>348</v>
      </c>
      <c r="D242" s="54">
        <v>434.0</v>
      </c>
      <c r="E242" s="50" t="s">
        <v>86</v>
      </c>
      <c r="F242" s="54">
        <v>12311.92</v>
      </c>
      <c r="G242" s="50" t="s">
        <v>87</v>
      </c>
      <c r="H242" s="14" t="s">
        <v>6</v>
      </c>
      <c r="I242" s="50" t="s">
        <v>87</v>
      </c>
    </row>
    <row r="243">
      <c r="A243" s="50" t="s">
        <v>84</v>
      </c>
      <c r="B243" s="53">
        <v>43983.0</v>
      </c>
      <c r="C243" s="50" t="s">
        <v>349</v>
      </c>
      <c r="D243" s="54">
        <v>1500.0</v>
      </c>
      <c r="E243" s="50" t="s">
        <v>86</v>
      </c>
      <c r="F243" s="54">
        <v>11877.92</v>
      </c>
      <c r="G243" s="50" t="s">
        <v>87</v>
      </c>
      <c r="H243" s="14" t="s">
        <v>6</v>
      </c>
      <c r="I243" s="50" t="s">
        <v>87</v>
      </c>
    </row>
    <row r="244">
      <c r="A244" s="50" t="s">
        <v>88</v>
      </c>
      <c r="B244" s="53">
        <v>43980.0</v>
      </c>
      <c r="C244" s="50" t="s">
        <v>350</v>
      </c>
      <c r="D244" s="54">
        <v>-315.0</v>
      </c>
      <c r="E244" s="50" t="s">
        <v>163</v>
      </c>
      <c r="F244" s="54">
        <v>10377.92</v>
      </c>
      <c r="G244" s="50" t="s">
        <v>91</v>
      </c>
      <c r="H244" s="14" t="s">
        <v>6</v>
      </c>
      <c r="I244" s="50" t="s">
        <v>91</v>
      </c>
      <c r="J244" s="55" t="s">
        <v>27</v>
      </c>
    </row>
    <row r="245">
      <c r="A245" s="50" t="s">
        <v>88</v>
      </c>
      <c r="B245" s="53">
        <v>43979.0</v>
      </c>
      <c r="C245" s="50" t="s">
        <v>351</v>
      </c>
      <c r="D245" s="54">
        <v>-300.0</v>
      </c>
      <c r="E245" s="50" t="s">
        <v>111</v>
      </c>
      <c r="F245" s="54">
        <v>10692.92</v>
      </c>
      <c r="G245" s="50" t="s">
        <v>91</v>
      </c>
      <c r="H245" s="14" t="s">
        <v>6</v>
      </c>
      <c r="I245" s="50" t="s">
        <v>91</v>
      </c>
      <c r="J245" s="55" t="s">
        <v>27</v>
      </c>
    </row>
    <row r="246">
      <c r="A246" s="50" t="s">
        <v>88</v>
      </c>
      <c r="B246" s="53">
        <v>44130.0</v>
      </c>
      <c r="C246" s="51" t="s">
        <v>352</v>
      </c>
      <c r="D246" s="54">
        <v>-37.37</v>
      </c>
      <c r="E246" s="50" t="s">
        <v>93</v>
      </c>
      <c r="F246" s="54">
        <v>583.51</v>
      </c>
      <c r="G246" s="50" t="s">
        <v>91</v>
      </c>
      <c r="H246" s="14" t="s">
        <v>30</v>
      </c>
      <c r="I246" s="50" t="s">
        <v>28</v>
      </c>
    </row>
    <row r="247">
      <c r="A247" s="50" t="s">
        <v>88</v>
      </c>
      <c r="B247" s="53">
        <v>44130.0</v>
      </c>
      <c r="C247" s="51" t="s">
        <v>353</v>
      </c>
      <c r="D247" s="54">
        <v>-71.06</v>
      </c>
      <c r="E247" s="50" t="s">
        <v>93</v>
      </c>
      <c r="F247" s="54">
        <v>658.27</v>
      </c>
      <c r="G247" s="50" t="s">
        <v>91</v>
      </c>
      <c r="H247" s="14" t="s">
        <v>30</v>
      </c>
      <c r="I247" s="50" t="s">
        <v>28</v>
      </c>
    </row>
    <row r="248">
      <c r="A248" s="50" t="s">
        <v>88</v>
      </c>
      <c r="B248" s="53">
        <v>44076.0</v>
      </c>
      <c r="C248" s="50" t="s">
        <v>354</v>
      </c>
      <c r="D248" s="54">
        <v>-15000.0</v>
      </c>
      <c r="E248" s="50" t="s">
        <v>93</v>
      </c>
      <c r="F248" s="54">
        <v>6785.95</v>
      </c>
      <c r="G248" s="50" t="s">
        <v>98</v>
      </c>
      <c r="I248" s="50" t="s">
        <v>98</v>
      </c>
    </row>
    <row r="249">
      <c r="A249" s="50" t="s">
        <v>88</v>
      </c>
      <c r="B249" s="53">
        <v>43992.0</v>
      </c>
      <c r="C249" s="50" t="s">
        <v>355</v>
      </c>
      <c r="D249" s="54">
        <v>-0.62</v>
      </c>
      <c r="E249" s="50" t="s">
        <v>93</v>
      </c>
      <c r="F249" s="54">
        <v>10362.23</v>
      </c>
      <c r="G249" s="50" t="s">
        <v>98</v>
      </c>
      <c r="I249" s="50" t="s">
        <v>98</v>
      </c>
    </row>
    <row r="250">
      <c r="A250" s="50" t="s">
        <v>88</v>
      </c>
      <c r="B250" s="53">
        <v>43990.0</v>
      </c>
      <c r="C250" s="50" t="s">
        <v>356</v>
      </c>
      <c r="D250" s="54">
        <v>-10000.0</v>
      </c>
      <c r="E250" s="50" t="s">
        <v>93</v>
      </c>
      <c r="F250" s="54">
        <v>10362.85</v>
      </c>
      <c r="G250" s="50" t="s">
        <v>98</v>
      </c>
      <c r="I250" s="50" t="s">
        <v>98</v>
      </c>
    </row>
    <row r="251">
      <c r="A251" s="50" t="s">
        <v>88</v>
      </c>
      <c r="B251" s="53">
        <v>43977.0</v>
      </c>
      <c r="C251" s="50" t="s">
        <v>357</v>
      </c>
      <c r="D251" s="54">
        <v>-250.0</v>
      </c>
      <c r="E251" s="50" t="s">
        <v>163</v>
      </c>
      <c r="F251" s="54">
        <v>11152.15</v>
      </c>
      <c r="G251" s="50" t="s">
        <v>91</v>
      </c>
      <c r="H251" s="14" t="s">
        <v>6</v>
      </c>
      <c r="I251" s="50" t="s">
        <v>91</v>
      </c>
      <c r="J251" s="55" t="s">
        <v>27</v>
      </c>
    </row>
    <row r="252">
      <c r="A252" s="50" t="s">
        <v>88</v>
      </c>
      <c r="B252" s="53">
        <v>43977.0</v>
      </c>
      <c r="C252" s="50" t="s">
        <v>358</v>
      </c>
      <c r="D252" s="54">
        <v>-3919.26</v>
      </c>
      <c r="E252" s="50" t="s">
        <v>109</v>
      </c>
      <c r="F252" s="54">
        <v>11402.15</v>
      </c>
      <c r="G252" s="50" t="s">
        <v>98</v>
      </c>
      <c r="I252" s="50" t="s">
        <v>98</v>
      </c>
    </row>
    <row r="253">
      <c r="A253" s="50" t="s">
        <v>88</v>
      </c>
      <c r="B253" s="53">
        <v>43977.0</v>
      </c>
      <c r="C253" s="50" t="s">
        <v>359</v>
      </c>
      <c r="D253" s="54">
        <v>-15.0</v>
      </c>
      <c r="E253" s="50" t="s">
        <v>163</v>
      </c>
      <c r="F253" s="54">
        <v>15321.41</v>
      </c>
      <c r="G253" s="50" t="s">
        <v>91</v>
      </c>
      <c r="H253" s="14" t="s">
        <v>6</v>
      </c>
      <c r="I253" s="50" t="s">
        <v>91</v>
      </c>
      <c r="J253" s="55" t="s">
        <v>27</v>
      </c>
    </row>
    <row r="254">
      <c r="A254" s="50" t="s">
        <v>84</v>
      </c>
      <c r="B254" s="53">
        <v>43977.0</v>
      </c>
      <c r="C254" s="50" t="s">
        <v>360</v>
      </c>
      <c r="D254" s="54">
        <v>532.0</v>
      </c>
      <c r="E254" s="50" t="s">
        <v>127</v>
      </c>
      <c r="F254" s="54">
        <v>15336.41</v>
      </c>
      <c r="G254" s="50" t="s">
        <v>87</v>
      </c>
      <c r="H254" s="14" t="s">
        <v>4</v>
      </c>
      <c r="I254" s="50" t="s">
        <v>87</v>
      </c>
    </row>
    <row r="255">
      <c r="A255" s="50" t="s">
        <v>88</v>
      </c>
      <c r="B255" s="53">
        <v>43972.0</v>
      </c>
      <c r="C255" s="50" t="s">
        <v>361</v>
      </c>
      <c r="D255" s="54">
        <v>-204.0</v>
      </c>
      <c r="E255" s="50" t="s">
        <v>163</v>
      </c>
      <c r="F255" s="54">
        <v>14804.41</v>
      </c>
      <c r="G255" s="50" t="s">
        <v>91</v>
      </c>
      <c r="H255" s="14" t="s">
        <v>6</v>
      </c>
      <c r="I255" s="50" t="s">
        <v>91</v>
      </c>
      <c r="J255" s="55" t="s">
        <v>27</v>
      </c>
    </row>
    <row r="256">
      <c r="A256" s="50" t="s">
        <v>88</v>
      </c>
      <c r="B256" s="53">
        <v>43972.0</v>
      </c>
      <c r="C256" s="51" t="s">
        <v>362</v>
      </c>
      <c r="D256" s="54">
        <v>-70.84</v>
      </c>
      <c r="E256" s="50" t="s">
        <v>103</v>
      </c>
      <c r="F256" s="54">
        <v>15008.41</v>
      </c>
      <c r="G256" s="50" t="s">
        <v>91</v>
      </c>
      <c r="H256" s="14" t="s">
        <v>4</v>
      </c>
      <c r="I256" s="50" t="s">
        <v>28</v>
      </c>
    </row>
    <row r="257">
      <c r="A257" s="50" t="s">
        <v>88</v>
      </c>
      <c r="B257" s="53">
        <v>43970.0</v>
      </c>
      <c r="C257" s="50" t="s">
        <v>363</v>
      </c>
      <c r="D257" s="54">
        <v>-32.0</v>
      </c>
      <c r="E257" s="50" t="s">
        <v>163</v>
      </c>
      <c r="F257" s="54">
        <v>15079.25</v>
      </c>
      <c r="G257" s="50" t="s">
        <v>91</v>
      </c>
      <c r="H257" s="14" t="s">
        <v>6</v>
      </c>
      <c r="I257" s="50" t="s">
        <v>91</v>
      </c>
      <c r="J257" s="55" t="s">
        <v>27</v>
      </c>
    </row>
    <row r="258">
      <c r="A258" s="50" t="s">
        <v>88</v>
      </c>
      <c r="B258" s="53">
        <v>44055.0</v>
      </c>
      <c r="C258" s="50" t="s">
        <v>364</v>
      </c>
      <c r="D258" s="54">
        <v>-100.0</v>
      </c>
      <c r="E258" s="50" t="s">
        <v>93</v>
      </c>
      <c r="F258" s="54">
        <v>15494.73</v>
      </c>
      <c r="G258" s="50" t="s">
        <v>98</v>
      </c>
      <c r="I258" s="50" t="s">
        <v>98</v>
      </c>
    </row>
    <row r="259">
      <c r="A259" s="50" t="s">
        <v>88</v>
      </c>
      <c r="B259" s="53">
        <v>43969.0</v>
      </c>
      <c r="C259" s="50" t="s">
        <v>365</v>
      </c>
      <c r="D259" s="54">
        <v>-120.0</v>
      </c>
      <c r="E259" s="50" t="s">
        <v>163</v>
      </c>
      <c r="F259" s="54">
        <v>15600.89</v>
      </c>
      <c r="G259" s="50" t="s">
        <v>91</v>
      </c>
      <c r="H259" s="14" t="s">
        <v>6</v>
      </c>
      <c r="I259" s="50" t="s">
        <v>91</v>
      </c>
      <c r="J259" s="55" t="s">
        <v>27</v>
      </c>
    </row>
    <row r="260">
      <c r="A260" s="50" t="s">
        <v>88</v>
      </c>
      <c r="B260" s="53">
        <v>43969.0</v>
      </c>
      <c r="C260" s="50" t="s">
        <v>366</v>
      </c>
      <c r="D260" s="54">
        <v>-21.23</v>
      </c>
      <c r="E260" s="50" t="s">
        <v>163</v>
      </c>
      <c r="F260" s="54">
        <v>15720.89</v>
      </c>
      <c r="G260" s="50" t="s">
        <v>91</v>
      </c>
      <c r="H260" s="14" t="s">
        <v>6</v>
      </c>
      <c r="I260" s="50" t="s">
        <v>91</v>
      </c>
      <c r="J260" s="55" t="s">
        <v>27</v>
      </c>
    </row>
    <row r="261">
      <c r="A261" s="50" t="s">
        <v>84</v>
      </c>
      <c r="B261" s="53">
        <v>43969.0</v>
      </c>
      <c r="C261" s="50" t="s">
        <v>367</v>
      </c>
      <c r="D261" s="54">
        <v>700.0</v>
      </c>
      <c r="E261" s="50" t="s">
        <v>95</v>
      </c>
      <c r="F261" s="54">
        <v>15742.12</v>
      </c>
      <c r="G261" s="50" t="s">
        <v>87</v>
      </c>
      <c r="H261" s="14" t="s">
        <v>4</v>
      </c>
      <c r="I261" s="50" t="s">
        <v>87</v>
      </c>
    </row>
    <row r="262">
      <c r="A262" s="50" t="s">
        <v>88</v>
      </c>
      <c r="B262" s="53">
        <v>43965.0</v>
      </c>
      <c r="C262" s="50" t="s">
        <v>368</v>
      </c>
      <c r="D262" s="54">
        <v>-35.0</v>
      </c>
      <c r="E262" s="50" t="s">
        <v>163</v>
      </c>
      <c r="F262" s="54">
        <v>15042.12</v>
      </c>
      <c r="G262" s="50" t="s">
        <v>91</v>
      </c>
      <c r="H262" s="14" t="s">
        <v>6</v>
      </c>
      <c r="I262" s="50" t="s">
        <v>91</v>
      </c>
      <c r="J262" s="55" t="s">
        <v>27</v>
      </c>
    </row>
    <row r="263">
      <c r="A263" s="50" t="s">
        <v>84</v>
      </c>
      <c r="B263" s="53">
        <v>43962.0</v>
      </c>
      <c r="C263" s="50" t="s">
        <v>369</v>
      </c>
      <c r="D263" s="54">
        <v>267.0</v>
      </c>
      <c r="E263" s="50" t="s">
        <v>86</v>
      </c>
      <c r="F263" s="54">
        <v>15077.12</v>
      </c>
      <c r="G263" s="50" t="s">
        <v>87</v>
      </c>
      <c r="H263" s="14" t="s">
        <v>6</v>
      </c>
      <c r="I263" s="50" t="s">
        <v>87</v>
      </c>
    </row>
    <row r="264">
      <c r="A264" s="50" t="s">
        <v>84</v>
      </c>
      <c r="B264" s="53">
        <v>43962.0</v>
      </c>
      <c r="C264" s="50" t="s">
        <v>370</v>
      </c>
      <c r="D264" s="54">
        <v>800.0</v>
      </c>
      <c r="E264" s="50" t="s">
        <v>86</v>
      </c>
      <c r="F264" s="54">
        <v>14810.12</v>
      </c>
      <c r="G264" s="50" t="s">
        <v>87</v>
      </c>
      <c r="H264" s="14" t="s">
        <v>6</v>
      </c>
      <c r="I264" s="50" t="s">
        <v>87</v>
      </c>
    </row>
    <row r="265">
      <c r="A265" s="50" t="s">
        <v>88</v>
      </c>
      <c r="B265" s="53">
        <v>43959.0</v>
      </c>
      <c r="C265" s="51" t="s">
        <v>371</v>
      </c>
      <c r="D265" s="54">
        <v>-67.48</v>
      </c>
      <c r="E265" s="50" t="s">
        <v>93</v>
      </c>
      <c r="F265" s="54">
        <v>14010.12</v>
      </c>
      <c r="G265" s="50" t="s">
        <v>91</v>
      </c>
      <c r="H265" s="14" t="s">
        <v>6</v>
      </c>
      <c r="I265" s="50" t="s">
        <v>28</v>
      </c>
    </row>
    <row r="266">
      <c r="A266" s="50" t="s">
        <v>84</v>
      </c>
      <c r="B266" s="53">
        <v>43959.0</v>
      </c>
      <c r="C266" s="50" t="s">
        <v>372</v>
      </c>
      <c r="D266" s="54">
        <v>500.0</v>
      </c>
      <c r="E266" s="50" t="s">
        <v>95</v>
      </c>
      <c r="F266" s="54">
        <v>14077.6</v>
      </c>
      <c r="G266" s="50" t="s">
        <v>87</v>
      </c>
      <c r="H266" s="14" t="s">
        <v>4</v>
      </c>
      <c r="I266" s="50" t="s">
        <v>87</v>
      </c>
    </row>
    <row r="267">
      <c r="A267" s="50" t="s">
        <v>84</v>
      </c>
      <c r="B267" s="53">
        <v>43959.0</v>
      </c>
      <c r="C267" s="50" t="s">
        <v>373</v>
      </c>
      <c r="D267" s="54">
        <v>600.0</v>
      </c>
      <c r="E267" s="50" t="s">
        <v>95</v>
      </c>
      <c r="F267" s="54">
        <v>13577.6</v>
      </c>
      <c r="G267" s="50" t="s">
        <v>87</v>
      </c>
      <c r="H267" s="14" t="s">
        <v>4</v>
      </c>
      <c r="I267" s="50" t="s">
        <v>87</v>
      </c>
    </row>
    <row r="268">
      <c r="A268" s="50" t="s">
        <v>84</v>
      </c>
      <c r="B268" s="53">
        <v>43958.0</v>
      </c>
      <c r="C268" s="50" t="s">
        <v>374</v>
      </c>
      <c r="D268" s="54">
        <v>900.0</v>
      </c>
      <c r="E268" s="50" t="s">
        <v>86</v>
      </c>
      <c r="F268" s="54">
        <v>12977.6</v>
      </c>
      <c r="G268" s="50" t="s">
        <v>87</v>
      </c>
      <c r="H268" s="14" t="s">
        <v>4</v>
      </c>
      <c r="I268" s="50" t="s">
        <v>87</v>
      </c>
    </row>
    <row r="269">
      <c r="A269" s="50" t="s">
        <v>88</v>
      </c>
      <c r="B269" s="53">
        <v>43957.0</v>
      </c>
      <c r="C269" s="51" t="s">
        <v>375</v>
      </c>
      <c r="D269" s="54">
        <v>-98.96</v>
      </c>
      <c r="E269" s="50" t="s">
        <v>93</v>
      </c>
      <c r="F269" s="54">
        <v>12077.6</v>
      </c>
      <c r="G269" s="50" t="s">
        <v>91</v>
      </c>
      <c r="H269" s="14" t="s">
        <v>6</v>
      </c>
      <c r="I269" s="50" t="s">
        <v>28</v>
      </c>
    </row>
    <row r="270">
      <c r="A270" s="50" t="s">
        <v>88</v>
      </c>
      <c r="B270" s="53">
        <v>43957.0</v>
      </c>
      <c r="C270" s="51" t="s">
        <v>376</v>
      </c>
      <c r="D270" s="54">
        <v>-135.59</v>
      </c>
      <c r="E270" s="50" t="s">
        <v>93</v>
      </c>
      <c r="F270" s="54">
        <v>12176.56</v>
      </c>
      <c r="G270" s="50" t="s">
        <v>91</v>
      </c>
      <c r="H270" s="14" t="s">
        <v>4</v>
      </c>
      <c r="I270" s="50" t="s">
        <v>28</v>
      </c>
    </row>
    <row r="271">
      <c r="A271" s="50" t="s">
        <v>84</v>
      </c>
      <c r="B271" s="53">
        <v>43956.0</v>
      </c>
      <c r="C271" s="50" t="s">
        <v>377</v>
      </c>
      <c r="D271" s="54">
        <v>600.0</v>
      </c>
      <c r="E271" s="50" t="s">
        <v>109</v>
      </c>
      <c r="F271" s="54">
        <v>12312.15</v>
      </c>
      <c r="G271" s="50" t="s">
        <v>98</v>
      </c>
      <c r="I271" s="50" t="s">
        <v>98</v>
      </c>
    </row>
    <row r="272">
      <c r="A272" s="50" t="s">
        <v>84</v>
      </c>
      <c r="B272" s="53">
        <v>43956.0</v>
      </c>
      <c r="C272" s="50" t="s">
        <v>378</v>
      </c>
      <c r="D272" s="54">
        <v>675.0</v>
      </c>
      <c r="E272" s="50" t="s">
        <v>95</v>
      </c>
      <c r="F272" s="54">
        <v>11712.15</v>
      </c>
      <c r="G272" s="50" t="s">
        <v>87</v>
      </c>
      <c r="H272" s="14" t="s">
        <v>4</v>
      </c>
      <c r="I272" s="50" t="s">
        <v>87</v>
      </c>
    </row>
    <row r="273">
      <c r="A273" s="50" t="s">
        <v>84</v>
      </c>
      <c r="B273" s="53">
        <v>43956.0</v>
      </c>
      <c r="C273" s="50" t="s">
        <v>379</v>
      </c>
      <c r="D273" s="54">
        <v>1300.0</v>
      </c>
      <c r="E273" s="50" t="s">
        <v>86</v>
      </c>
      <c r="F273" s="54">
        <v>11037.15</v>
      </c>
      <c r="G273" s="50" t="s">
        <v>87</v>
      </c>
      <c r="H273" s="14" t="s">
        <v>6</v>
      </c>
      <c r="I273" s="50" t="s">
        <v>87</v>
      </c>
    </row>
    <row r="274">
      <c r="A274" s="50" t="s">
        <v>84</v>
      </c>
      <c r="B274" s="53">
        <v>43955.0</v>
      </c>
      <c r="C274" s="50" t="s">
        <v>380</v>
      </c>
      <c r="D274" s="54">
        <v>600.0</v>
      </c>
      <c r="E274" s="50" t="s">
        <v>86</v>
      </c>
      <c r="F274" s="54">
        <v>9737.15</v>
      </c>
      <c r="G274" s="50" t="s">
        <v>87</v>
      </c>
      <c r="H274" s="14" t="s">
        <v>4</v>
      </c>
      <c r="I274" s="50" t="s">
        <v>87</v>
      </c>
    </row>
    <row r="275">
      <c r="A275" s="50" t="s">
        <v>84</v>
      </c>
      <c r="B275" s="53">
        <v>43952.0</v>
      </c>
      <c r="C275" s="50" t="s">
        <v>381</v>
      </c>
      <c r="D275" s="54">
        <v>323.0</v>
      </c>
      <c r="E275" s="50" t="s">
        <v>127</v>
      </c>
      <c r="F275" s="54">
        <v>9137.15</v>
      </c>
      <c r="G275" s="50" t="s">
        <v>87</v>
      </c>
      <c r="H275" s="14" t="s">
        <v>4</v>
      </c>
      <c r="I275" s="50" t="s">
        <v>87</v>
      </c>
    </row>
    <row r="276">
      <c r="A276" s="50" t="s">
        <v>84</v>
      </c>
      <c r="B276" s="53">
        <v>43951.0</v>
      </c>
      <c r="C276" s="50" t="s">
        <v>382</v>
      </c>
      <c r="D276" s="54">
        <v>1400.0</v>
      </c>
      <c r="E276" s="50" t="s">
        <v>86</v>
      </c>
      <c r="F276" s="54">
        <v>8814.15</v>
      </c>
      <c r="G276" s="50" t="s">
        <v>87</v>
      </c>
      <c r="H276" s="14" t="s">
        <v>6</v>
      </c>
      <c r="I276" s="50" t="s">
        <v>87</v>
      </c>
    </row>
    <row r="277">
      <c r="A277" s="50" t="s">
        <v>84</v>
      </c>
      <c r="B277" s="53">
        <v>43950.0</v>
      </c>
      <c r="C277" s="50" t="s">
        <v>383</v>
      </c>
      <c r="D277" s="54">
        <v>267.0</v>
      </c>
      <c r="E277" s="50" t="s">
        <v>86</v>
      </c>
      <c r="F277" s="54">
        <v>7414.15</v>
      </c>
      <c r="G277" s="50" t="s">
        <v>87</v>
      </c>
      <c r="H277" s="14" t="s">
        <v>6</v>
      </c>
      <c r="I277" s="50" t="s">
        <v>87</v>
      </c>
    </row>
    <row r="278">
      <c r="A278" s="50" t="s">
        <v>88</v>
      </c>
      <c r="B278" s="53">
        <v>43949.0</v>
      </c>
      <c r="C278" s="51" t="s">
        <v>384</v>
      </c>
      <c r="D278" s="54">
        <v>-26.42</v>
      </c>
      <c r="E278" s="50" t="s">
        <v>93</v>
      </c>
      <c r="F278" s="54">
        <v>7147.15</v>
      </c>
      <c r="G278" s="50" t="s">
        <v>91</v>
      </c>
      <c r="H278" s="14" t="s">
        <v>6</v>
      </c>
      <c r="I278" s="50" t="s">
        <v>28</v>
      </c>
    </row>
    <row r="279">
      <c r="A279" s="50" t="s">
        <v>88</v>
      </c>
      <c r="B279" s="53">
        <v>43949.0</v>
      </c>
      <c r="C279" s="51" t="s">
        <v>384</v>
      </c>
      <c r="D279" s="54">
        <v>-27.59</v>
      </c>
      <c r="E279" s="50" t="s">
        <v>93</v>
      </c>
      <c r="F279" s="54">
        <v>7173.57</v>
      </c>
      <c r="G279" s="50" t="s">
        <v>91</v>
      </c>
      <c r="H279" s="14" t="s">
        <v>6</v>
      </c>
      <c r="I279" s="50" t="s">
        <v>28</v>
      </c>
    </row>
    <row r="280">
      <c r="A280" s="50" t="s">
        <v>88</v>
      </c>
      <c r="B280" s="53">
        <v>43949.0</v>
      </c>
      <c r="C280" s="51" t="s">
        <v>384</v>
      </c>
      <c r="D280" s="54">
        <v>-35.72</v>
      </c>
      <c r="E280" s="50" t="s">
        <v>93</v>
      </c>
      <c r="F280" s="54">
        <v>7201.16</v>
      </c>
      <c r="G280" s="50" t="s">
        <v>91</v>
      </c>
      <c r="H280" s="14" t="s">
        <v>6</v>
      </c>
      <c r="I280" s="50" t="s">
        <v>28</v>
      </c>
    </row>
    <row r="281">
      <c r="A281" s="50" t="s">
        <v>88</v>
      </c>
      <c r="B281" s="53">
        <v>43949.0</v>
      </c>
      <c r="C281" s="51" t="s">
        <v>384</v>
      </c>
      <c r="D281" s="54">
        <v>-41.07</v>
      </c>
      <c r="E281" s="50" t="s">
        <v>93</v>
      </c>
      <c r="F281" s="54">
        <v>7236.88</v>
      </c>
      <c r="G281" s="50" t="s">
        <v>91</v>
      </c>
      <c r="H281" s="14" t="s">
        <v>6</v>
      </c>
      <c r="I281" s="50" t="s">
        <v>28</v>
      </c>
    </row>
    <row r="282">
      <c r="A282" s="50" t="s">
        <v>88</v>
      </c>
      <c r="B282" s="53">
        <v>43949.0</v>
      </c>
      <c r="C282" s="51" t="s">
        <v>384</v>
      </c>
      <c r="D282" s="54">
        <v>-65.25</v>
      </c>
      <c r="E282" s="50" t="s">
        <v>93</v>
      </c>
      <c r="F282" s="54">
        <v>7277.95</v>
      </c>
      <c r="G282" s="50" t="s">
        <v>91</v>
      </c>
      <c r="H282" s="14" t="s">
        <v>6</v>
      </c>
      <c r="I282" s="50" t="s">
        <v>28</v>
      </c>
    </row>
    <row r="283">
      <c r="A283" s="50" t="s">
        <v>88</v>
      </c>
      <c r="B283" s="53">
        <v>43949.0</v>
      </c>
      <c r="C283" s="51" t="s">
        <v>385</v>
      </c>
      <c r="D283" s="54">
        <v>-491.54</v>
      </c>
      <c r="E283" s="50" t="s">
        <v>93</v>
      </c>
      <c r="F283" s="54">
        <v>7343.2</v>
      </c>
      <c r="G283" s="50" t="s">
        <v>91</v>
      </c>
      <c r="H283" s="14" t="s">
        <v>4</v>
      </c>
      <c r="I283" s="50" t="s">
        <v>28</v>
      </c>
    </row>
    <row r="284">
      <c r="A284" s="50" t="s">
        <v>88</v>
      </c>
      <c r="B284" s="53">
        <v>43948.0</v>
      </c>
      <c r="C284" s="50" t="s">
        <v>386</v>
      </c>
      <c r="D284" s="54">
        <v>-50.0</v>
      </c>
      <c r="E284" s="50" t="s">
        <v>163</v>
      </c>
      <c r="F284" s="54">
        <v>7834.74</v>
      </c>
      <c r="G284" s="50" t="s">
        <v>91</v>
      </c>
      <c r="H284" s="14" t="s">
        <v>6</v>
      </c>
      <c r="I284" s="50" t="s">
        <v>91</v>
      </c>
      <c r="J284" s="55" t="s">
        <v>27</v>
      </c>
    </row>
    <row r="285">
      <c r="A285" s="50" t="s">
        <v>84</v>
      </c>
      <c r="B285" s="53">
        <v>43948.0</v>
      </c>
      <c r="C285" s="50" t="s">
        <v>387</v>
      </c>
      <c r="D285" s="54">
        <v>150.0</v>
      </c>
      <c r="E285" s="50" t="s">
        <v>95</v>
      </c>
      <c r="F285" s="54">
        <v>7884.74</v>
      </c>
      <c r="G285" s="50" t="s">
        <v>87</v>
      </c>
      <c r="H285" s="14" t="s">
        <v>4</v>
      </c>
      <c r="I285" s="50" t="s">
        <v>87</v>
      </c>
    </row>
    <row r="286">
      <c r="A286" s="50" t="s">
        <v>84</v>
      </c>
      <c r="B286" s="53">
        <v>43948.0</v>
      </c>
      <c r="C286" s="50" t="s">
        <v>388</v>
      </c>
      <c r="D286" s="54">
        <v>832.0</v>
      </c>
      <c r="E286" s="50" t="s">
        <v>127</v>
      </c>
      <c r="F286" s="54">
        <v>7734.74</v>
      </c>
      <c r="G286" s="50" t="s">
        <v>87</v>
      </c>
      <c r="H286" s="14" t="s">
        <v>4</v>
      </c>
      <c r="I286" s="50" t="s">
        <v>87</v>
      </c>
    </row>
    <row r="287">
      <c r="A287" s="50" t="s">
        <v>84</v>
      </c>
      <c r="B287" s="53">
        <v>43945.0</v>
      </c>
      <c r="C287" s="50" t="s">
        <v>389</v>
      </c>
      <c r="D287" s="54">
        <v>267.0</v>
      </c>
      <c r="E287" s="50" t="s">
        <v>86</v>
      </c>
      <c r="F287" s="54">
        <v>6902.74</v>
      </c>
      <c r="G287" s="50" t="s">
        <v>87</v>
      </c>
      <c r="H287" s="14" t="s">
        <v>6</v>
      </c>
      <c r="I287" s="50" t="s">
        <v>87</v>
      </c>
    </row>
    <row r="288">
      <c r="A288" s="50" t="s">
        <v>84</v>
      </c>
      <c r="B288" s="53">
        <v>43945.0</v>
      </c>
      <c r="C288" s="50" t="s">
        <v>390</v>
      </c>
      <c r="D288" s="54">
        <v>500.0</v>
      </c>
      <c r="E288" s="50" t="s">
        <v>95</v>
      </c>
      <c r="F288" s="54">
        <v>6635.74</v>
      </c>
      <c r="G288" s="50" t="s">
        <v>87</v>
      </c>
      <c r="H288" s="14" t="s">
        <v>4</v>
      </c>
      <c r="I288" s="50" t="s">
        <v>87</v>
      </c>
    </row>
    <row r="289">
      <c r="A289" s="50" t="s">
        <v>84</v>
      </c>
      <c r="B289" s="53">
        <v>43945.0</v>
      </c>
      <c r="C289" s="50" t="s">
        <v>391</v>
      </c>
      <c r="D289" s="54">
        <v>750.0</v>
      </c>
      <c r="E289" s="50" t="s">
        <v>95</v>
      </c>
      <c r="F289" s="54">
        <v>6135.74</v>
      </c>
      <c r="G289" s="50" t="s">
        <v>87</v>
      </c>
      <c r="H289" s="14" t="s">
        <v>4</v>
      </c>
      <c r="I289" s="50" t="s">
        <v>87</v>
      </c>
    </row>
    <row r="290">
      <c r="A290" s="50" t="s">
        <v>88</v>
      </c>
      <c r="B290" s="53">
        <v>43944.0</v>
      </c>
      <c r="C290" s="50" t="s">
        <v>392</v>
      </c>
      <c r="D290" s="54">
        <v>-4100.0</v>
      </c>
      <c r="E290" s="50" t="s">
        <v>163</v>
      </c>
      <c r="F290" s="54">
        <v>5385.74</v>
      </c>
      <c r="G290" s="50" t="s">
        <v>98</v>
      </c>
      <c r="I290" s="50" t="s">
        <v>98</v>
      </c>
    </row>
    <row r="291">
      <c r="A291" s="50" t="s">
        <v>84</v>
      </c>
      <c r="B291" s="53">
        <v>43944.0</v>
      </c>
      <c r="C291" s="50" t="s">
        <v>393</v>
      </c>
      <c r="D291" s="54">
        <v>979.16</v>
      </c>
      <c r="E291" s="50" t="s">
        <v>86</v>
      </c>
      <c r="F291" s="54">
        <v>9485.74</v>
      </c>
      <c r="G291" s="50" t="s">
        <v>98</v>
      </c>
      <c r="I291" s="50" t="s">
        <v>98</v>
      </c>
    </row>
    <row r="292">
      <c r="A292" s="50" t="s">
        <v>84</v>
      </c>
      <c r="B292" s="53">
        <v>43943.0</v>
      </c>
      <c r="C292" s="50" t="s">
        <v>394</v>
      </c>
      <c r="D292" s="54">
        <v>1200.0</v>
      </c>
      <c r="E292" s="50" t="s">
        <v>86</v>
      </c>
      <c r="F292" s="54">
        <v>8506.58</v>
      </c>
      <c r="G292" s="50" t="s">
        <v>98</v>
      </c>
      <c r="I292" s="50" t="s">
        <v>98</v>
      </c>
    </row>
    <row r="293">
      <c r="A293" s="50" t="s">
        <v>88</v>
      </c>
      <c r="B293" s="53">
        <v>43942.0</v>
      </c>
      <c r="C293" s="50" t="s">
        <v>395</v>
      </c>
      <c r="D293" s="54">
        <v>-33.06</v>
      </c>
      <c r="E293" s="50" t="s">
        <v>163</v>
      </c>
      <c r="F293" s="54">
        <v>7306.58</v>
      </c>
      <c r="G293" s="50" t="s">
        <v>91</v>
      </c>
      <c r="H293" s="14" t="s">
        <v>6</v>
      </c>
      <c r="I293" s="50" t="s">
        <v>91</v>
      </c>
      <c r="J293" s="55" t="s">
        <v>27</v>
      </c>
    </row>
    <row r="294">
      <c r="A294" s="50" t="s">
        <v>88</v>
      </c>
      <c r="B294" s="53">
        <v>43942.0</v>
      </c>
      <c r="C294" s="51" t="s">
        <v>396</v>
      </c>
      <c r="D294" s="54">
        <v>-71.4</v>
      </c>
      <c r="E294" s="50" t="s">
        <v>103</v>
      </c>
      <c r="F294" s="54">
        <v>7339.64</v>
      </c>
      <c r="G294" s="50" t="s">
        <v>91</v>
      </c>
      <c r="H294" s="14" t="s">
        <v>4</v>
      </c>
      <c r="I294" s="50" t="s">
        <v>28</v>
      </c>
    </row>
    <row r="295">
      <c r="A295" s="50" t="s">
        <v>88</v>
      </c>
      <c r="B295" s="53">
        <v>43941.0</v>
      </c>
      <c r="C295" s="50" t="s">
        <v>397</v>
      </c>
      <c r="D295" s="54">
        <v>-489.64</v>
      </c>
      <c r="E295" s="50" t="s">
        <v>93</v>
      </c>
      <c r="F295" s="54">
        <v>7411.04</v>
      </c>
      <c r="G295" s="50" t="s">
        <v>91</v>
      </c>
      <c r="H295" s="14" t="s">
        <v>4</v>
      </c>
      <c r="I295" s="50" t="s">
        <v>29</v>
      </c>
    </row>
    <row r="296">
      <c r="A296" s="50" t="s">
        <v>88</v>
      </c>
      <c r="B296" s="53">
        <v>43941.0</v>
      </c>
      <c r="C296" s="50" t="s">
        <v>398</v>
      </c>
      <c r="D296" s="54">
        <v>-4.52</v>
      </c>
      <c r="E296" s="50" t="s">
        <v>103</v>
      </c>
      <c r="F296" s="54">
        <v>7900.68</v>
      </c>
      <c r="G296" s="50" t="s">
        <v>91</v>
      </c>
      <c r="H296" s="14" t="s">
        <v>4</v>
      </c>
      <c r="I296" s="50" t="s">
        <v>91</v>
      </c>
      <c r="J296" s="55" t="s">
        <v>26</v>
      </c>
    </row>
    <row r="297">
      <c r="A297" s="50" t="s">
        <v>88</v>
      </c>
      <c r="B297" s="53">
        <v>43941.0</v>
      </c>
      <c r="C297" s="50" t="s">
        <v>399</v>
      </c>
      <c r="D297" s="54">
        <v>-4.73</v>
      </c>
      <c r="E297" s="50" t="s">
        <v>103</v>
      </c>
      <c r="F297" s="54">
        <v>7905.2</v>
      </c>
      <c r="G297" s="50" t="s">
        <v>91</v>
      </c>
      <c r="H297" s="14" t="s">
        <v>4</v>
      </c>
      <c r="I297" s="50" t="s">
        <v>91</v>
      </c>
      <c r="J297" s="55" t="s">
        <v>23</v>
      </c>
    </row>
    <row r="298">
      <c r="A298" s="50" t="s">
        <v>88</v>
      </c>
      <c r="B298" s="53">
        <v>43941.0</v>
      </c>
      <c r="C298" s="50" t="s">
        <v>400</v>
      </c>
      <c r="D298" s="54">
        <v>-26.46</v>
      </c>
      <c r="E298" s="50" t="s">
        <v>103</v>
      </c>
      <c r="F298" s="54">
        <v>7909.93</v>
      </c>
      <c r="G298" s="50" t="s">
        <v>91</v>
      </c>
      <c r="H298" s="14" t="s">
        <v>4</v>
      </c>
      <c r="I298" s="50" t="s">
        <v>91</v>
      </c>
      <c r="J298" s="55" t="s">
        <v>23</v>
      </c>
    </row>
    <row r="299">
      <c r="A299" s="50" t="s">
        <v>88</v>
      </c>
      <c r="B299" s="53">
        <v>43937.0</v>
      </c>
      <c r="C299" s="50" t="s">
        <v>401</v>
      </c>
      <c r="D299" s="54">
        <v>-49.0</v>
      </c>
      <c r="E299" s="50" t="s">
        <v>103</v>
      </c>
      <c r="F299" s="54">
        <v>7936.39</v>
      </c>
      <c r="G299" s="50" t="s">
        <v>91</v>
      </c>
      <c r="H299" s="14" t="s">
        <v>4</v>
      </c>
      <c r="I299" s="50" t="s">
        <v>76</v>
      </c>
    </row>
    <row r="300">
      <c r="A300" s="50" t="s">
        <v>88</v>
      </c>
      <c r="B300" s="53">
        <v>43936.0</v>
      </c>
      <c r="C300" s="50" t="s">
        <v>402</v>
      </c>
      <c r="D300" s="54">
        <v>-177.0</v>
      </c>
      <c r="E300" s="50" t="s">
        <v>163</v>
      </c>
      <c r="F300" s="54">
        <v>7985.39</v>
      </c>
      <c r="G300" s="50" t="s">
        <v>98</v>
      </c>
      <c r="I300" s="50" t="s">
        <v>98</v>
      </c>
    </row>
    <row r="301">
      <c r="A301" s="50" t="s">
        <v>84</v>
      </c>
      <c r="B301" s="53">
        <v>43936.0</v>
      </c>
      <c r="C301" s="50" t="s">
        <v>403</v>
      </c>
      <c r="D301" s="54">
        <v>200.0</v>
      </c>
      <c r="E301" s="50" t="s">
        <v>86</v>
      </c>
      <c r="F301" s="54">
        <v>8162.39</v>
      </c>
      <c r="G301" s="50" t="s">
        <v>87</v>
      </c>
      <c r="H301" s="14" t="s">
        <v>4</v>
      </c>
      <c r="I301" s="50" t="s">
        <v>87</v>
      </c>
    </row>
    <row r="302">
      <c r="A302" s="50" t="s">
        <v>88</v>
      </c>
      <c r="B302" s="53">
        <v>43936.0</v>
      </c>
      <c r="C302" s="50" t="s">
        <v>404</v>
      </c>
      <c r="D302" s="54">
        <v>296.79</v>
      </c>
      <c r="E302" s="50" t="s">
        <v>103</v>
      </c>
      <c r="F302" s="54">
        <v>7962.39</v>
      </c>
      <c r="G302" s="50" t="s">
        <v>91</v>
      </c>
      <c r="H302" s="14" t="s">
        <v>4</v>
      </c>
      <c r="I302" s="50" t="s">
        <v>91</v>
      </c>
      <c r="J302" s="55" t="s">
        <v>23</v>
      </c>
    </row>
    <row r="303">
      <c r="A303" s="50" t="s">
        <v>88</v>
      </c>
      <c r="B303" s="53">
        <v>43934.0</v>
      </c>
      <c r="C303" s="50" t="s">
        <v>405</v>
      </c>
      <c r="D303" s="54">
        <v>-64.76</v>
      </c>
      <c r="E303" s="50" t="s">
        <v>163</v>
      </c>
      <c r="F303" s="54">
        <v>7665.6</v>
      </c>
      <c r="G303" s="50" t="s">
        <v>91</v>
      </c>
      <c r="H303" s="14" t="s">
        <v>6</v>
      </c>
      <c r="I303" s="50" t="s">
        <v>91</v>
      </c>
      <c r="J303" s="55" t="s">
        <v>27</v>
      </c>
    </row>
    <row r="304">
      <c r="A304" s="50" t="s">
        <v>88</v>
      </c>
      <c r="B304" s="53">
        <v>43934.0</v>
      </c>
      <c r="C304" s="50" t="s">
        <v>406</v>
      </c>
      <c r="D304" s="54">
        <v>-20.95</v>
      </c>
      <c r="E304" s="50" t="s">
        <v>103</v>
      </c>
      <c r="F304" s="54">
        <v>7730.36</v>
      </c>
      <c r="G304" s="50" t="s">
        <v>91</v>
      </c>
      <c r="H304" s="14" t="s">
        <v>4</v>
      </c>
      <c r="I304" s="50" t="s">
        <v>91</v>
      </c>
      <c r="J304" s="55" t="s">
        <v>23</v>
      </c>
    </row>
    <row r="305">
      <c r="A305" s="50" t="s">
        <v>88</v>
      </c>
      <c r="B305" s="53">
        <v>43934.0</v>
      </c>
      <c r="C305" s="50" t="s">
        <v>407</v>
      </c>
      <c r="D305" s="54">
        <v>-297.49</v>
      </c>
      <c r="E305" s="50" t="s">
        <v>103</v>
      </c>
      <c r="F305" s="54">
        <v>7751.31</v>
      </c>
      <c r="G305" s="50" t="s">
        <v>91</v>
      </c>
      <c r="H305" s="14" t="s">
        <v>4</v>
      </c>
      <c r="I305" s="50" t="s">
        <v>91</v>
      </c>
      <c r="J305" s="55" t="s">
        <v>23</v>
      </c>
    </row>
    <row r="306">
      <c r="A306" s="50" t="s">
        <v>88</v>
      </c>
      <c r="B306" s="53">
        <v>43934.0</v>
      </c>
      <c r="C306" s="50" t="s">
        <v>407</v>
      </c>
      <c r="D306" s="54">
        <v>-296.79</v>
      </c>
      <c r="E306" s="50" t="s">
        <v>103</v>
      </c>
      <c r="F306" s="54">
        <v>8048.8</v>
      </c>
      <c r="G306" s="50" t="s">
        <v>91</v>
      </c>
      <c r="H306" s="14" t="s">
        <v>4</v>
      </c>
      <c r="I306" s="50" t="s">
        <v>91</v>
      </c>
      <c r="J306" s="55" t="s">
        <v>23</v>
      </c>
    </row>
    <row r="307">
      <c r="A307" s="50" t="s">
        <v>84</v>
      </c>
      <c r="B307" s="53">
        <v>43934.0</v>
      </c>
      <c r="C307" s="50" t="s">
        <v>408</v>
      </c>
      <c r="D307" s="54">
        <v>650.0</v>
      </c>
      <c r="E307" s="50" t="s">
        <v>97</v>
      </c>
      <c r="F307" s="54">
        <v>8345.59</v>
      </c>
      <c r="G307" s="50" t="s">
        <v>87</v>
      </c>
      <c r="H307" s="14" t="s">
        <v>6</v>
      </c>
      <c r="I307" s="50" t="s">
        <v>87</v>
      </c>
    </row>
    <row r="308">
      <c r="A308" s="50" t="s">
        <v>88</v>
      </c>
      <c r="B308" s="53">
        <v>43931.0</v>
      </c>
      <c r="C308" s="50" t="s">
        <v>409</v>
      </c>
      <c r="D308" s="54">
        <v>-17.62</v>
      </c>
      <c r="E308" s="50" t="s">
        <v>103</v>
      </c>
      <c r="F308" s="54">
        <v>7695.59</v>
      </c>
      <c r="G308" s="50" t="s">
        <v>91</v>
      </c>
      <c r="H308" s="14" t="s">
        <v>4</v>
      </c>
      <c r="I308" s="50" t="s">
        <v>91</v>
      </c>
      <c r="J308" s="55" t="s">
        <v>23</v>
      </c>
    </row>
    <row r="309">
      <c r="A309" s="50" t="s">
        <v>84</v>
      </c>
      <c r="B309" s="53">
        <v>43931.0</v>
      </c>
      <c r="C309" s="50" t="s">
        <v>410</v>
      </c>
      <c r="D309" s="54">
        <v>1300.0</v>
      </c>
      <c r="E309" s="50" t="s">
        <v>86</v>
      </c>
      <c r="F309" s="54">
        <v>7713.21</v>
      </c>
      <c r="G309" s="50" t="s">
        <v>87</v>
      </c>
      <c r="H309" s="14" t="s">
        <v>6</v>
      </c>
      <c r="I309" s="50" t="s">
        <v>87</v>
      </c>
    </row>
    <row r="310">
      <c r="A310" s="50" t="s">
        <v>88</v>
      </c>
      <c r="B310" s="53">
        <v>43928.0</v>
      </c>
      <c r="C310" s="50" t="s">
        <v>376</v>
      </c>
      <c r="D310" s="54">
        <v>-198.73</v>
      </c>
      <c r="E310" s="50" t="s">
        <v>93</v>
      </c>
      <c r="F310" s="54">
        <v>6413.21</v>
      </c>
      <c r="G310" s="50" t="s">
        <v>91</v>
      </c>
      <c r="H310" s="14" t="s">
        <v>6</v>
      </c>
      <c r="I310" s="50" t="s">
        <v>28</v>
      </c>
    </row>
    <row r="311">
      <c r="A311" s="50" t="s">
        <v>88</v>
      </c>
      <c r="B311" s="53">
        <v>43928.0</v>
      </c>
      <c r="C311" s="50" t="s">
        <v>411</v>
      </c>
      <c r="D311" s="54">
        <v>-3127.49</v>
      </c>
      <c r="E311" s="50" t="s">
        <v>93</v>
      </c>
      <c r="F311" s="54">
        <v>6611.94</v>
      </c>
      <c r="G311" s="50" t="s">
        <v>125</v>
      </c>
      <c r="I311" s="50" t="s">
        <v>125</v>
      </c>
    </row>
    <row r="312">
      <c r="A312" s="50" t="s">
        <v>84</v>
      </c>
      <c r="B312" s="53">
        <v>43928.0</v>
      </c>
      <c r="C312" s="50" t="s">
        <v>412</v>
      </c>
      <c r="D312" s="54">
        <v>1000.0</v>
      </c>
      <c r="E312" s="50" t="s">
        <v>86</v>
      </c>
      <c r="F312" s="54">
        <v>9739.43</v>
      </c>
      <c r="G312" s="50" t="s">
        <v>87</v>
      </c>
      <c r="H312" s="14" t="s">
        <v>4</v>
      </c>
      <c r="I312" s="50" t="s">
        <v>87</v>
      </c>
    </row>
    <row r="313">
      <c r="A313" s="50" t="s">
        <v>88</v>
      </c>
      <c r="B313" s="53">
        <v>43927.0</v>
      </c>
      <c r="C313" s="50" t="s">
        <v>413</v>
      </c>
      <c r="D313" s="54">
        <v>-17.33</v>
      </c>
      <c r="E313" s="50" t="s">
        <v>103</v>
      </c>
      <c r="F313" s="54">
        <v>8739.43</v>
      </c>
      <c r="G313" s="50" t="s">
        <v>91</v>
      </c>
      <c r="H313" s="14" t="s">
        <v>4</v>
      </c>
      <c r="I313" s="50" t="s">
        <v>91</v>
      </c>
      <c r="J313" s="55" t="s">
        <v>23</v>
      </c>
    </row>
    <row r="314">
      <c r="A314" s="50" t="s">
        <v>88</v>
      </c>
      <c r="B314" s="53">
        <v>43924.0</v>
      </c>
      <c r="C314" s="50" t="s">
        <v>414</v>
      </c>
      <c r="D314" s="54">
        <v>-136.46</v>
      </c>
      <c r="E314" s="50" t="s">
        <v>103</v>
      </c>
      <c r="F314" s="54">
        <v>8756.76</v>
      </c>
      <c r="G314" s="50" t="s">
        <v>91</v>
      </c>
      <c r="H314" s="14" t="s">
        <v>4</v>
      </c>
      <c r="I314" s="50" t="s">
        <v>91</v>
      </c>
      <c r="J314" s="55" t="s">
        <v>27</v>
      </c>
    </row>
    <row r="315">
      <c r="A315" s="50" t="s">
        <v>88</v>
      </c>
      <c r="B315" s="53">
        <v>43924.0</v>
      </c>
      <c r="C315" s="50" t="s">
        <v>415</v>
      </c>
      <c r="D315" s="54">
        <v>-172.93</v>
      </c>
      <c r="E315" s="50" t="s">
        <v>103</v>
      </c>
      <c r="F315" s="54">
        <v>8893.22</v>
      </c>
      <c r="G315" s="50" t="s">
        <v>91</v>
      </c>
      <c r="H315" s="14" t="s">
        <v>4</v>
      </c>
      <c r="I315" s="50" t="s">
        <v>91</v>
      </c>
      <c r="J315" s="55" t="s">
        <v>27</v>
      </c>
    </row>
    <row r="316">
      <c r="A316" s="50" t="s">
        <v>84</v>
      </c>
      <c r="B316" s="53">
        <v>43924.0</v>
      </c>
      <c r="C316" s="50" t="s">
        <v>416</v>
      </c>
      <c r="D316" s="54">
        <v>975.0</v>
      </c>
      <c r="E316" s="50" t="s">
        <v>97</v>
      </c>
      <c r="F316" s="54">
        <v>9066.15</v>
      </c>
      <c r="G316" s="50" t="s">
        <v>87</v>
      </c>
      <c r="H316" s="14" t="s">
        <v>4</v>
      </c>
      <c r="I316" s="50" t="s">
        <v>87</v>
      </c>
    </row>
    <row r="317">
      <c r="A317" s="50" t="s">
        <v>84</v>
      </c>
      <c r="B317" s="53">
        <v>43922.0</v>
      </c>
      <c r="C317" s="50" t="s">
        <v>381</v>
      </c>
      <c r="D317" s="54">
        <v>323.0</v>
      </c>
      <c r="E317" s="50" t="s">
        <v>127</v>
      </c>
      <c r="F317" s="54">
        <v>8091.15</v>
      </c>
      <c r="G317" s="50" t="s">
        <v>87</v>
      </c>
      <c r="H317" s="14" t="s">
        <v>4</v>
      </c>
      <c r="I317" s="50" t="s">
        <v>87</v>
      </c>
    </row>
    <row r="318">
      <c r="A318" s="50" t="s">
        <v>84</v>
      </c>
      <c r="B318" s="53">
        <v>43921.0</v>
      </c>
      <c r="C318" s="50" t="s">
        <v>417</v>
      </c>
      <c r="D318" s="54">
        <v>900.0</v>
      </c>
      <c r="E318" s="50" t="s">
        <v>95</v>
      </c>
      <c r="F318" s="54">
        <v>7768.15</v>
      </c>
      <c r="G318" s="50" t="s">
        <v>87</v>
      </c>
      <c r="H318" s="14" t="s">
        <v>4</v>
      </c>
      <c r="I318" s="50" t="s">
        <v>87</v>
      </c>
    </row>
    <row r="319">
      <c r="A319" s="50" t="s">
        <v>88</v>
      </c>
      <c r="B319" s="53">
        <v>43920.0</v>
      </c>
      <c r="C319" s="51" t="s">
        <v>384</v>
      </c>
      <c r="D319" s="54">
        <v>-67.25</v>
      </c>
      <c r="E319" s="50" t="s">
        <v>93</v>
      </c>
      <c r="F319" s="54">
        <v>6868.15</v>
      </c>
      <c r="G319" s="50" t="s">
        <v>91</v>
      </c>
      <c r="H319" s="14" t="s">
        <v>4</v>
      </c>
      <c r="I319" s="50" t="s">
        <v>28</v>
      </c>
    </row>
    <row r="320">
      <c r="A320" s="50" t="s">
        <v>84</v>
      </c>
      <c r="B320" s="53">
        <v>43920.0</v>
      </c>
      <c r="C320" s="50" t="s">
        <v>388</v>
      </c>
      <c r="D320" s="54">
        <v>832.0</v>
      </c>
      <c r="E320" s="50" t="s">
        <v>127</v>
      </c>
      <c r="F320" s="54">
        <v>6935.4</v>
      </c>
      <c r="G320" s="50" t="s">
        <v>87</v>
      </c>
      <c r="H320" s="14" t="s">
        <v>4</v>
      </c>
      <c r="I320" s="50" t="s">
        <v>87</v>
      </c>
    </row>
    <row r="321">
      <c r="A321" s="50" t="s">
        <v>84</v>
      </c>
      <c r="B321" s="53">
        <v>43914.0</v>
      </c>
      <c r="C321" s="50" t="s">
        <v>418</v>
      </c>
      <c r="D321" s="54">
        <v>150.0</v>
      </c>
      <c r="E321" s="50" t="s">
        <v>95</v>
      </c>
      <c r="F321" s="54">
        <v>6103.4</v>
      </c>
      <c r="G321" s="50" t="s">
        <v>87</v>
      </c>
      <c r="H321" s="14" t="s">
        <v>4</v>
      </c>
      <c r="I321" s="50" t="s">
        <v>87</v>
      </c>
    </row>
    <row r="322">
      <c r="A322" s="50" t="s">
        <v>84</v>
      </c>
      <c r="B322" s="53">
        <v>43913.0</v>
      </c>
      <c r="C322" s="50" t="s">
        <v>419</v>
      </c>
      <c r="D322" s="54">
        <v>500.0</v>
      </c>
      <c r="E322" s="50" t="s">
        <v>86</v>
      </c>
      <c r="F322" s="54">
        <v>5953.4</v>
      </c>
      <c r="G322" s="50" t="s">
        <v>87</v>
      </c>
      <c r="H322" s="14" t="s">
        <v>4</v>
      </c>
      <c r="I322" s="50" t="s">
        <v>87</v>
      </c>
    </row>
    <row r="323">
      <c r="A323" s="50" t="s">
        <v>84</v>
      </c>
      <c r="B323" s="53">
        <v>43913.0</v>
      </c>
      <c r="C323" s="50" t="s">
        <v>420</v>
      </c>
      <c r="D323" s="54">
        <v>750.0</v>
      </c>
      <c r="E323" s="50" t="s">
        <v>95</v>
      </c>
      <c r="F323" s="54">
        <v>5453.4</v>
      </c>
      <c r="G323" s="50" t="s">
        <v>87</v>
      </c>
      <c r="H323" s="14" t="s">
        <v>4</v>
      </c>
      <c r="I323" s="50" t="s">
        <v>87</v>
      </c>
    </row>
    <row r="324">
      <c r="A324" s="50" t="s">
        <v>88</v>
      </c>
      <c r="B324" s="53">
        <v>43910.0</v>
      </c>
      <c r="C324" s="51" t="s">
        <v>421</v>
      </c>
      <c r="D324" s="54">
        <v>-72.49</v>
      </c>
      <c r="E324" s="50" t="s">
        <v>103</v>
      </c>
      <c r="F324" s="54">
        <v>4703.4</v>
      </c>
      <c r="G324" s="50" t="s">
        <v>91</v>
      </c>
      <c r="H324" s="14" t="s">
        <v>4</v>
      </c>
      <c r="I324" s="50" t="s">
        <v>28</v>
      </c>
    </row>
    <row r="325">
      <c r="A325" s="50" t="s">
        <v>88</v>
      </c>
      <c r="B325" s="53">
        <v>43908.0</v>
      </c>
      <c r="C325" s="50" t="s">
        <v>422</v>
      </c>
      <c r="D325" s="54">
        <v>-466.27</v>
      </c>
      <c r="E325" s="50" t="s">
        <v>93</v>
      </c>
      <c r="F325" s="54">
        <v>4775.89</v>
      </c>
      <c r="G325" s="50" t="s">
        <v>91</v>
      </c>
      <c r="H325" s="14" t="s">
        <v>6</v>
      </c>
      <c r="I325" s="50" t="s">
        <v>29</v>
      </c>
    </row>
    <row r="326">
      <c r="A326" s="50" t="s">
        <v>88</v>
      </c>
      <c r="B326" s="53">
        <v>43906.0</v>
      </c>
      <c r="C326" s="50" t="s">
        <v>423</v>
      </c>
      <c r="D326" s="54">
        <v>-750.0</v>
      </c>
      <c r="E326" s="50" t="s">
        <v>103</v>
      </c>
      <c r="F326" s="54">
        <v>5242.16</v>
      </c>
      <c r="G326" s="50" t="s">
        <v>91</v>
      </c>
      <c r="H326" s="14" t="s">
        <v>4</v>
      </c>
      <c r="I326" s="50" t="s">
        <v>76</v>
      </c>
      <c r="J326" s="55" t="s">
        <v>76</v>
      </c>
    </row>
    <row r="327">
      <c r="A327" s="50" t="s">
        <v>84</v>
      </c>
      <c r="B327" s="53">
        <v>43906.0</v>
      </c>
      <c r="C327" s="50" t="s">
        <v>424</v>
      </c>
      <c r="D327" s="54">
        <v>850.0</v>
      </c>
      <c r="E327" s="50" t="s">
        <v>86</v>
      </c>
      <c r="F327" s="54">
        <v>5992.16</v>
      </c>
      <c r="G327" s="50" t="s">
        <v>87</v>
      </c>
      <c r="H327" s="14" t="s">
        <v>4</v>
      </c>
      <c r="I327" s="50" t="s">
        <v>87</v>
      </c>
    </row>
    <row r="328">
      <c r="A328" s="50" t="s">
        <v>88</v>
      </c>
      <c r="B328" s="53">
        <v>43900.0</v>
      </c>
      <c r="C328" s="50" t="s">
        <v>425</v>
      </c>
      <c r="D328" s="54">
        <v>-29.11</v>
      </c>
      <c r="E328" s="50" t="s">
        <v>103</v>
      </c>
      <c r="F328" s="54">
        <v>5142.16</v>
      </c>
      <c r="G328" s="50" t="s">
        <v>91</v>
      </c>
      <c r="H328" s="14" t="s">
        <v>4</v>
      </c>
      <c r="I328" s="50" t="s">
        <v>91</v>
      </c>
      <c r="J328" s="55" t="s">
        <v>23</v>
      </c>
    </row>
    <row r="329">
      <c r="A329" s="50" t="s">
        <v>88</v>
      </c>
      <c r="B329" s="53">
        <v>43899.0</v>
      </c>
      <c r="C329" s="50" t="s">
        <v>411</v>
      </c>
      <c r="D329" s="54">
        <v>-3127.49</v>
      </c>
      <c r="E329" s="50" t="s">
        <v>93</v>
      </c>
      <c r="F329" s="54">
        <v>5171.27</v>
      </c>
      <c r="G329" s="50" t="s">
        <v>125</v>
      </c>
      <c r="I329" s="50" t="s">
        <v>125</v>
      </c>
    </row>
    <row r="330">
      <c r="A330" s="50" t="s">
        <v>88</v>
      </c>
      <c r="B330" s="53">
        <v>43896.0</v>
      </c>
      <c r="C330" s="51" t="s">
        <v>376</v>
      </c>
      <c r="D330" s="54">
        <v>-191.98</v>
      </c>
      <c r="E330" s="50" t="s">
        <v>93</v>
      </c>
      <c r="F330" s="54">
        <v>8298.76</v>
      </c>
      <c r="G330" s="50" t="s">
        <v>91</v>
      </c>
      <c r="H330" s="14" t="s">
        <v>4</v>
      </c>
      <c r="I330" s="50" t="s">
        <v>28</v>
      </c>
    </row>
    <row r="331">
      <c r="A331" s="50" t="s">
        <v>84</v>
      </c>
      <c r="B331" s="53">
        <v>43896.0</v>
      </c>
      <c r="C331" s="50" t="s">
        <v>426</v>
      </c>
      <c r="D331" s="54">
        <v>700.0</v>
      </c>
      <c r="E331" s="50" t="s">
        <v>86</v>
      </c>
      <c r="F331" s="54">
        <v>8490.74</v>
      </c>
      <c r="G331" s="50" t="s">
        <v>87</v>
      </c>
      <c r="H331" s="14" t="s">
        <v>4</v>
      </c>
      <c r="I331" s="50" t="s">
        <v>87</v>
      </c>
    </row>
    <row r="332">
      <c r="A332" s="50" t="s">
        <v>84</v>
      </c>
      <c r="B332" s="53">
        <v>43895.0</v>
      </c>
      <c r="C332" s="50" t="s">
        <v>427</v>
      </c>
      <c r="D332" s="54">
        <v>975.0</v>
      </c>
      <c r="E332" s="50" t="s">
        <v>95</v>
      </c>
      <c r="F332" s="54">
        <v>7790.74</v>
      </c>
      <c r="G332" s="50" t="s">
        <v>87</v>
      </c>
      <c r="H332" s="14" t="s">
        <v>4</v>
      </c>
      <c r="I332" s="50" t="s">
        <v>87</v>
      </c>
    </row>
    <row r="333">
      <c r="A333" s="50" t="s">
        <v>84</v>
      </c>
      <c r="B333" s="53">
        <v>43892.0</v>
      </c>
      <c r="C333" s="50" t="s">
        <v>381</v>
      </c>
      <c r="D333" s="54">
        <v>323.0</v>
      </c>
      <c r="E333" s="50" t="s">
        <v>127</v>
      </c>
      <c r="F333" s="54">
        <v>6815.74</v>
      </c>
      <c r="G333" s="50" t="s">
        <v>87</v>
      </c>
      <c r="H333" s="14" t="s">
        <v>4</v>
      </c>
      <c r="I333" s="50" t="s">
        <v>87</v>
      </c>
    </row>
    <row r="334">
      <c r="A334" s="50" t="s">
        <v>84</v>
      </c>
      <c r="B334" s="53">
        <v>43892.0</v>
      </c>
      <c r="C334" s="50" t="s">
        <v>388</v>
      </c>
      <c r="D334" s="54">
        <v>832.0</v>
      </c>
      <c r="E334" s="50" t="s">
        <v>127</v>
      </c>
      <c r="F334" s="54">
        <v>6492.74</v>
      </c>
      <c r="G334" s="50" t="s">
        <v>87</v>
      </c>
      <c r="H334" s="14" t="s">
        <v>4</v>
      </c>
      <c r="I334" s="50" t="s">
        <v>87</v>
      </c>
    </row>
    <row r="335">
      <c r="A335" s="50" t="s">
        <v>84</v>
      </c>
      <c r="B335" s="53">
        <v>43892.0</v>
      </c>
      <c r="C335" s="50" t="s">
        <v>428</v>
      </c>
      <c r="D335" s="54">
        <v>900.0</v>
      </c>
      <c r="E335" s="50" t="s">
        <v>95</v>
      </c>
      <c r="F335" s="54">
        <v>5660.74</v>
      </c>
      <c r="G335" s="50" t="s">
        <v>87</v>
      </c>
      <c r="H335" s="14" t="s">
        <v>4</v>
      </c>
      <c r="I335" s="50" t="s">
        <v>87</v>
      </c>
    </row>
    <row r="336">
      <c r="A336" s="50" t="s">
        <v>84</v>
      </c>
      <c r="B336" s="53">
        <v>43892.0</v>
      </c>
      <c r="C336" s="50" t="s">
        <v>429</v>
      </c>
      <c r="D336" s="54">
        <v>1000.0</v>
      </c>
      <c r="E336" s="50" t="s">
        <v>95</v>
      </c>
      <c r="F336" s="54">
        <v>4760.74</v>
      </c>
      <c r="G336" s="50" t="s">
        <v>87</v>
      </c>
      <c r="H336" s="14" t="s">
        <v>4</v>
      </c>
      <c r="I336" s="50" t="s">
        <v>87</v>
      </c>
    </row>
    <row r="337">
      <c r="A337" s="50" t="s">
        <v>84</v>
      </c>
      <c r="B337" s="53">
        <v>43892.0</v>
      </c>
      <c r="C337" s="50" t="s">
        <v>430</v>
      </c>
      <c r="D337" s="54">
        <v>241.0</v>
      </c>
      <c r="E337" s="50" t="s">
        <v>97</v>
      </c>
      <c r="F337" s="54">
        <v>3760.74</v>
      </c>
      <c r="G337" s="50" t="s">
        <v>98</v>
      </c>
      <c r="I337" s="50" t="s">
        <v>98</v>
      </c>
    </row>
    <row r="338">
      <c r="A338" s="50" t="s">
        <v>84</v>
      </c>
      <c r="B338" s="53">
        <v>43892.0</v>
      </c>
      <c r="C338" s="50" t="s">
        <v>430</v>
      </c>
      <c r="D338" s="54">
        <v>409.0</v>
      </c>
      <c r="E338" s="50" t="s">
        <v>97</v>
      </c>
      <c r="F338" s="54">
        <v>3519.74</v>
      </c>
      <c r="G338" s="50" t="s">
        <v>98</v>
      </c>
      <c r="I338" s="50" t="s">
        <v>98</v>
      </c>
    </row>
    <row r="339">
      <c r="A339" s="50" t="s">
        <v>88</v>
      </c>
      <c r="B339" s="53">
        <v>43889.0</v>
      </c>
      <c r="C339" s="50" t="s">
        <v>139</v>
      </c>
      <c r="D339" s="54">
        <v>-12.0</v>
      </c>
      <c r="E339" s="50" t="s">
        <v>90</v>
      </c>
      <c r="F339" s="54">
        <v>3110.74</v>
      </c>
      <c r="G339" s="50" t="s">
        <v>91</v>
      </c>
      <c r="H339" s="14" t="s">
        <v>4</v>
      </c>
      <c r="I339" s="50" t="s">
        <v>76</v>
      </c>
    </row>
    <row r="340">
      <c r="A340" s="50" t="s">
        <v>88</v>
      </c>
      <c r="B340" s="53">
        <v>43889.0</v>
      </c>
      <c r="C340" s="50" t="s">
        <v>384</v>
      </c>
      <c r="D340" s="54">
        <v>-73.01</v>
      </c>
      <c r="E340" s="50" t="s">
        <v>93</v>
      </c>
      <c r="F340" s="54">
        <v>3122.74</v>
      </c>
      <c r="G340" s="50" t="s">
        <v>91</v>
      </c>
      <c r="H340" s="14" t="s">
        <v>4</v>
      </c>
      <c r="I340" s="50" t="s">
        <v>76</v>
      </c>
    </row>
    <row r="341">
      <c r="A341" s="50" t="s">
        <v>88</v>
      </c>
      <c r="B341" s="53">
        <v>43889.0</v>
      </c>
      <c r="C341" s="51" t="s">
        <v>385</v>
      </c>
      <c r="D341" s="54">
        <v>-336.46</v>
      </c>
      <c r="E341" s="50" t="s">
        <v>93</v>
      </c>
      <c r="F341" s="54">
        <v>3195.75</v>
      </c>
      <c r="G341" s="50" t="s">
        <v>91</v>
      </c>
      <c r="H341" s="14" t="s">
        <v>4</v>
      </c>
      <c r="I341" s="50" t="s">
        <v>28</v>
      </c>
    </row>
    <row r="342">
      <c r="A342" s="50" t="s">
        <v>88</v>
      </c>
      <c r="B342" s="53">
        <v>43887.0</v>
      </c>
      <c r="C342" s="50" t="s">
        <v>431</v>
      </c>
      <c r="D342" s="54">
        <v>-73.0</v>
      </c>
      <c r="E342" s="50" t="s">
        <v>163</v>
      </c>
      <c r="F342" s="54">
        <v>3532.21</v>
      </c>
      <c r="G342" s="50" t="s">
        <v>98</v>
      </c>
      <c r="I342" s="50" t="s">
        <v>98</v>
      </c>
    </row>
    <row r="343">
      <c r="A343" s="50" t="s">
        <v>88</v>
      </c>
      <c r="B343" s="53">
        <v>43886.0</v>
      </c>
      <c r="C343" s="51" t="s">
        <v>432</v>
      </c>
      <c r="D343" s="54">
        <v>-72.97</v>
      </c>
      <c r="E343" s="50" t="s">
        <v>103</v>
      </c>
      <c r="F343" s="54">
        <v>3605.21</v>
      </c>
      <c r="G343" s="50" t="s">
        <v>91</v>
      </c>
      <c r="H343" s="14" t="s">
        <v>4</v>
      </c>
      <c r="I343" s="50" t="s">
        <v>28</v>
      </c>
    </row>
    <row r="344">
      <c r="A344" s="50" t="s">
        <v>84</v>
      </c>
      <c r="B344" s="53">
        <v>43885.0</v>
      </c>
      <c r="C344" s="50" t="s">
        <v>433</v>
      </c>
      <c r="D344" s="54">
        <v>73.0</v>
      </c>
      <c r="E344" s="50" t="s">
        <v>86</v>
      </c>
      <c r="F344" s="54">
        <v>3678.18</v>
      </c>
      <c r="G344" s="50" t="s">
        <v>98</v>
      </c>
      <c r="I344" s="50" t="s">
        <v>98</v>
      </c>
    </row>
    <row r="345">
      <c r="A345" s="50" t="s">
        <v>267</v>
      </c>
      <c r="B345" s="53">
        <v>43885.0</v>
      </c>
      <c r="C345" s="50" t="s">
        <v>272</v>
      </c>
      <c r="D345" s="54">
        <v>3605.18</v>
      </c>
      <c r="E345" s="50" t="s">
        <v>273</v>
      </c>
      <c r="F345" s="54">
        <v>3605.18</v>
      </c>
      <c r="G345" s="50" t="s">
        <v>98</v>
      </c>
      <c r="I345" s="50" t="s">
        <v>98</v>
      </c>
    </row>
    <row r="346">
      <c r="A346" s="50" t="s">
        <v>88</v>
      </c>
      <c r="B346" s="53">
        <v>43882.0</v>
      </c>
      <c r="C346" s="50" t="s">
        <v>434</v>
      </c>
      <c r="D346" s="54">
        <v>-8.0</v>
      </c>
      <c r="E346" s="50" t="s">
        <v>90</v>
      </c>
      <c r="F346" s="54">
        <v>0.0</v>
      </c>
      <c r="G346" s="50" t="s">
        <v>91</v>
      </c>
      <c r="H346" s="14" t="s">
        <v>6</v>
      </c>
      <c r="I346" s="50" t="s">
        <v>76</v>
      </c>
    </row>
    <row r="347">
      <c r="A347" s="50" t="s">
        <v>88</v>
      </c>
      <c r="B347" s="53">
        <v>43882.0</v>
      </c>
      <c r="C347" s="50" t="s">
        <v>435</v>
      </c>
      <c r="D347" s="54">
        <v>-5735.8</v>
      </c>
      <c r="E347" s="50" t="s">
        <v>328</v>
      </c>
      <c r="F347" s="54">
        <v>8.0</v>
      </c>
      <c r="G347" s="50" t="s">
        <v>98</v>
      </c>
      <c r="I347" s="50" t="s">
        <v>98</v>
      </c>
    </row>
    <row r="348">
      <c r="A348" s="50" t="s">
        <v>88</v>
      </c>
      <c r="B348" s="53">
        <v>43880.0</v>
      </c>
      <c r="C348" s="50" t="s">
        <v>436</v>
      </c>
      <c r="D348" s="54">
        <v>-25.0</v>
      </c>
      <c r="E348" s="50" t="s">
        <v>90</v>
      </c>
      <c r="F348" s="54">
        <v>5743.8</v>
      </c>
      <c r="G348" s="50" t="s">
        <v>91</v>
      </c>
      <c r="H348" s="14" t="s">
        <v>4</v>
      </c>
      <c r="I348" s="50" t="s">
        <v>76</v>
      </c>
      <c r="J348" s="55" t="s">
        <v>437</v>
      </c>
    </row>
    <row r="349">
      <c r="A349" s="50" t="s">
        <v>88</v>
      </c>
      <c r="B349" s="53">
        <v>43880.0</v>
      </c>
      <c r="C349" s="50" t="s">
        <v>438</v>
      </c>
      <c r="D349" s="54">
        <v>-6200.0</v>
      </c>
      <c r="E349" s="50" t="s">
        <v>439</v>
      </c>
      <c r="F349" s="54">
        <v>5768.8</v>
      </c>
      <c r="G349" s="50" t="s">
        <v>91</v>
      </c>
      <c r="H349" s="14" t="s">
        <v>6</v>
      </c>
      <c r="I349" s="50" t="s">
        <v>91</v>
      </c>
      <c r="J349" s="55" t="s">
        <v>23</v>
      </c>
    </row>
    <row r="350">
      <c r="A350" s="50" t="s">
        <v>84</v>
      </c>
      <c r="B350" s="53">
        <v>43880.0</v>
      </c>
      <c r="C350" s="50" t="s">
        <v>440</v>
      </c>
      <c r="D350" s="54">
        <v>150.0</v>
      </c>
      <c r="E350" s="50" t="s">
        <v>95</v>
      </c>
      <c r="F350" s="54">
        <v>11968.8</v>
      </c>
      <c r="G350" s="50" t="s">
        <v>87</v>
      </c>
      <c r="H350" s="14" t="s">
        <v>4</v>
      </c>
      <c r="I350" s="50" t="s">
        <v>87</v>
      </c>
    </row>
    <row r="351">
      <c r="A351" s="50" t="s">
        <v>88</v>
      </c>
      <c r="B351" s="53">
        <v>43879.0</v>
      </c>
      <c r="C351" s="50" t="s">
        <v>441</v>
      </c>
      <c r="D351" s="54">
        <v>-485.25</v>
      </c>
      <c r="E351" s="50" t="s">
        <v>93</v>
      </c>
      <c r="F351" s="54">
        <v>11818.8</v>
      </c>
      <c r="G351" s="50" t="s">
        <v>91</v>
      </c>
      <c r="H351" s="14" t="s">
        <v>6</v>
      </c>
      <c r="I351" s="50" t="s">
        <v>29</v>
      </c>
    </row>
    <row r="352">
      <c r="A352" s="50" t="s">
        <v>84</v>
      </c>
      <c r="B352" s="53">
        <v>43879.0</v>
      </c>
      <c r="C352" s="50" t="s">
        <v>442</v>
      </c>
      <c r="D352" s="54">
        <v>750.0</v>
      </c>
      <c r="E352" s="50" t="s">
        <v>95</v>
      </c>
      <c r="F352" s="54">
        <v>12304.05</v>
      </c>
      <c r="G352" s="50" t="s">
        <v>87</v>
      </c>
      <c r="H352" s="14" t="s">
        <v>4</v>
      </c>
      <c r="I352" s="50" t="s">
        <v>87</v>
      </c>
    </row>
    <row r="353">
      <c r="A353" s="50" t="s">
        <v>84</v>
      </c>
      <c r="B353" s="53">
        <v>43875.0</v>
      </c>
      <c r="C353" s="50" t="s">
        <v>443</v>
      </c>
      <c r="D353" s="54">
        <v>500.0</v>
      </c>
      <c r="E353" s="50" t="s">
        <v>95</v>
      </c>
      <c r="F353" s="54">
        <v>11554.05</v>
      </c>
      <c r="G353" s="50" t="s">
        <v>87</v>
      </c>
      <c r="H353" s="14" t="s">
        <v>4</v>
      </c>
      <c r="I353" s="50" t="s">
        <v>87</v>
      </c>
    </row>
    <row r="354">
      <c r="A354" s="50" t="s">
        <v>88</v>
      </c>
      <c r="B354" s="53">
        <v>43873.0</v>
      </c>
      <c r="C354" s="50" t="s">
        <v>444</v>
      </c>
      <c r="D354" s="54">
        <v>-26.0</v>
      </c>
      <c r="E354" s="50" t="s">
        <v>163</v>
      </c>
      <c r="F354" s="54">
        <v>11054.05</v>
      </c>
      <c r="G354" s="50" t="s">
        <v>98</v>
      </c>
      <c r="I354" s="50" t="s">
        <v>98</v>
      </c>
    </row>
    <row r="355">
      <c r="A355" s="50" t="s">
        <v>84</v>
      </c>
      <c r="B355" s="53">
        <v>43873.0</v>
      </c>
      <c r="C355" s="50" t="s">
        <v>445</v>
      </c>
      <c r="D355" s="54">
        <v>500.0</v>
      </c>
      <c r="E355" s="50" t="s">
        <v>86</v>
      </c>
      <c r="F355" s="54">
        <v>11054.05</v>
      </c>
      <c r="G355" s="50" t="s">
        <v>98</v>
      </c>
      <c r="I355" s="50" t="s">
        <v>98</v>
      </c>
    </row>
    <row r="356">
      <c r="A356" s="50" t="s">
        <v>88</v>
      </c>
      <c r="B356" s="53">
        <v>43871.0</v>
      </c>
      <c r="C356" s="51" t="s">
        <v>376</v>
      </c>
      <c r="D356" s="54">
        <v>-204.58</v>
      </c>
      <c r="E356" s="50" t="s">
        <v>93</v>
      </c>
      <c r="F356" s="54">
        <v>10554.05</v>
      </c>
      <c r="G356" s="50" t="s">
        <v>91</v>
      </c>
      <c r="H356" s="14" t="s">
        <v>6</v>
      </c>
      <c r="I356" s="50" t="s">
        <v>28</v>
      </c>
    </row>
    <row r="357">
      <c r="A357" s="50" t="s">
        <v>88</v>
      </c>
      <c r="B357" s="53">
        <v>43871.0</v>
      </c>
      <c r="C357" s="50" t="s">
        <v>446</v>
      </c>
      <c r="D357" s="54">
        <v>-500.0</v>
      </c>
      <c r="E357" s="50" t="s">
        <v>163</v>
      </c>
      <c r="F357" s="54">
        <v>10758.63</v>
      </c>
      <c r="G357" s="50" t="s">
        <v>98</v>
      </c>
      <c r="I357" s="50" t="s">
        <v>98</v>
      </c>
    </row>
    <row r="358">
      <c r="A358" s="50" t="s">
        <v>88</v>
      </c>
      <c r="B358" s="53">
        <v>43871.0</v>
      </c>
      <c r="C358" s="50" t="s">
        <v>447</v>
      </c>
      <c r="D358" s="54">
        <v>-91.11</v>
      </c>
      <c r="E358" s="50" t="s">
        <v>103</v>
      </c>
      <c r="F358" s="54">
        <v>11258.63</v>
      </c>
      <c r="G358" s="50" t="s">
        <v>91</v>
      </c>
      <c r="H358" s="14" t="s">
        <v>4</v>
      </c>
      <c r="I358" s="50" t="s">
        <v>91</v>
      </c>
      <c r="J358" s="55" t="s">
        <v>26</v>
      </c>
    </row>
    <row r="359">
      <c r="A359" s="50" t="s">
        <v>88</v>
      </c>
      <c r="B359" s="53">
        <v>43868.0</v>
      </c>
      <c r="C359" s="50" t="s">
        <v>411</v>
      </c>
      <c r="D359" s="54">
        <v>-3127.49</v>
      </c>
      <c r="E359" s="50" t="s">
        <v>93</v>
      </c>
      <c r="F359" s="54">
        <v>11349.74</v>
      </c>
      <c r="G359" s="50" t="s">
        <v>125</v>
      </c>
      <c r="I359" s="50" t="s">
        <v>125</v>
      </c>
    </row>
    <row r="360">
      <c r="A360" s="50" t="s">
        <v>84</v>
      </c>
      <c r="B360" s="53">
        <v>43868.0</v>
      </c>
      <c r="C360" s="50" t="s">
        <v>448</v>
      </c>
      <c r="D360" s="54">
        <v>1200.0</v>
      </c>
      <c r="E360" s="50" t="s">
        <v>86</v>
      </c>
      <c r="F360" s="54">
        <v>14477.23</v>
      </c>
      <c r="G360" s="50" t="s">
        <v>87</v>
      </c>
      <c r="H360" s="14" t="s">
        <v>4</v>
      </c>
      <c r="I360" s="50" t="s">
        <v>87</v>
      </c>
    </row>
    <row r="361">
      <c r="A361" s="50" t="s">
        <v>88</v>
      </c>
      <c r="B361" s="53">
        <v>43867.0</v>
      </c>
      <c r="C361" s="50" t="s">
        <v>449</v>
      </c>
      <c r="D361" s="54">
        <v>-45.0</v>
      </c>
      <c r="E361" s="50" t="s">
        <v>163</v>
      </c>
      <c r="F361" s="54">
        <v>13277.23</v>
      </c>
      <c r="G361" s="50" t="s">
        <v>91</v>
      </c>
      <c r="H361" s="14" t="s">
        <v>4</v>
      </c>
      <c r="I361" s="50" t="s">
        <v>91</v>
      </c>
      <c r="J361" s="55" t="s">
        <v>27</v>
      </c>
    </row>
    <row r="362">
      <c r="A362" s="50" t="s">
        <v>84</v>
      </c>
      <c r="B362" s="53">
        <v>43867.0</v>
      </c>
      <c r="C362" s="50" t="s">
        <v>450</v>
      </c>
      <c r="D362" s="54">
        <v>1.0</v>
      </c>
      <c r="E362" s="50" t="s">
        <v>86</v>
      </c>
      <c r="F362" s="54">
        <v>13322.23</v>
      </c>
      <c r="G362" s="50" t="s">
        <v>87</v>
      </c>
      <c r="H362" s="14" t="s">
        <v>4</v>
      </c>
      <c r="I362" s="50" t="s">
        <v>87</v>
      </c>
    </row>
    <row r="363">
      <c r="A363" s="50" t="s">
        <v>84</v>
      </c>
      <c r="B363" s="53">
        <v>43867.0</v>
      </c>
      <c r="C363" s="50" t="s">
        <v>451</v>
      </c>
      <c r="D363" s="54">
        <v>899.0</v>
      </c>
      <c r="E363" s="50" t="s">
        <v>86</v>
      </c>
      <c r="F363" s="54">
        <v>13321.23</v>
      </c>
      <c r="G363" s="50" t="s">
        <v>87</v>
      </c>
      <c r="H363" s="14" t="s">
        <v>4</v>
      </c>
      <c r="I363" s="50" t="s">
        <v>87</v>
      </c>
    </row>
    <row r="364">
      <c r="A364" s="50" t="s">
        <v>84</v>
      </c>
      <c r="B364" s="53">
        <v>43866.0</v>
      </c>
      <c r="C364" s="50" t="s">
        <v>452</v>
      </c>
      <c r="D364" s="54">
        <v>500.0</v>
      </c>
      <c r="E364" s="50" t="s">
        <v>95</v>
      </c>
      <c r="F364" s="54">
        <v>12422.23</v>
      </c>
      <c r="G364" s="50" t="s">
        <v>87</v>
      </c>
      <c r="H364" s="14" t="s">
        <v>4</v>
      </c>
      <c r="I364" s="50" t="s">
        <v>87</v>
      </c>
    </row>
    <row r="365">
      <c r="A365" s="50" t="s">
        <v>84</v>
      </c>
      <c r="B365" s="53">
        <v>43865.0</v>
      </c>
      <c r="C365" s="50" t="s">
        <v>453</v>
      </c>
      <c r="D365" s="54">
        <v>900.0</v>
      </c>
      <c r="E365" s="50" t="s">
        <v>95</v>
      </c>
      <c r="F365" s="54">
        <v>11922.23</v>
      </c>
      <c r="G365" s="50" t="s">
        <v>87</v>
      </c>
      <c r="H365" s="14" t="s">
        <v>4</v>
      </c>
      <c r="I365" s="50" t="s">
        <v>87</v>
      </c>
    </row>
    <row r="366">
      <c r="A366" s="50" t="s">
        <v>84</v>
      </c>
      <c r="B366" s="53">
        <v>43865.0</v>
      </c>
      <c r="C366" s="50" t="s">
        <v>454</v>
      </c>
      <c r="D366" s="54">
        <v>975.0</v>
      </c>
      <c r="E366" s="50" t="s">
        <v>95</v>
      </c>
      <c r="F366" s="54">
        <v>11022.23</v>
      </c>
      <c r="G366" s="50" t="s">
        <v>87</v>
      </c>
      <c r="H366" s="14" t="s">
        <v>4</v>
      </c>
      <c r="I366" s="50" t="s">
        <v>87</v>
      </c>
    </row>
    <row r="367">
      <c r="A367" s="50" t="s">
        <v>84</v>
      </c>
      <c r="B367" s="53">
        <v>43865.0</v>
      </c>
      <c r="C367" s="50" t="s">
        <v>455</v>
      </c>
      <c r="D367" s="54">
        <v>19.97</v>
      </c>
      <c r="E367" s="50" t="s">
        <v>97</v>
      </c>
      <c r="F367" s="54">
        <v>10047.23</v>
      </c>
      <c r="G367" s="50" t="s">
        <v>456</v>
      </c>
      <c r="I367" s="50" t="s">
        <v>456</v>
      </c>
    </row>
    <row r="368">
      <c r="A368" s="50" t="s">
        <v>88</v>
      </c>
      <c r="B368" s="53">
        <v>43864.0</v>
      </c>
      <c r="C368" s="50" t="s">
        <v>457</v>
      </c>
      <c r="D368" s="54">
        <v>-19.97</v>
      </c>
      <c r="E368" s="50" t="s">
        <v>103</v>
      </c>
      <c r="F368" s="54">
        <v>10027.26</v>
      </c>
      <c r="G368" s="50" t="s">
        <v>91</v>
      </c>
      <c r="H368" s="14" t="s">
        <v>4</v>
      </c>
      <c r="I368" s="50" t="s">
        <v>91</v>
      </c>
      <c r="J368" s="55" t="s">
        <v>27</v>
      </c>
    </row>
    <row r="369">
      <c r="A369" s="50" t="s">
        <v>84</v>
      </c>
      <c r="B369" s="53">
        <v>43864.0</v>
      </c>
      <c r="C369" s="50" t="s">
        <v>381</v>
      </c>
      <c r="D369" s="54">
        <v>323.0</v>
      </c>
      <c r="E369" s="50" t="s">
        <v>127</v>
      </c>
      <c r="F369" s="54">
        <v>10047.23</v>
      </c>
      <c r="G369" s="50" t="s">
        <v>87</v>
      </c>
      <c r="H369" s="14" t="s">
        <v>4</v>
      </c>
      <c r="I369" s="50" t="s">
        <v>87</v>
      </c>
    </row>
    <row r="370">
      <c r="A370" s="50" t="s">
        <v>84</v>
      </c>
      <c r="B370" s="53">
        <v>43864.0</v>
      </c>
      <c r="C370" s="50" t="s">
        <v>388</v>
      </c>
      <c r="D370" s="54">
        <v>832.0</v>
      </c>
      <c r="E370" s="50" t="s">
        <v>127</v>
      </c>
      <c r="F370" s="54">
        <v>9724.23</v>
      </c>
      <c r="G370" s="50" t="s">
        <v>87</v>
      </c>
      <c r="H370" s="14" t="s">
        <v>4</v>
      </c>
      <c r="I370" s="50" t="s">
        <v>87</v>
      </c>
    </row>
    <row r="371">
      <c r="A371" s="50" t="s">
        <v>88</v>
      </c>
      <c r="B371" s="53">
        <v>43859.0</v>
      </c>
      <c r="C371" s="51" t="s">
        <v>384</v>
      </c>
      <c r="D371" s="54">
        <v>-76.88</v>
      </c>
      <c r="E371" s="50" t="s">
        <v>93</v>
      </c>
      <c r="F371" s="54">
        <v>8892.23</v>
      </c>
      <c r="G371" s="50" t="s">
        <v>91</v>
      </c>
      <c r="H371" s="14" t="s">
        <v>4</v>
      </c>
      <c r="I371" s="50" t="s">
        <v>28</v>
      </c>
    </row>
    <row r="372">
      <c r="A372" s="50" t="s">
        <v>88</v>
      </c>
      <c r="B372" s="53">
        <v>43858.0</v>
      </c>
      <c r="C372" s="50" t="s">
        <v>458</v>
      </c>
      <c r="D372" s="54">
        <v>-175.0</v>
      </c>
      <c r="E372" s="50" t="s">
        <v>103</v>
      </c>
      <c r="F372" s="54">
        <v>8969.11</v>
      </c>
      <c r="G372" s="50" t="s">
        <v>91</v>
      </c>
      <c r="H372" s="14" t="s">
        <v>4</v>
      </c>
      <c r="I372" s="50" t="s">
        <v>91</v>
      </c>
      <c r="J372" s="55" t="s">
        <v>27</v>
      </c>
    </row>
    <row r="373">
      <c r="A373" s="50" t="s">
        <v>88</v>
      </c>
      <c r="B373" s="53">
        <v>43857.0</v>
      </c>
      <c r="C373" s="50" t="s">
        <v>459</v>
      </c>
      <c r="D373" s="54">
        <v>-700.0</v>
      </c>
      <c r="E373" s="50" t="s">
        <v>103</v>
      </c>
      <c r="F373" s="54">
        <v>9144.11</v>
      </c>
      <c r="G373" s="50" t="s">
        <v>125</v>
      </c>
      <c r="I373" s="50" t="s">
        <v>125</v>
      </c>
    </row>
    <row r="374">
      <c r="A374" s="50" t="s">
        <v>88</v>
      </c>
      <c r="B374" s="53">
        <v>43851.0</v>
      </c>
      <c r="C374" s="51" t="s">
        <v>460</v>
      </c>
      <c r="D374" s="54">
        <v>-73.09</v>
      </c>
      <c r="E374" s="50" t="s">
        <v>93</v>
      </c>
      <c r="F374" s="54">
        <v>9844.11</v>
      </c>
      <c r="G374" s="50" t="s">
        <v>91</v>
      </c>
      <c r="H374" s="14" t="s">
        <v>4</v>
      </c>
      <c r="I374" s="50" t="s">
        <v>28</v>
      </c>
    </row>
    <row r="375">
      <c r="A375" s="50" t="s">
        <v>88</v>
      </c>
      <c r="B375" s="53">
        <v>43851.0</v>
      </c>
      <c r="C375" s="50" t="s">
        <v>461</v>
      </c>
      <c r="D375" s="54">
        <v>-70.0</v>
      </c>
      <c r="E375" s="50" t="s">
        <v>163</v>
      </c>
      <c r="F375" s="54">
        <v>9917.2</v>
      </c>
      <c r="G375" s="50" t="s">
        <v>91</v>
      </c>
      <c r="H375" s="14" t="s">
        <v>4</v>
      </c>
      <c r="I375" s="50" t="s">
        <v>91</v>
      </c>
      <c r="J375" s="55" t="s">
        <v>27</v>
      </c>
    </row>
    <row r="376">
      <c r="A376" s="50" t="s">
        <v>88</v>
      </c>
      <c r="B376" s="53">
        <v>43851.0</v>
      </c>
      <c r="C376" s="50" t="s">
        <v>462</v>
      </c>
      <c r="D376" s="54">
        <v>-900.0</v>
      </c>
      <c r="E376" s="50" t="s">
        <v>103</v>
      </c>
      <c r="F376" s="54">
        <v>9987.2</v>
      </c>
      <c r="G376" s="50" t="s">
        <v>91</v>
      </c>
      <c r="H376" s="14" t="s">
        <v>6</v>
      </c>
      <c r="I376" s="50" t="s">
        <v>91</v>
      </c>
      <c r="J376" s="55" t="s">
        <v>27</v>
      </c>
    </row>
    <row r="377">
      <c r="A377" s="50" t="s">
        <v>88</v>
      </c>
      <c r="B377" s="53">
        <v>43847.0</v>
      </c>
      <c r="C377" s="50" t="s">
        <v>463</v>
      </c>
      <c r="D377" s="54">
        <v>-10000.0</v>
      </c>
      <c r="E377" s="50" t="s">
        <v>464</v>
      </c>
      <c r="F377" s="54">
        <v>10887.2</v>
      </c>
      <c r="G377" s="50" t="s">
        <v>98</v>
      </c>
      <c r="I377" s="50" t="s">
        <v>98</v>
      </c>
    </row>
    <row r="378">
      <c r="A378" s="50" t="s">
        <v>88</v>
      </c>
      <c r="B378" s="53">
        <v>43847.0</v>
      </c>
      <c r="C378" s="50" t="s">
        <v>465</v>
      </c>
      <c r="D378" s="54">
        <v>-77.53</v>
      </c>
      <c r="E378" s="50" t="s">
        <v>103</v>
      </c>
      <c r="F378" s="54">
        <v>20887.2</v>
      </c>
      <c r="G378" s="50" t="s">
        <v>91</v>
      </c>
      <c r="H378" s="14" t="s">
        <v>4</v>
      </c>
      <c r="I378" s="50" t="s">
        <v>91</v>
      </c>
      <c r="J378" s="55" t="s">
        <v>26</v>
      </c>
    </row>
    <row r="379">
      <c r="A379" s="50" t="s">
        <v>88</v>
      </c>
      <c r="B379" s="53">
        <v>43847.0</v>
      </c>
      <c r="C379" s="50" t="s">
        <v>466</v>
      </c>
      <c r="D379" s="54">
        <v>-10.12</v>
      </c>
      <c r="E379" s="50" t="s">
        <v>103</v>
      </c>
      <c r="F379" s="54">
        <v>20964.73</v>
      </c>
      <c r="G379" s="50" t="s">
        <v>91</v>
      </c>
      <c r="H379" s="14" t="s">
        <v>4</v>
      </c>
      <c r="I379" s="50" t="s">
        <v>91</v>
      </c>
      <c r="J379" s="55" t="s">
        <v>26</v>
      </c>
    </row>
    <row r="380">
      <c r="A380" s="50" t="s">
        <v>84</v>
      </c>
      <c r="B380" s="53">
        <v>43847.0</v>
      </c>
      <c r="C380" s="50" t="s">
        <v>467</v>
      </c>
      <c r="D380" s="54">
        <v>500.0</v>
      </c>
      <c r="E380" s="50" t="s">
        <v>95</v>
      </c>
      <c r="F380" s="54">
        <v>20974.85</v>
      </c>
      <c r="G380" s="50" t="s">
        <v>87</v>
      </c>
      <c r="H380" s="14" t="s">
        <v>4</v>
      </c>
      <c r="I380" s="50" t="s">
        <v>87</v>
      </c>
    </row>
    <row r="381">
      <c r="A381" s="50" t="s">
        <v>84</v>
      </c>
      <c r="B381" s="53">
        <v>43839.0</v>
      </c>
      <c r="C381" s="50" t="s">
        <v>468</v>
      </c>
      <c r="D381" s="54">
        <v>150.0</v>
      </c>
      <c r="E381" s="50" t="s">
        <v>95</v>
      </c>
      <c r="F381" s="54">
        <v>20474.85</v>
      </c>
      <c r="G381" s="50" t="s">
        <v>87</v>
      </c>
      <c r="H381" s="14" t="s">
        <v>4</v>
      </c>
      <c r="I381" s="50" t="s">
        <v>87</v>
      </c>
    </row>
    <row r="382">
      <c r="A382" s="50" t="s">
        <v>84</v>
      </c>
      <c r="B382" s="53">
        <v>43839.0</v>
      </c>
      <c r="C382" s="50" t="s">
        <v>469</v>
      </c>
      <c r="D382" s="54">
        <v>858.0</v>
      </c>
      <c r="E382" s="50" t="s">
        <v>222</v>
      </c>
      <c r="F382" s="54">
        <v>20324.85</v>
      </c>
      <c r="G382" s="50" t="s">
        <v>98</v>
      </c>
      <c r="I382" s="50" t="s">
        <v>98</v>
      </c>
    </row>
    <row r="383">
      <c r="A383" s="50" t="s">
        <v>84</v>
      </c>
      <c r="B383" s="53">
        <v>43838.0</v>
      </c>
      <c r="C383" s="50" t="s">
        <v>388</v>
      </c>
      <c r="D383" s="54">
        <v>20.49</v>
      </c>
      <c r="E383" s="50" t="s">
        <v>127</v>
      </c>
      <c r="F383" s="54">
        <v>19466.85</v>
      </c>
      <c r="G383" s="50" t="s">
        <v>87</v>
      </c>
      <c r="H383" s="14" t="s">
        <v>4</v>
      </c>
      <c r="I383" s="50" t="s">
        <v>87</v>
      </c>
    </row>
    <row r="384">
      <c r="A384" s="50" t="s">
        <v>84</v>
      </c>
      <c r="B384" s="53">
        <v>43838.0</v>
      </c>
      <c r="C384" s="50" t="s">
        <v>470</v>
      </c>
      <c r="D384" s="54">
        <v>750.0</v>
      </c>
      <c r="E384" s="50" t="s">
        <v>95</v>
      </c>
      <c r="F384" s="54">
        <v>19446.36</v>
      </c>
      <c r="G384" s="50" t="s">
        <v>87</v>
      </c>
      <c r="H384" s="14" t="s">
        <v>4</v>
      </c>
      <c r="I384" s="50" t="s">
        <v>87</v>
      </c>
    </row>
    <row r="385">
      <c r="A385" s="50" t="s">
        <v>88</v>
      </c>
      <c r="B385" s="53">
        <v>43837.0</v>
      </c>
      <c r="C385" s="50" t="s">
        <v>411</v>
      </c>
      <c r="D385" s="54">
        <v>-3127.49</v>
      </c>
      <c r="E385" s="50" t="s">
        <v>93</v>
      </c>
      <c r="F385" s="54">
        <v>18696.36</v>
      </c>
      <c r="G385" s="50" t="s">
        <v>125</v>
      </c>
      <c r="I385" s="50" t="s">
        <v>125</v>
      </c>
    </row>
    <row r="386">
      <c r="A386" s="50" t="s">
        <v>84</v>
      </c>
      <c r="B386" s="53">
        <v>43837.0</v>
      </c>
      <c r="C386" s="50" t="s">
        <v>471</v>
      </c>
      <c r="D386" s="54">
        <v>1200.0</v>
      </c>
      <c r="E386" s="50" t="s">
        <v>86</v>
      </c>
      <c r="F386" s="54">
        <v>21823.85</v>
      </c>
      <c r="G386" s="50" t="s">
        <v>87</v>
      </c>
      <c r="H386" s="14" t="s">
        <v>4</v>
      </c>
      <c r="I386" s="50" t="s">
        <v>87</v>
      </c>
    </row>
    <row r="387">
      <c r="A387" s="50" t="s">
        <v>88</v>
      </c>
      <c r="B387" s="53">
        <v>43836.0</v>
      </c>
      <c r="C387" s="51" t="s">
        <v>376</v>
      </c>
      <c r="D387" s="54">
        <v>-160.38</v>
      </c>
      <c r="E387" s="50" t="s">
        <v>93</v>
      </c>
      <c r="F387" s="54">
        <v>20623.85</v>
      </c>
      <c r="G387" s="50" t="s">
        <v>91</v>
      </c>
      <c r="H387" s="14" t="s">
        <v>4</v>
      </c>
      <c r="I387" s="50" t="s">
        <v>28</v>
      </c>
    </row>
    <row r="388">
      <c r="A388" s="50" t="s">
        <v>84</v>
      </c>
      <c r="B388" s="53">
        <v>43836.0</v>
      </c>
      <c r="C388" s="50" t="s">
        <v>388</v>
      </c>
      <c r="D388" s="54">
        <v>850.0</v>
      </c>
      <c r="E388" s="50" t="s">
        <v>127</v>
      </c>
      <c r="F388" s="54">
        <v>20784.23</v>
      </c>
      <c r="G388" s="50" t="s">
        <v>87</v>
      </c>
      <c r="H388" s="14" t="s">
        <v>4</v>
      </c>
      <c r="I388" s="50" t="s">
        <v>87</v>
      </c>
    </row>
    <row r="389">
      <c r="A389" s="50" t="s">
        <v>84</v>
      </c>
      <c r="B389" s="53">
        <v>43836.0</v>
      </c>
      <c r="C389" s="50" t="s">
        <v>472</v>
      </c>
      <c r="D389" s="54">
        <v>900.0</v>
      </c>
      <c r="E389" s="50" t="s">
        <v>95</v>
      </c>
      <c r="F389" s="54">
        <v>19934.23</v>
      </c>
      <c r="G389" s="50" t="s">
        <v>87</v>
      </c>
      <c r="H389" s="14" t="s">
        <v>4</v>
      </c>
      <c r="I389" s="50" t="s">
        <v>87</v>
      </c>
    </row>
    <row r="390">
      <c r="A390" s="50" t="s">
        <v>84</v>
      </c>
      <c r="B390" s="53">
        <v>43836.0</v>
      </c>
      <c r="C390" s="50" t="s">
        <v>473</v>
      </c>
      <c r="D390" s="54">
        <v>370.0</v>
      </c>
      <c r="E390" s="50" t="s">
        <v>97</v>
      </c>
      <c r="F390" s="54">
        <v>19034.23</v>
      </c>
      <c r="G390" s="50" t="s">
        <v>98</v>
      </c>
      <c r="I390" s="50" t="s">
        <v>98</v>
      </c>
    </row>
    <row r="391">
      <c r="A391" s="50" t="s">
        <v>84</v>
      </c>
      <c r="B391" s="53">
        <v>43833.0</v>
      </c>
      <c r="C391" s="50" t="s">
        <v>474</v>
      </c>
      <c r="D391" s="54">
        <v>500.0</v>
      </c>
      <c r="E391" s="50" t="s">
        <v>95</v>
      </c>
      <c r="F391" s="54">
        <v>18664.23</v>
      </c>
      <c r="G391" s="50" t="s">
        <v>87</v>
      </c>
      <c r="H391" s="14" t="s">
        <v>4</v>
      </c>
      <c r="I391" s="50" t="s">
        <v>87</v>
      </c>
    </row>
    <row r="392">
      <c r="A392" s="50" t="s">
        <v>84</v>
      </c>
      <c r="B392" s="53">
        <v>43833.0</v>
      </c>
      <c r="C392" s="50" t="s">
        <v>475</v>
      </c>
      <c r="D392" s="54">
        <v>975.0</v>
      </c>
      <c r="E392" s="50" t="s">
        <v>95</v>
      </c>
      <c r="F392" s="54">
        <v>18164.23</v>
      </c>
      <c r="G392" s="50" t="s">
        <v>87</v>
      </c>
      <c r="H392" s="14" t="s">
        <v>4</v>
      </c>
      <c r="I392" s="50" t="s">
        <v>87</v>
      </c>
    </row>
    <row r="393">
      <c r="A393" s="50" t="s">
        <v>84</v>
      </c>
      <c r="B393" s="53">
        <v>43832.0</v>
      </c>
      <c r="C393" s="50" t="s">
        <v>381</v>
      </c>
      <c r="D393" s="54">
        <v>323.0</v>
      </c>
      <c r="E393" s="50" t="s">
        <v>127</v>
      </c>
      <c r="F393" s="54">
        <v>17189.23</v>
      </c>
      <c r="G393" s="50" t="s">
        <v>87</v>
      </c>
      <c r="H393" s="14" t="s">
        <v>4</v>
      </c>
      <c r="I393" s="50" t="s">
        <v>87</v>
      </c>
    </row>
    <row r="394">
      <c r="C394" s="56"/>
      <c r="J394" s="55"/>
    </row>
    <row r="395">
      <c r="C395" s="56"/>
      <c r="J395" s="55"/>
    </row>
    <row r="396">
      <c r="C396" s="56"/>
      <c r="J396" s="55"/>
    </row>
    <row r="397">
      <c r="C397" s="56"/>
      <c r="J397" s="55"/>
    </row>
    <row r="398">
      <c r="C398" s="56"/>
      <c r="J398" s="55"/>
    </row>
    <row r="399">
      <c r="C399" s="56"/>
      <c r="J399" s="55"/>
    </row>
    <row r="400">
      <c r="C400" s="56"/>
      <c r="J400" s="55"/>
    </row>
    <row r="401">
      <c r="C401" s="56"/>
      <c r="J401" s="55"/>
    </row>
    <row r="402">
      <c r="C402" s="56"/>
      <c r="J402" s="55"/>
    </row>
    <row r="403">
      <c r="C403" s="56"/>
      <c r="J403" s="55"/>
    </row>
    <row r="404">
      <c r="C404" s="56"/>
      <c r="J404" s="55"/>
    </row>
    <row r="405">
      <c r="C405" s="56"/>
      <c r="J405" s="55"/>
    </row>
    <row r="406">
      <c r="C406" s="56"/>
      <c r="J406" s="55"/>
    </row>
    <row r="407">
      <c r="C407" s="56"/>
      <c r="J407" s="55"/>
    </row>
    <row r="408">
      <c r="C408" s="56"/>
      <c r="J408" s="55"/>
    </row>
    <row r="409">
      <c r="C409" s="56"/>
      <c r="J409" s="55"/>
    </row>
    <row r="410">
      <c r="C410" s="56"/>
      <c r="J410" s="55"/>
    </row>
    <row r="411">
      <c r="C411" s="56"/>
      <c r="J411" s="55"/>
    </row>
    <row r="412">
      <c r="C412" s="56"/>
      <c r="J412" s="55"/>
    </row>
    <row r="413">
      <c r="C413" s="56"/>
      <c r="J413" s="55"/>
    </row>
    <row r="414">
      <c r="C414" s="56"/>
      <c r="J414" s="55"/>
    </row>
    <row r="415">
      <c r="C415" s="56"/>
      <c r="J415" s="55"/>
    </row>
    <row r="416">
      <c r="C416" s="56"/>
      <c r="J416" s="55"/>
    </row>
    <row r="417">
      <c r="C417" s="56"/>
      <c r="J417" s="55"/>
    </row>
    <row r="418">
      <c r="C418" s="56"/>
      <c r="J418" s="55"/>
    </row>
    <row r="419">
      <c r="C419" s="56"/>
      <c r="J419" s="55"/>
    </row>
    <row r="420">
      <c r="C420" s="56"/>
      <c r="J420" s="55"/>
    </row>
    <row r="421">
      <c r="C421" s="56"/>
      <c r="J421" s="55"/>
    </row>
    <row r="422">
      <c r="C422" s="56"/>
      <c r="J422" s="55"/>
    </row>
    <row r="423">
      <c r="C423" s="56"/>
      <c r="J423" s="55"/>
    </row>
    <row r="424">
      <c r="C424" s="56"/>
      <c r="J424" s="55"/>
    </row>
    <row r="425">
      <c r="C425" s="56"/>
      <c r="J425" s="55"/>
    </row>
    <row r="426">
      <c r="C426" s="56"/>
      <c r="J426" s="55"/>
    </row>
    <row r="427">
      <c r="C427" s="56"/>
      <c r="J427" s="55"/>
    </row>
    <row r="428">
      <c r="C428" s="56"/>
      <c r="J428" s="55"/>
    </row>
    <row r="429">
      <c r="C429" s="56"/>
      <c r="J429" s="55"/>
    </row>
    <row r="430">
      <c r="C430" s="56"/>
      <c r="J430" s="55"/>
    </row>
    <row r="431">
      <c r="C431" s="56"/>
      <c r="J431" s="55"/>
    </row>
    <row r="432">
      <c r="C432" s="56"/>
      <c r="J432" s="55"/>
    </row>
    <row r="433">
      <c r="C433" s="56"/>
      <c r="J433" s="55"/>
    </row>
    <row r="434">
      <c r="C434" s="56"/>
      <c r="J434" s="55"/>
    </row>
    <row r="435">
      <c r="C435" s="56"/>
      <c r="J435" s="55"/>
    </row>
    <row r="436">
      <c r="C436" s="56"/>
      <c r="J436" s="55"/>
    </row>
    <row r="437">
      <c r="C437" s="56"/>
      <c r="J437" s="55"/>
    </row>
    <row r="438">
      <c r="C438" s="56"/>
      <c r="J438" s="55"/>
    </row>
    <row r="439">
      <c r="C439" s="56"/>
      <c r="J439" s="55"/>
    </row>
    <row r="440">
      <c r="C440" s="56"/>
      <c r="J440" s="55"/>
    </row>
    <row r="441">
      <c r="C441" s="56"/>
      <c r="J441" s="55"/>
    </row>
    <row r="442">
      <c r="C442" s="56"/>
      <c r="J442" s="55"/>
    </row>
    <row r="443">
      <c r="C443" s="56"/>
      <c r="J443" s="55"/>
    </row>
    <row r="444">
      <c r="C444" s="56"/>
      <c r="J444" s="55"/>
    </row>
    <row r="445">
      <c r="C445" s="56"/>
      <c r="J445" s="55"/>
    </row>
    <row r="446">
      <c r="C446" s="56"/>
      <c r="J446" s="55"/>
    </row>
    <row r="447">
      <c r="C447" s="56"/>
      <c r="J447" s="55"/>
    </row>
    <row r="448">
      <c r="C448" s="56"/>
      <c r="J448" s="55"/>
    </row>
    <row r="449">
      <c r="C449" s="56"/>
      <c r="J449" s="55"/>
    </row>
    <row r="450">
      <c r="C450" s="56"/>
      <c r="J450" s="55"/>
    </row>
    <row r="451">
      <c r="C451" s="56"/>
      <c r="J451" s="55"/>
    </row>
    <row r="452">
      <c r="C452" s="56"/>
      <c r="J452" s="55"/>
    </row>
    <row r="453">
      <c r="C453" s="56"/>
      <c r="J453" s="55"/>
    </row>
    <row r="454">
      <c r="C454" s="56"/>
      <c r="J454" s="55"/>
    </row>
    <row r="455">
      <c r="C455" s="56"/>
      <c r="J455" s="55"/>
    </row>
    <row r="456">
      <c r="C456" s="56"/>
      <c r="J456" s="55"/>
    </row>
    <row r="457">
      <c r="C457" s="56"/>
      <c r="J457" s="55"/>
    </row>
    <row r="458">
      <c r="C458" s="56"/>
      <c r="J458" s="55"/>
    </row>
    <row r="459">
      <c r="C459" s="56"/>
      <c r="J459" s="55"/>
    </row>
    <row r="460">
      <c r="C460" s="56"/>
      <c r="J460" s="55"/>
    </row>
    <row r="461">
      <c r="C461" s="56"/>
      <c r="J461" s="55"/>
    </row>
    <row r="462">
      <c r="C462" s="56"/>
      <c r="J462" s="55"/>
    </row>
    <row r="463">
      <c r="C463" s="56"/>
      <c r="J463" s="55"/>
    </row>
    <row r="464">
      <c r="C464" s="56"/>
      <c r="J464" s="55"/>
    </row>
    <row r="465">
      <c r="C465" s="56"/>
      <c r="J465" s="55"/>
    </row>
    <row r="466">
      <c r="C466" s="56"/>
      <c r="J466" s="55"/>
    </row>
    <row r="467">
      <c r="C467" s="56"/>
      <c r="J467" s="55"/>
    </row>
    <row r="468">
      <c r="C468" s="56"/>
      <c r="J468" s="55"/>
    </row>
    <row r="469">
      <c r="C469" s="56"/>
      <c r="J469" s="55"/>
    </row>
    <row r="470">
      <c r="C470" s="56"/>
      <c r="J470" s="55"/>
    </row>
    <row r="471">
      <c r="C471" s="56"/>
      <c r="J471" s="55"/>
    </row>
    <row r="472">
      <c r="C472" s="56"/>
      <c r="J472" s="55"/>
    </row>
    <row r="473">
      <c r="C473" s="56"/>
      <c r="J473" s="55"/>
    </row>
    <row r="474">
      <c r="C474" s="56"/>
      <c r="J474" s="55"/>
    </row>
    <row r="475">
      <c r="C475" s="56"/>
      <c r="J475" s="55"/>
    </row>
    <row r="476">
      <c r="C476" s="56"/>
      <c r="J476" s="55"/>
    </row>
    <row r="477">
      <c r="C477" s="56"/>
      <c r="J477" s="55"/>
    </row>
    <row r="478">
      <c r="C478" s="56"/>
      <c r="J478" s="55"/>
    </row>
    <row r="479">
      <c r="C479" s="56"/>
      <c r="J479" s="55"/>
    </row>
    <row r="480">
      <c r="C480" s="56"/>
      <c r="J480" s="55"/>
    </row>
    <row r="481">
      <c r="C481" s="56"/>
      <c r="J481" s="55"/>
    </row>
    <row r="482">
      <c r="C482" s="56"/>
      <c r="J482" s="55"/>
    </row>
    <row r="483">
      <c r="C483" s="56"/>
      <c r="J483" s="55"/>
    </row>
    <row r="484">
      <c r="C484" s="56"/>
      <c r="J484" s="55"/>
    </row>
    <row r="485">
      <c r="C485" s="56"/>
      <c r="J485" s="55"/>
    </row>
    <row r="486">
      <c r="C486" s="56"/>
      <c r="J486" s="55"/>
    </row>
    <row r="487">
      <c r="C487" s="56"/>
      <c r="J487" s="55"/>
    </row>
    <row r="488">
      <c r="C488" s="56"/>
      <c r="J488" s="55"/>
    </row>
    <row r="489">
      <c r="C489" s="56"/>
      <c r="J489" s="55"/>
    </row>
    <row r="490">
      <c r="C490" s="56"/>
      <c r="J490" s="55"/>
    </row>
    <row r="491">
      <c r="C491" s="56"/>
      <c r="J491" s="55"/>
    </row>
    <row r="492">
      <c r="C492" s="56"/>
      <c r="J492" s="55"/>
    </row>
    <row r="493">
      <c r="C493" s="56"/>
      <c r="J493" s="55"/>
    </row>
    <row r="494">
      <c r="C494" s="56"/>
      <c r="J494" s="55"/>
    </row>
    <row r="495">
      <c r="C495" s="56"/>
      <c r="J495" s="55"/>
    </row>
    <row r="496">
      <c r="C496" s="56"/>
      <c r="J496" s="55"/>
    </row>
    <row r="497">
      <c r="C497" s="56"/>
      <c r="J497" s="55"/>
    </row>
    <row r="498">
      <c r="C498" s="56"/>
      <c r="J498" s="55"/>
    </row>
    <row r="499">
      <c r="C499" s="56"/>
      <c r="J499" s="55"/>
    </row>
    <row r="500">
      <c r="C500" s="56"/>
      <c r="J500" s="55"/>
    </row>
    <row r="501">
      <c r="C501" s="56"/>
      <c r="J501" s="55"/>
    </row>
    <row r="502">
      <c r="C502" s="56"/>
      <c r="J502" s="55"/>
    </row>
    <row r="503">
      <c r="C503" s="56"/>
      <c r="J503" s="55"/>
    </row>
    <row r="504">
      <c r="C504" s="56"/>
      <c r="J504" s="55"/>
    </row>
    <row r="505">
      <c r="C505" s="56"/>
      <c r="J505" s="55"/>
    </row>
    <row r="506">
      <c r="C506" s="56"/>
      <c r="J506" s="55"/>
    </row>
    <row r="507">
      <c r="C507" s="56"/>
      <c r="J507" s="55"/>
    </row>
    <row r="508">
      <c r="C508" s="56"/>
      <c r="J508" s="55"/>
    </row>
    <row r="509">
      <c r="C509" s="56"/>
      <c r="J509" s="55"/>
    </row>
    <row r="510">
      <c r="C510" s="56"/>
      <c r="J510" s="55"/>
    </row>
    <row r="511">
      <c r="C511" s="56"/>
      <c r="J511" s="55"/>
    </row>
    <row r="512">
      <c r="C512" s="56"/>
      <c r="J512" s="55"/>
    </row>
    <row r="513">
      <c r="C513" s="56"/>
      <c r="J513" s="55"/>
    </row>
    <row r="514">
      <c r="C514" s="56"/>
      <c r="J514" s="55"/>
    </row>
    <row r="515">
      <c r="C515" s="56"/>
      <c r="J515" s="55"/>
    </row>
    <row r="516">
      <c r="C516" s="56"/>
      <c r="J516" s="55"/>
    </row>
    <row r="517">
      <c r="C517" s="56"/>
      <c r="J517" s="55"/>
    </row>
    <row r="518">
      <c r="C518" s="56"/>
      <c r="J518" s="55"/>
    </row>
    <row r="519">
      <c r="C519" s="56"/>
      <c r="J519" s="55"/>
    </row>
    <row r="520">
      <c r="C520" s="56"/>
      <c r="J520" s="55"/>
    </row>
    <row r="521">
      <c r="C521" s="56"/>
      <c r="J521" s="55"/>
    </row>
    <row r="522">
      <c r="C522" s="56"/>
      <c r="J522" s="55"/>
    </row>
    <row r="523">
      <c r="C523" s="56"/>
      <c r="J523" s="55"/>
    </row>
    <row r="524">
      <c r="C524" s="56"/>
      <c r="J524" s="55"/>
    </row>
    <row r="525">
      <c r="C525" s="56"/>
      <c r="J525" s="55"/>
    </row>
    <row r="526">
      <c r="C526" s="56"/>
      <c r="J526" s="55"/>
    </row>
    <row r="527">
      <c r="C527" s="56"/>
      <c r="J527" s="55"/>
    </row>
    <row r="528">
      <c r="C528" s="56"/>
      <c r="J528" s="55"/>
    </row>
    <row r="529">
      <c r="C529" s="56"/>
      <c r="J529" s="55"/>
    </row>
    <row r="530">
      <c r="C530" s="56"/>
      <c r="J530" s="55"/>
    </row>
    <row r="531">
      <c r="C531" s="56"/>
      <c r="J531" s="55"/>
    </row>
    <row r="532">
      <c r="C532" s="56"/>
      <c r="J532" s="55"/>
    </row>
    <row r="533">
      <c r="C533" s="56"/>
      <c r="J533" s="55"/>
    </row>
    <row r="534">
      <c r="C534" s="56"/>
      <c r="J534" s="55"/>
    </row>
    <row r="535">
      <c r="C535" s="56"/>
      <c r="J535" s="55"/>
    </row>
    <row r="536">
      <c r="C536" s="56"/>
      <c r="J536" s="55"/>
    </row>
    <row r="537">
      <c r="C537" s="56"/>
      <c r="J537" s="55"/>
    </row>
    <row r="538">
      <c r="C538" s="56"/>
      <c r="J538" s="55"/>
    </row>
    <row r="539">
      <c r="C539" s="56"/>
      <c r="J539" s="55"/>
    </row>
    <row r="540">
      <c r="C540" s="56"/>
      <c r="J540" s="55"/>
    </row>
    <row r="541">
      <c r="C541" s="56"/>
      <c r="J541" s="55"/>
    </row>
    <row r="542">
      <c r="C542" s="56"/>
      <c r="J542" s="55"/>
    </row>
    <row r="543">
      <c r="C543" s="56"/>
      <c r="J543" s="55"/>
    </row>
    <row r="544">
      <c r="C544" s="56"/>
      <c r="J544" s="55"/>
    </row>
    <row r="545">
      <c r="C545" s="56"/>
      <c r="J545" s="55"/>
    </row>
    <row r="546">
      <c r="C546" s="56"/>
      <c r="J546" s="55"/>
    </row>
    <row r="547">
      <c r="C547" s="56"/>
      <c r="J547" s="55"/>
    </row>
    <row r="548">
      <c r="C548" s="56"/>
      <c r="J548" s="55"/>
    </row>
    <row r="549">
      <c r="C549" s="56"/>
      <c r="J549" s="55"/>
    </row>
    <row r="550">
      <c r="C550" s="56"/>
      <c r="J550" s="55"/>
    </row>
    <row r="551">
      <c r="C551" s="56"/>
      <c r="J551" s="55"/>
    </row>
    <row r="552">
      <c r="C552" s="56"/>
      <c r="J552" s="55"/>
    </row>
    <row r="553">
      <c r="C553" s="56"/>
      <c r="J553" s="55"/>
    </row>
    <row r="554">
      <c r="C554" s="56"/>
      <c r="J554" s="55"/>
    </row>
    <row r="555">
      <c r="C555" s="56"/>
      <c r="J555" s="55"/>
    </row>
    <row r="556">
      <c r="C556" s="56"/>
      <c r="J556" s="55"/>
    </row>
    <row r="557">
      <c r="C557" s="56"/>
      <c r="J557" s="55"/>
    </row>
    <row r="558">
      <c r="C558" s="56"/>
      <c r="J558" s="55"/>
    </row>
    <row r="559">
      <c r="C559" s="56"/>
      <c r="J559" s="55"/>
    </row>
    <row r="560">
      <c r="C560" s="56"/>
      <c r="J560" s="55"/>
    </row>
    <row r="561">
      <c r="C561" s="56"/>
      <c r="J561" s="55"/>
    </row>
    <row r="562">
      <c r="C562" s="56"/>
      <c r="J562" s="55"/>
    </row>
    <row r="563">
      <c r="C563" s="56"/>
      <c r="J563" s="55"/>
    </row>
    <row r="564">
      <c r="C564" s="56"/>
      <c r="J564" s="55"/>
    </row>
    <row r="565">
      <c r="C565" s="56"/>
      <c r="J565" s="55"/>
    </row>
    <row r="566">
      <c r="C566" s="56"/>
      <c r="J566" s="55"/>
    </row>
    <row r="567">
      <c r="C567" s="56"/>
      <c r="J567" s="55"/>
    </row>
    <row r="568">
      <c r="C568" s="56"/>
      <c r="J568" s="55"/>
    </row>
    <row r="569">
      <c r="C569" s="56"/>
      <c r="J569" s="55"/>
    </row>
    <row r="570">
      <c r="C570" s="56"/>
      <c r="J570" s="55"/>
    </row>
    <row r="571">
      <c r="C571" s="56"/>
      <c r="J571" s="55"/>
    </row>
    <row r="572">
      <c r="C572" s="56"/>
      <c r="J572" s="55"/>
    </row>
    <row r="573">
      <c r="C573" s="56"/>
      <c r="J573" s="55"/>
    </row>
    <row r="574">
      <c r="C574" s="56"/>
      <c r="J574" s="55"/>
    </row>
    <row r="575">
      <c r="C575" s="56"/>
      <c r="J575" s="55"/>
    </row>
    <row r="576">
      <c r="C576" s="56"/>
      <c r="J576" s="55"/>
    </row>
    <row r="577">
      <c r="C577" s="56"/>
      <c r="J577" s="55"/>
    </row>
    <row r="578">
      <c r="C578" s="56"/>
      <c r="J578" s="55"/>
    </row>
    <row r="579">
      <c r="C579" s="56"/>
      <c r="J579" s="55"/>
    </row>
    <row r="580">
      <c r="C580" s="56"/>
      <c r="J580" s="55"/>
    </row>
    <row r="581">
      <c r="C581" s="56"/>
      <c r="J581" s="55"/>
    </row>
    <row r="582">
      <c r="C582" s="56"/>
      <c r="J582" s="55"/>
    </row>
    <row r="583">
      <c r="C583" s="56"/>
      <c r="J583" s="55"/>
    </row>
    <row r="584">
      <c r="C584" s="56"/>
      <c r="J584" s="55"/>
    </row>
    <row r="585">
      <c r="C585" s="56"/>
      <c r="J585" s="55"/>
    </row>
    <row r="586">
      <c r="C586" s="56"/>
      <c r="J586" s="55"/>
    </row>
    <row r="587">
      <c r="C587" s="56"/>
      <c r="J587" s="55"/>
    </row>
    <row r="588">
      <c r="C588" s="56"/>
      <c r="J588" s="55"/>
    </row>
    <row r="589">
      <c r="C589" s="56"/>
      <c r="J589" s="55"/>
    </row>
    <row r="590">
      <c r="C590" s="56"/>
      <c r="J590" s="55"/>
    </row>
    <row r="591">
      <c r="C591" s="56"/>
      <c r="J591" s="55"/>
    </row>
    <row r="592">
      <c r="C592" s="56"/>
      <c r="J592" s="55"/>
    </row>
    <row r="593">
      <c r="C593" s="56"/>
      <c r="J593" s="55"/>
    </row>
    <row r="594">
      <c r="C594" s="56"/>
      <c r="J594" s="55"/>
    </row>
    <row r="595">
      <c r="C595" s="56"/>
      <c r="J595" s="55"/>
    </row>
    <row r="596">
      <c r="C596" s="56"/>
      <c r="J596" s="55"/>
    </row>
    <row r="597">
      <c r="C597" s="56"/>
      <c r="J597" s="55"/>
    </row>
    <row r="598">
      <c r="C598" s="56"/>
      <c r="J598" s="55"/>
    </row>
    <row r="599">
      <c r="C599" s="56"/>
      <c r="J599" s="55"/>
    </row>
    <row r="600">
      <c r="C600" s="56"/>
      <c r="J600" s="55"/>
    </row>
    <row r="601">
      <c r="C601" s="56"/>
      <c r="J601" s="55"/>
    </row>
    <row r="602">
      <c r="C602" s="56"/>
      <c r="J602" s="55"/>
    </row>
    <row r="603">
      <c r="C603" s="56"/>
      <c r="J603" s="55"/>
    </row>
    <row r="604">
      <c r="C604" s="56"/>
      <c r="J604" s="55"/>
    </row>
    <row r="605">
      <c r="C605" s="56"/>
      <c r="J605" s="55"/>
    </row>
    <row r="606">
      <c r="C606" s="56"/>
      <c r="J606" s="55"/>
    </row>
    <row r="607">
      <c r="C607" s="56"/>
      <c r="J607" s="55"/>
    </row>
    <row r="608">
      <c r="C608" s="56"/>
      <c r="J608" s="55"/>
    </row>
    <row r="609">
      <c r="C609" s="56"/>
      <c r="J609" s="55"/>
    </row>
    <row r="610">
      <c r="C610" s="56"/>
      <c r="J610" s="55"/>
    </row>
    <row r="611">
      <c r="C611" s="56"/>
      <c r="J611" s="55"/>
    </row>
    <row r="612">
      <c r="C612" s="56"/>
      <c r="J612" s="55"/>
    </row>
    <row r="613">
      <c r="C613" s="56"/>
      <c r="J613" s="55"/>
    </row>
    <row r="614">
      <c r="C614" s="56"/>
      <c r="J614" s="55"/>
    </row>
    <row r="615">
      <c r="C615" s="56"/>
      <c r="J615" s="55"/>
    </row>
    <row r="616">
      <c r="C616" s="56"/>
      <c r="J616" s="55"/>
    </row>
    <row r="617">
      <c r="C617" s="56"/>
      <c r="J617" s="55"/>
    </row>
    <row r="618">
      <c r="C618" s="56"/>
      <c r="J618" s="55"/>
    </row>
    <row r="619">
      <c r="C619" s="56"/>
      <c r="J619" s="55"/>
    </row>
    <row r="620">
      <c r="C620" s="56"/>
      <c r="J620" s="55"/>
    </row>
    <row r="621">
      <c r="C621" s="56"/>
      <c r="J621" s="55"/>
    </row>
    <row r="622">
      <c r="C622" s="56"/>
      <c r="J622" s="55"/>
    </row>
    <row r="623">
      <c r="C623" s="56"/>
      <c r="J623" s="55"/>
    </row>
    <row r="624">
      <c r="C624" s="56"/>
      <c r="J624" s="55"/>
    </row>
    <row r="625">
      <c r="C625" s="56"/>
      <c r="J625" s="55"/>
    </row>
    <row r="626">
      <c r="C626" s="56"/>
      <c r="J626" s="55"/>
    </row>
    <row r="627">
      <c r="C627" s="56"/>
      <c r="J627" s="55"/>
    </row>
    <row r="628">
      <c r="C628" s="56"/>
      <c r="J628" s="55"/>
    </row>
    <row r="629">
      <c r="C629" s="56"/>
      <c r="J629" s="55"/>
    </row>
    <row r="630">
      <c r="C630" s="56"/>
      <c r="J630" s="55"/>
    </row>
    <row r="631">
      <c r="C631" s="56"/>
      <c r="J631" s="55"/>
    </row>
    <row r="632">
      <c r="C632" s="56"/>
      <c r="J632" s="55"/>
    </row>
    <row r="633">
      <c r="C633" s="56"/>
      <c r="J633" s="55"/>
    </row>
    <row r="634">
      <c r="C634" s="56"/>
      <c r="J634" s="55"/>
    </row>
    <row r="635">
      <c r="C635" s="56"/>
      <c r="J635" s="55"/>
    </row>
    <row r="636">
      <c r="C636" s="56"/>
      <c r="J636" s="55"/>
    </row>
    <row r="637">
      <c r="C637" s="56"/>
      <c r="J637" s="55"/>
    </row>
    <row r="638">
      <c r="C638" s="56"/>
      <c r="J638" s="55"/>
    </row>
    <row r="639">
      <c r="C639" s="56"/>
      <c r="J639" s="55"/>
    </row>
    <row r="640">
      <c r="C640" s="56"/>
      <c r="J640" s="55"/>
    </row>
    <row r="641">
      <c r="C641" s="56"/>
      <c r="J641" s="55"/>
    </row>
    <row r="642">
      <c r="C642" s="56"/>
      <c r="J642" s="55"/>
    </row>
    <row r="643">
      <c r="C643" s="56"/>
      <c r="J643" s="55"/>
    </row>
    <row r="644">
      <c r="C644" s="56"/>
      <c r="J644" s="55"/>
    </row>
    <row r="645">
      <c r="C645" s="56"/>
      <c r="J645" s="55"/>
    </row>
    <row r="646">
      <c r="C646" s="56"/>
      <c r="J646" s="55"/>
    </row>
    <row r="647">
      <c r="C647" s="56"/>
      <c r="J647" s="55"/>
    </row>
    <row r="648">
      <c r="C648" s="56"/>
      <c r="J648" s="55"/>
    </row>
    <row r="649">
      <c r="C649" s="56"/>
      <c r="J649" s="55"/>
    </row>
    <row r="650">
      <c r="C650" s="56"/>
      <c r="J650" s="55"/>
    </row>
    <row r="651">
      <c r="C651" s="56"/>
      <c r="J651" s="55"/>
    </row>
    <row r="652">
      <c r="C652" s="56"/>
      <c r="J652" s="55"/>
    </row>
    <row r="653">
      <c r="C653" s="56"/>
      <c r="J653" s="55"/>
    </row>
    <row r="654">
      <c r="C654" s="56"/>
      <c r="J654" s="55"/>
    </row>
    <row r="655">
      <c r="C655" s="56"/>
      <c r="J655" s="55"/>
    </row>
    <row r="656">
      <c r="C656" s="56"/>
      <c r="J656" s="55"/>
    </row>
    <row r="657">
      <c r="C657" s="56"/>
      <c r="J657" s="55"/>
    </row>
    <row r="658">
      <c r="C658" s="56"/>
      <c r="J658" s="55"/>
    </row>
    <row r="659">
      <c r="C659" s="56"/>
      <c r="J659" s="55"/>
    </row>
    <row r="660">
      <c r="C660" s="56"/>
      <c r="J660" s="55"/>
    </row>
    <row r="661">
      <c r="C661" s="56"/>
      <c r="J661" s="55"/>
    </row>
    <row r="662">
      <c r="C662" s="56"/>
      <c r="J662" s="55"/>
    </row>
    <row r="663">
      <c r="C663" s="56"/>
      <c r="J663" s="55"/>
    </row>
    <row r="664">
      <c r="C664" s="56"/>
      <c r="J664" s="55"/>
    </row>
    <row r="665">
      <c r="C665" s="56"/>
      <c r="J665" s="55"/>
    </row>
    <row r="666">
      <c r="C666" s="56"/>
      <c r="J666" s="55"/>
    </row>
    <row r="667">
      <c r="C667" s="56"/>
      <c r="J667" s="55"/>
    </row>
    <row r="668">
      <c r="C668" s="56"/>
      <c r="J668" s="55"/>
    </row>
    <row r="669">
      <c r="C669" s="56"/>
      <c r="J669" s="55"/>
    </row>
    <row r="670">
      <c r="C670" s="56"/>
      <c r="J670" s="55"/>
    </row>
    <row r="671">
      <c r="C671" s="56"/>
      <c r="J671" s="55"/>
    </row>
    <row r="672">
      <c r="C672" s="56"/>
      <c r="J672" s="55"/>
    </row>
    <row r="673">
      <c r="C673" s="56"/>
      <c r="J673" s="55"/>
    </row>
    <row r="674">
      <c r="C674" s="56"/>
      <c r="J674" s="55"/>
    </row>
    <row r="675">
      <c r="C675" s="56"/>
      <c r="J675" s="55"/>
    </row>
    <row r="676">
      <c r="C676" s="56"/>
      <c r="J676" s="55"/>
    </row>
    <row r="677">
      <c r="C677" s="56"/>
      <c r="J677" s="55"/>
    </row>
    <row r="678">
      <c r="C678" s="56"/>
      <c r="J678" s="55"/>
    </row>
    <row r="679">
      <c r="C679" s="56"/>
      <c r="J679" s="55"/>
    </row>
    <row r="680">
      <c r="C680" s="56"/>
      <c r="J680" s="55"/>
    </row>
    <row r="681">
      <c r="C681" s="56"/>
      <c r="J681" s="55"/>
    </row>
    <row r="682">
      <c r="C682" s="56"/>
      <c r="J682" s="55"/>
    </row>
    <row r="683">
      <c r="C683" s="56"/>
      <c r="J683" s="55"/>
    </row>
    <row r="684">
      <c r="C684" s="56"/>
      <c r="J684" s="55"/>
    </row>
    <row r="685">
      <c r="C685" s="56"/>
      <c r="J685" s="55"/>
    </row>
    <row r="686">
      <c r="C686" s="56"/>
      <c r="J686" s="55"/>
    </row>
    <row r="687">
      <c r="C687" s="56"/>
      <c r="J687" s="55"/>
    </row>
    <row r="688">
      <c r="C688" s="56"/>
      <c r="J688" s="55"/>
    </row>
    <row r="689">
      <c r="C689" s="56"/>
      <c r="J689" s="55"/>
    </row>
    <row r="690">
      <c r="C690" s="56"/>
      <c r="J690" s="55"/>
    </row>
    <row r="691">
      <c r="C691" s="56"/>
      <c r="J691" s="55"/>
    </row>
    <row r="692">
      <c r="C692" s="56"/>
      <c r="J692" s="55"/>
    </row>
    <row r="693">
      <c r="C693" s="56"/>
      <c r="J693" s="55"/>
    </row>
    <row r="694">
      <c r="C694" s="56"/>
      <c r="J694" s="55"/>
    </row>
    <row r="695">
      <c r="C695" s="56"/>
      <c r="J695" s="55"/>
    </row>
    <row r="696">
      <c r="C696" s="56"/>
      <c r="J696" s="55"/>
    </row>
    <row r="697">
      <c r="C697" s="56"/>
      <c r="J697" s="55"/>
    </row>
    <row r="698">
      <c r="C698" s="56"/>
      <c r="J698" s="55"/>
    </row>
    <row r="699">
      <c r="C699" s="56"/>
      <c r="J699" s="55"/>
    </row>
    <row r="700">
      <c r="C700" s="56"/>
      <c r="J700" s="55"/>
    </row>
    <row r="701">
      <c r="C701" s="56"/>
      <c r="J701" s="55"/>
    </row>
    <row r="702">
      <c r="C702" s="56"/>
      <c r="J702" s="55"/>
    </row>
    <row r="703">
      <c r="C703" s="56"/>
      <c r="J703" s="55"/>
    </row>
    <row r="704">
      <c r="C704" s="56"/>
      <c r="J704" s="55"/>
    </row>
    <row r="705">
      <c r="C705" s="56"/>
      <c r="J705" s="55"/>
    </row>
    <row r="706">
      <c r="C706" s="56"/>
      <c r="J706" s="55"/>
    </row>
    <row r="707">
      <c r="C707" s="56"/>
      <c r="J707" s="55"/>
    </row>
    <row r="708">
      <c r="C708" s="56"/>
      <c r="J708" s="55"/>
    </row>
    <row r="709">
      <c r="C709" s="56"/>
      <c r="J709" s="55"/>
    </row>
    <row r="710">
      <c r="C710" s="56"/>
      <c r="J710" s="55"/>
    </row>
    <row r="711">
      <c r="C711" s="56"/>
      <c r="J711" s="55"/>
    </row>
    <row r="712">
      <c r="C712" s="56"/>
      <c r="J712" s="55"/>
    </row>
    <row r="713">
      <c r="C713" s="56"/>
      <c r="J713" s="55"/>
    </row>
    <row r="714">
      <c r="C714" s="56"/>
      <c r="J714" s="55"/>
    </row>
    <row r="715">
      <c r="C715" s="56"/>
      <c r="J715" s="55"/>
    </row>
    <row r="716">
      <c r="C716" s="56"/>
      <c r="J716" s="55"/>
    </row>
    <row r="717">
      <c r="C717" s="56"/>
      <c r="J717" s="55"/>
    </row>
    <row r="718">
      <c r="C718" s="56"/>
      <c r="J718" s="55"/>
    </row>
    <row r="719">
      <c r="C719" s="56"/>
      <c r="J719" s="55"/>
    </row>
    <row r="720">
      <c r="C720" s="56"/>
      <c r="J720" s="55"/>
    </row>
    <row r="721">
      <c r="C721" s="56"/>
      <c r="J721" s="55"/>
    </row>
    <row r="722">
      <c r="C722" s="56"/>
      <c r="J722" s="55"/>
    </row>
    <row r="723">
      <c r="C723" s="56"/>
      <c r="J723" s="55"/>
    </row>
    <row r="724">
      <c r="C724" s="56"/>
      <c r="J724" s="55"/>
    </row>
    <row r="725">
      <c r="C725" s="56"/>
      <c r="J725" s="55"/>
    </row>
    <row r="726">
      <c r="C726" s="56"/>
      <c r="J726" s="55"/>
    </row>
    <row r="727">
      <c r="C727" s="56"/>
      <c r="J727" s="55"/>
    </row>
    <row r="728">
      <c r="C728" s="56"/>
      <c r="J728" s="55"/>
    </row>
    <row r="729">
      <c r="C729" s="56"/>
      <c r="J729" s="55"/>
    </row>
    <row r="730">
      <c r="C730" s="56"/>
      <c r="J730" s="55"/>
    </row>
    <row r="731">
      <c r="C731" s="56"/>
      <c r="J731" s="55"/>
    </row>
    <row r="732">
      <c r="C732" s="56"/>
      <c r="J732" s="55"/>
    </row>
    <row r="733">
      <c r="C733" s="56"/>
      <c r="J733" s="55"/>
    </row>
    <row r="734">
      <c r="C734" s="56"/>
      <c r="J734" s="55"/>
    </row>
    <row r="735">
      <c r="C735" s="56"/>
      <c r="J735" s="55"/>
    </row>
    <row r="736">
      <c r="C736" s="56"/>
      <c r="J736" s="55"/>
    </row>
    <row r="737">
      <c r="C737" s="56"/>
      <c r="J737" s="55"/>
    </row>
    <row r="738">
      <c r="C738" s="56"/>
      <c r="J738" s="55"/>
    </row>
    <row r="739">
      <c r="C739" s="56"/>
      <c r="J739" s="55"/>
    </row>
    <row r="740">
      <c r="C740" s="56"/>
      <c r="J740" s="55"/>
    </row>
    <row r="741">
      <c r="C741" s="56"/>
      <c r="J741" s="55"/>
    </row>
    <row r="742">
      <c r="C742" s="56"/>
      <c r="J742" s="55"/>
    </row>
    <row r="743">
      <c r="C743" s="56"/>
      <c r="J743" s="55"/>
    </row>
    <row r="744">
      <c r="C744" s="56"/>
      <c r="J744" s="55"/>
    </row>
    <row r="745">
      <c r="C745" s="56"/>
      <c r="J745" s="55"/>
    </row>
    <row r="746">
      <c r="C746" s="56"/>
      <c r="J746" s="55"/>
    </row>
    <row r="747">
      <c r="C747" s="56"/>
      <c r="J747" s="55"/>
    </row>
    <row r="748">
      <c r="C748" s="56"/>
      <c r="J748" s="55"/>
    </row>
    <row r="749">
      <c r="C749" s="56"/>
      <c r="J749" s="55"/>
    </row>
    <row r="750">
      <c r="C750" s="56"/>
      <c r="J750" s="55"/>
    </row>
    <row r="751">
      <c r="C751" s="56"/>
      <c r="J751" s="55"/>
    </row>
    <row r="752">
      <c r="C752" s="56"/>
      <c r="J752" s="55"/>
    </row>
    <row r="753">
      <c r="C753" s="56"/>
      <c r="J753" s="55"/>
    </row>
    <row r="754">
      <c r="C754" s="56"/>
      <c r="J754" s="55"/>
    </row>
    <row r="755">
      <c r="C755" s="56"/>
      <c r="J755" s="55"/>
    </row>
    <row r="756">
      <c r="C756" s="56"/>
      <c r="J756" s="55"/>
    </row>
    <row r="757">
      <c r="C757" s="56"/>
      <c r="J757" s="55"/>
    </row>
    <row r="758">
      <c r="C758" s="56"/>
      <c r="J758" s="55"/>
    </row>
    <row r="759">
      <c r="C759" s="56"/>
      <c r="J759" s="55"/>
    </row>
    <row r="760">
      <c r="C760" s="56"/>
      <c r="J760" s="55"/>
    </row>
    <row r="761">
      <c r="C761" s="56"/>
      <c r="J761" s="55"/>
    </row>
    <row r="762">
      <c r="C762" s="56"/>
      <c r="J762" s="55"/>
    </row>
    <row r="763">
      <c r="C763" s="56"/>
      <c r="J763" s="55"/>
    </row>
    <row r="764">
      <c r="C764" s="56"/>
      <c r="J764" s="55"/>
    </row>
    <row r="765">
      <c r="C765" s="56"/>
      <c r="J765" s="55"/>
    </row>
    <row r="766">
      <c r="C766" s="56"/>
      <c r="J766" s="55"/>
    </row>
    <row r="767">
      <c r="C767" s="56"/>
      <c r="J767" s="55"/>
    </row>
    <row r="768">
      <c r="C768" s="56"/>
      <c r="J768" s="55"/>
    </row>
    <row r="769">
      <c r="C769" s="56"/>
      <c r="J769" s="55"/>
    </row>
    <row r="770">
      <c r="C770" s="56"/>
      <c r="J770" s="55"/>
    </row>
    <row r="771">
      <c r="C771" s="56"/>
      <c r="J771" s="55"/>
    </row>
    <row r="772">
      <c r="C772" s="56"/>
      <c r="J772" s="55"/>
    </row>
    <row r="773">
      <c r="C773" s="56"/>
      <c r="J773" s="55"/>
    </row>
    <row r="774">
      <c r="C774" s="56"/>
      <c r="J774" s="55"/>
    </row>
    <row r="775">
      <c r="C775" s="56"/>
      <c r="J775" s="55"/>
    </row>
    <row r="776">
      <c r="C776" s="56"/>
      <c r="J776" s="55"/>
    </row>
    <row r="777">
      <c r="C777" s="56"/>
      <c r="J777" s="55"/>
    </row>
    <row r="778">
      <c r="C778" s="56"/>
      <c r="J778" s="55"/>
    </row>
    <row r="779">
      <c r="C779" s="56"/>
      <c r="J779" s="55"/>
    </row>
    <row r="780">
      <c r="C780" s="56"/>
      <c r="J780" s="55"/>
    </row>
    <row r="781">
      <c r="C781" s="56"/>
      <c r="J781" s="55"/>
    </row>
    <row r="782">
      <c r="C782" s="56"/>
      <c r="J782" s="55"/>
    </row>
    <row r="783">
      <c r="C783" s="56"/>
      <c r="J783" s="55"/>
    </row>
    <row r="784">
      <c r="C784" s="56"/>
      <c r="J784" s="55"/>
    </row>
    <row r="785">
      <c r="C785" s="56"/>
      <c r="J785" s="55"/>
    </row>
    <row r="786">
      <c r="C786" s="56"/>
      <c r="J786" s="55"/>
    </row>
    <row r="787">
      <c r="C787" s="56"/>
      <c r="J787" s="55"/>
    </row>
    <row r="788">
      <c r="C788" s="56"/>
      <c r="J788" s="55"/>
    </row>
    <row r="789">
      <c r="C789" s="56"/>
      <c r="J789" s="55"/>
    </row>
    <row r="790">
      <c r="C790" s="56"/>
      <c r="J790" s="55"/>
    </row>
    <row r="791">
      <c r="C791" s="56"/>
      <c r="J791" s="55"/>
    </row>
    <row r="792">
      <c r="C792" s="56"/>
      <c r="J792" s="55"/>
    </row>
    <row r="793">
      <c r="C793" s="56"/>
      <c r="J793" s="55"/>
    </row>
    <row r="794">
      <c r="C794" s="56"/>
      <c r="J794" s="55"/>
    </row>
    <row r="795">
      <c r="C795" s="56"/>
      <c r="J795" s="55"/>
    </row>
    <row r="796">
      <c r="C796" s="56"/>
      <c r="J796" s="55"/>
    </row>
    <row r="797">
      <c r="C797" s="56"/>
      <c r="J797" s="55"/>
    </row>
    <row r="798">
      <c r="C798" s="56"/>
      <c r="J798" s="55"/>
    </row>
    <row r="799">
      <c r="C799" s="56"/>
      <c r="J799" s="55"/>
    </row>
    <row r="800">
      <c r="C800" s="56"/>
      <c r="J800" s="55"/>
    </row>
    <row r="801">
      <c r="C801" s="56"/>
      <c r="J801" s="55"/>
    </row>
    <row r="802">
      <c r="C802" s="56"/>
      <c r="J802" s="55"/>
    </row>
    <row r="803">
      <c r="C803" s="56"/>
      <c r="J803" s="55"/>
    </row>
    <row r="804">
      <c r="C804" s="56"/>
      <c r="J804" s="55"/>
    </row>
    <row r="805">
      <c r="C805" s="56"/>
      <c r="J805" s="55"/>
    </row>
    <row r="806">
      <c r="C806" s="56"/>
      <c r="J806" s="55"/>
    </row>
    <row r="807">
      <c r="C807" s="56"/>
      <c r="J807" s="55"/>
    </row>
    <row r="808">
      <c r="C808" s="56"/>
      <c r="J808" s="55"/>
    </row>
    <row r="809">
      <c r="C809" s="56"/>
      <c r="J809" s="55"/>
    </row>
    <row r="810">
      <c r="C810" s="56"/>
      <c r="J810" s="55"/>
    </row>
    <row r="811">
      <c r="C811" s="56"/>
      <c r="J811" s="55"/>
    </row>
    <row r="812">
      <c r="C812" s="56"/>
      <c r="J812" s="55"/>
    </row>
    <row r="813">
      <c r="C813" s="56"/>
      <c r="J813" s="55"/>
    </row>
    <row r="814">
      <c r="C814" s="56"/>
      <c r="J814" s="55"/>
    </row>
    <row r="815">
      <c r="C815" s="56"/>
      <c r="J815" s="55"/>
    </row>
    <row r="816">
      <c r="C816" s="56"/>
      <c r="J816" s="55"/>
    </row>
    <row r="817">
      <c r="C817" s="56"/>
      <c r="J817" s="55"/>
    </row>
    <row r="818">
      <c r="C818" s="56"/>
      <c r="J818" s="55"/>
    </row>
    <row r="819">
      <c r="C819" s="56"/>
      <c r="J819" s="55"/>
    </row>
    <row r="820">
      <c r="C820" s="56"/>
      <c r="J820" s="55"/>
    </row>
    <row r="821">
      <c r="C821" s="56"/>
      <c r="J821" s="55"/>
    </row>
    <row r="822">
      <c r="C822" s="56"/>
      <c r="J822" s="55"/>
    </row>
    <row r="823">
      <c r="C823" s="56"/>
      <c r="J823" s="55"/>
    </row>
    <row r="824">
      <c r="C824" s="56"/>
      <c r="J824" s="55"/>
    </row>
    <row r="825">
      <c r="C825" s="56"/>
      <c r="J825" s="55"/>
    </row>
    <row r="826">
      <c r="C826" s="56"/>
      <c r="J826" s="55"/>
    </row>
    <row r="827">
      <c r="C827" s="56"/>
      <c r="J827" s="55"/>
    </row>
    <row r="828">
      <c r="C828" s="56"/>
      <c r="J828" s="55"/>
    </row>
    <row r="829">
      <c r="C829" s="56"/>
      <c r="J829" s="55"/>
    </row>
    <row r="830">
      <c r="C830" s="56"/>
      <c r="J830" s="55"/>
    </row>
    <row r="831">
      <c r="C831" s="56"/>
      <c r="J831" s="55"/>
    </row>
    <row r="832">
      <c r="C832" s="56"/>
      <c r="J832" s="55"/>
    </row>
    <row r="833">
      <c r="C833" s="56"/>
      <c r="J833" s="55"/>
    </row>
    <row r="834">
      <c r="C834" s="56"/>
      <c r="J834" s="55"/>
    </row>
    <row r="835">
      <c r="C835" s="56"/>
      <c r="J835" s="55"/>
    </row>
    <row r="836">
      <c r="C836" s="56"/>
      <c r="J836" s="55"/>
    </row>
    <row r="837">
      <c r="C837" s="56"/>
      <c r="J837" s="55"/>
    </row>
    <row r="838">
      <c r="C838" s="56"/>
      <c r="J838" s="55"/>
    </row>
    <row r="839">
      <c r="C839" s="56"/>
      <c r="J839" s="55"/>
    </row>
    <row r="840">
      <c r="C840" s="56"/>
      <c r="J840" s="55"/>
    </row>
    <row r="841">
      <c r="C841" s="56"/>
      <c r="J841" s="55"/>
    </row>
    <row r="842">
      <c r="C842" s="56"/>
      <c r="J842" s="55"/>
    </row>
    <row r="843">
      <c r="C843" s="56"/>
      <c r="J843" s="55"/>
    </row>
    <row r="844">
      <c r="C844" s="56"/>
      <c r="J844" s="55"/>
    </row>
    <row r="845">
      <c r="C845" s="56"/>
      <c r="J845" s="55"/>
    </row>
    <row r="846">
      <c r="C846" s="56"/>
      <c r="J846" s="55"/>
    </row>
    <row r="847">
      <c r="C847" s="56"/>
      <c r="J847" s="55"/>
    </row>
    <row r="848">
      <c r="C848" s="56"/>
      <c r="J848" s="55"/>
    </row>
    <row r="849">
      <c r="C849" s="56"/>
      <c r="J849" s="55"/>
    </row>
    <row r="850">
      <c r="C850" s="56"/>
      <c r="J850" s="55"/>
    </row>
    <row r="851">
      <c r="C851" s="56"/>
      <c r="J851" s="55"/>
    </row>
    <row r="852">
      <c r="C852" s="56"/>
      <c r="J852" s="55"/>
    </row>
    <row r="853">
      <c r="C853" s="56"/>
      <c r="J853" s="55"/>
    </row>
    <row r="854">
      <c r="C854" s="56"/>
      <c r="J854" s="55"/>
    </row>
    <row r="855">
      <c r="C855" s="56"/>
      <c r="J855" s="55"/>
    </row>
    <row r="856">
      <c r="C856" s="56"/>
      <c r="J856" s="55"/>
    </row>
    <row r="857">
      <c r="C857" s="56"/>
      <c r="J857" s="55"/>
    </row>
    <row r="858">
      <c r="C858" s="56"/>
      <c r="J858" s="55"/>
    </row>
    <row r="859">
      <c r="C859" s="56"/>
      <c r="J859" s="55"/>
    </row>
    <row r="860">
      <c r="C860" s="56"/>
      <c r="J860" s="55"/>
    </row>
    <row r="861">
      <c r="C861" s="56"/>
      <c r="J861" s="55"/>
    </row>
    <row r="862">
      <c r="C862" s="56"/>
      <c r="J862" s="55"/>
    </row>
    <row r="863">
      <c r="C863" s="56"/>
      <c r="J863" s="55"/>
    </row>
    <row r="864">
      <c r="C864" s="56"/>
      <c r="J864" s="55"/>
    </row>
    <row r="865">
      <c r="C865" s="56"/>
      <c r="J865" s="55"/>
    </row>
    <row r="866">
      <c r="C866" s="56"/>
      <c r="J866" s="55"/>
    </row>
    <row r="867">
      <c r="C867" s="56"/>
      <c r="J867" s="55"/>
    </row>
    <row r="868">
      <c r="C868" s="56"/>
      <c r="J868" s="55"/>
    </row>
    <row r="869">
      <c r="C869" s="56"/>
      <c r="J869" s="55"/>
    </row>
    <row r="870">
      <c r="C870" s="56"/>
      <c r="J870" s="55"/>
    </row>
    <row r="871">
      <c r="C871" s="56"/>
      <c r="J871" s="55"/>
    </row>
    <row r="872">
      <c r="C872" s="56"/>
      <c r="J872" s="55"/>
    </row>
    <row r="873">
      <c r="C873" s="56"/>
      <c r="J873" s="55"/>
    </row>
    <row r="874">
      <c r="C874" s="56"/>
      <c r="J874" s="55"/>
    </row>
    <row r="875">
      <c r="C875" s="56"/>
      <c r="J875" s="55"/>
    </row>
    <row r="876">
      <c r="C876" s="56"/>
      <c r="J876" s="55"/>
    </row>
    <row r="877">
      <c r="C877" s="56"/>
      <c r="J877" s="55"/>
    </row>
    <row r="878">
      <c r="C878" s="56"/>
      <c r="J878" s="55"/>
    </row>
    <row r="879">
      <c r="C879" s="56"/>
      <c r="J879" s="55"/>
    </row>
    <row r="880">
      <c r="C880" s="56"/>
      <c r="J880" s="55"/>
    </row>
    <row r="881">
      <c r="C881" s="56"/>
      <c r="J881" s="55"/>
    </row>
    <row r="882">
      <c r="C882" s="56"/>
      <c r="J882" s="55"/>
    </row>
    <row r="883">
      <c r="C883" s="56"/>
      <c r="J883" s="55"/>
    </row>
    <row r="884">
      <c r="C884" s="56"/>
      <c r="J884" s="55"/>
    </row>
    <row r="885">
      <c r="C885" s="56"/>
      <c r="J885" s="55"/>
    </row>
    <row r="886">
      <c r="C886" s="56"/>
      <c r="J886" s="55"/>
    </row>
    <row r="887">
      <c r="C887" s="56"/>
      <c r="J887" s="55"/>
    </row>
    <row r="888">
      <c r="C888" s="56"/>
      <c r="J888" s="55"/>
    </row>
    <row r="889">
      <c r="C889" s="56"/>
      <c r="J889" s="55"/>
    </row>
    <row r="890">
      <c r="C890" s="56"/>
      <c r="J890" s="55"/>
    </row>
    <row r="891">
      <c r="C891" s="56"/>
      <c r="J891" s="55"/>
    </row>
    <row r="892">
      <c r="C892" s="56"/>
      <c r="J892" s="55"/>
    </row>
    <row r="893">
      <c r="C893" s="56"/>
      <c r="J893" s="55"/>
    </row>
    <row r="894">
      <c r="C894" s="56"/>
      <c r="J894" s="55"/>
    </row>
    <row r="895">
      <c r="C895" s="56"/>
      <c r="J895" s="55"/>
    </row>
    <row r="896">
      <c r="C896" s="56"/>
      <c r="J896" s="55"/>
    </row>
    <row r="897">
      <c r="C897" s="56"/>
      <c r="J897" s="55"/>
    </row>
    <row r="898">
      <c r="C898" s="56"/>
      <c r="J898" s="55"/>
    </row>
    <row r="899">
      <c r="C899" s="56"/>
      <c r="J899" s="55"/>
    </row>
    <row r="900">
      <c r="C900" s="56"/>
      <c r="J900" s="55"/>
    </row>
    <row r="901">
      <c r="C901" s="56"/>
      <c r="J901" s="55"/>
    </row>
    <row r="902">
      <c r="C902" s="56"/>
      <c r="J902" s="55"/>
    </row>
    <row r="903">
      <c r="C903" s="56"/>
      <c r="J903" s="55"/>
    </row>
    <row r="904">
      <c r="C904" s="56"/>
      <c r="J904" s="55"/>
    </row>
    <row r="905">
      <c r="C905" s="56"/>
      <c r="J905" s="55"/>
    </row>
    <row r="906">
      <c r="C906" s="56"/>
      <c r="J906" s="55"/>
    </row>
    <row r="907">
      <c r="C907" s="56"/>
      <c r="J907" s="55"/>
    </row>
    <row r="908">
      <c r="C908" s="56"/>
      <c r="J908" s="55"/>
    </row>
    <row r="909">
      <c r="C909" s="56"/>
      <c r="J909" s="55"/>
    </row>
    <row r="910">
      <c r="C910" s="56"/>
      <c r="J910" s="55"/>
    </row>
    <row r="911">
      <c r="C911" s="56"/>
      <c r="J911" s="55"/>
    </row>
    <row r="912">
      <c r="C912" s="56"/>
      <c r="J912" s="55"/>
    </row>
    <row r="913">
      <c r="C913" s="56"/>
      <c r="J913" s="55"/>
    </row>
    <row r="914">
      <c r="C914" s="56"/>
      <c r="J914" s="55"/>
    </row>
    <row r="915">
      <c r="C915" s="56"/>
      <c r="J915" s="55"/>
    </row>
    <row r="916">
      <c r="C916" s="56"/>
      <c r="J916" s="55"/>
    </row>
    <row r="917">
      <c r="C917" s="56"/>
      <c r="J917" s="55"/>
    </row>
    <row r="918">
      <c r="C918" s="56"/>
      <c r="J918" s="55"/>
    </row>
    <row r="919">
      <c r="C919" s="56"/>
      <c r="J919" s="55"/>
    </row>
    <row r="920">
      <c r="C920" s="56"/>
      <c r="J920" s="55"/>
    </row>
    <row r="921">
      <c r="C921" s="56"/>
      <c r="J921" s="55"/>
    </row>
    <row r="922">
      <c r="C922" s="56"/>
      <c r="J922" s="55"/>
    </row>
    <row r="923">
      <c r="C923" s="56"/>
      <c r="J923" s="55"/>
    </row>
    <row r="924">
      <c r="C924" s="56"/>
      <c r="J924" s="55"/>
    </row>
    <row r="925">
      <c r="C925" s="56"/>
      <c r="J925" s="55"/>
    </row>
    <row r="926">
      <c r="C926" s="56"/>
      <c r="J926" s="55"/>
    </row>
    <row r="927">
      <c r="C927" s="56"/>
      <c r="J927" s="55"/>
    </row>
    <row r="928">
      <c r="C928" s="56"/>
      <c r="J928" s="55"/>
    </row>
    <row r="929">
      <c r="C929" s="56"/>
      <c r="J929" s="55"/>
    </row>
    <row r="930">
      <c r="C930" s="56"/>
      <c r="J930" s="55"/>
    </row>
    <row r="931">
      <c r="C931" s="56"/>
      <c r="J931" s="55"/>
    </row>
    <row r="932">
      <c r="C932" s="56"/>
      <c r="J932" s="55"/>
    </row>
    <row r="933">
      <c r="C933" s="56"/>
      <c r="J933" s="55"/>
    </row>
    <row r="934">
      <c r="C934" s="56"/>
      <c r="J934" s="55"/>
    </row>
    <row r="935">
      <c r="C935" s="56"/>
      <c r="J935" s="55"/>
    </row>
    <row r="936">
      <c r="C936" s="56"/>
      <c r="J936" s="55"/>
    </row>
    <row r="937">
      <c r="C937" s="56"/>
      <c r="J937" s="55"/>
    </row>
    <row r="938">
      <c r="C938" s="56"/>
      <c r="J938" s="55"/>
    </row>
    <row r="939">
      <c r="C939" s="56"/>
      <c r="J939" s="55"/>
    </row>
    <row r="940">
      <c r="C940" s="56"/>
      <c r="J940" s="55"/>
    </row>
    <row r="941">
      <c r="C941" s="56"/>
      <c r="J941" s="55"/>
    </row>
    <row r="942">
      <c r="C942" s="56"/>
      <c r="J942" s="55"/>
    </row>
    <row r="943">
      <c r="C943" s="56"/>
      <c r="J943" s="55"/>
    </row>
    <row r="944">
      <c r="C944" s="56"/>
      <c r="J944" s="55"/>
    </row>
    <row r="945">
      <c r="C945" s="56"/>
      <c r="J945" s="55"/>
    </row>
    <row r="946">
      <c r="C946" s="56"/>
      <c r="J946" s="55"/>
    </row>
    <row r="947">
      <c r="C947" s="56"/>
      <c r="J947" s="55"/>
    </row>
    <row r="948">
      <c r="C948" s="56"/>
      <c r="J948" s="55"/>
    </row>
    <row r="949">
      <c r="C949" s="56"/>
      <c r="J949" s="55"/>
    </row>
    <row r="950">
      <c r="C950" s="56"/>
      <c r="J950" s="55"/>
    </row>
    <row r="951">
      <c r="C951" s="56"/>
      <c r="J951" s="55"/>
    </row>
    <row r="952">
      <c r="C952" s="56"/>
      <c r="J952" s="55"/>
    </row>
    <row r="953">
      <c r="C953" s="56"/>
      <c r="J953" s="55"/>
    </row>
    <row r="954">
      <c r="C954" s="56"/>
      <c r="J954" s="55"/>
    </row>
    <row r="955">
      <c r="C955" s="56"/>
      <c r="J955" s="55"/>
    </row>
    <row r="956">
      <c r="C956" s="56"/>
      <c r="J956" s="55"/>
    </row>
    <row r="957">
      <c r="C957" s="56"/>
      <c r="J957" s="55"/>
    </row>
    <row r="958">
      <c r="C958" s="56"/>
      <c r="J958" s="55"/>
    </row>
    <row r="959">
      <c r="C959" s="56"/>
      <c r="J959" s="55"/>
    </row>
    <row r="960">
      <c r="C960" s="56"/>
      <c r="J960" s="55"/>
    </row>
    <row r="961">
      <c r="C961" s="56"/>
      <c r="J961" s="55"/>
    </row>
    <row r="962">
      <c r="C962" s="56"/>
      <c r="J962" s="55"/>
    </row>
    <row r="963">
      <c r="C963" s="56"/>
      <c r="J963" s="55"/>
    </row>
    <row r="964">
      <c r="C964" s="56"/>
      <c r="J964" s="55"/>
    </row>
    <row r="965">
      <c r="C965" s="56"/>
      <c r="J965" s="55"/>
    </row>
    <row r="966">
      <c r="C966" s="56"/>
      <c r="J966" s="55"/>
    </row>
    <row r="967">
      <c r="C967" s="56"/>
      <c r="J967" s="55"/>
    </row>
    <row r="968">
      <c r="C968" s="56"/>
      <c r="J968" s="55"/>
    </row>
    <row r="969">
      <c r="C969" s="56"/>
      <c r="J969" s="55"/>
    </row>
    <row r="970">
      <c r="C970" s="56"/>
      <c r="J970" s="55"/>
    </row>
    <row r="971">
      <c r="C971" s="56"/>
      <c r="J971" s="55"/>
    </row>
    <row r="972">
      <c r="C972" s="56"/>
      <c r="J972" s="55"/>
    </row>
    <row r="973">
      <c r="C973" s="56"/>
      <c r="J973" s="55"/>
    </row>
    <row r="974">
      <c r="C974" s="56"/>
      <c r="J974" s="55"/>
    </row>
    <row r="975">
      <c r="C975" s="56"/>
      <c r="J975" s="55"/>
    </row>
    <row r="976">
      <c r="C976" s="56"/>
      <c r="J976" s="55"/>
    </row>
    <row r="977">
      <c r="C977" s="56"/>
      <c r="J977" s="55"/>
    </row>
    <row r="978">
      <c r="C978" s="56"/>
      <c r="J978" s="55"/>
    </row>
    <row r="979">
      <c r="C979" s="56"/>
      <c r="J979" s="55"/>
    </row>
    <row r="980">
      <c r="C980" s="56"/>
      <c r="J980" s="55"/>
    </row>
    <row r="981">
      <c r="C981" s="56"/>
      <c r="J981" s="55"/>
    </row>
    <row r="982">
      <c r="C982" s="56"/>
      <c r="J982" s="55"/>
    </row>
    <row r="983">
      <c r="C983" s="56"/>
      <c r="J983" s="55"/>
    </row>
    <row r="984">
      <c r="C984" s="56"/>
      <c r="J984" s="55"/>
    </row>
    <row r="985">
      <c r="C985" s="56"/>
      <c r="J985" s="55"/>
    </row>
    <row r="986">
      <c r="C986" s="56"/>
      <c r="J986" s="55"/>
    </row>
    <row r="987">
      <c r="C987" s="56"/>
      <c r="J987" s="55"/>
    </row>
    <row r="988">
      <c r="C988" s="56"/>
      <c r="J988" s="55"/>
    </row>
    <row r="989">
      <c r="C989" s="56"/>
      <c r="J989" s="55"/>
    </row>
    <row r="990">
      <c r="C990" s="56"/>
      <c r="J990" s="55"/>
    </row>
    <row r="991">
      <c r="C991" s="56"/>
      <c r="J991" s="55"/>
    </row>
    <row r="992">
      <c r="C992" s="56"/>
      <c r="J992" s="55"/>
    </row>
    <row r="993">
      <c r="C993" s="56"/>
      <c r="J993" s="55"/>
    </row>
    <row r="994">
      <c r="C994" s="56"/>
      <c r="J994" s="55"/>
    </row>
    <row r="995">
      <c r="C995" s="56"/>
      <c r="J995" s="55"/>
    </row>
  </sheetData>
  <autoFilter ref="$A$1:$Z$393"/>
  <customSheetViews>
    <customSheetView guid="{6FD67FD4-E8FA-4B98-8129-914AFC82DAD0}" filter="1" showAutoFilter="1">
      <autoFilter ref="$A$1:$J$393">
        <filterColumn colId="8">
          <filters>
            <filter val="Utilities"/>
            <filter val="Expense"/>
            <filter val="Insurance"/>
            <filter val="Fees"/>
          </filters>
        </filterColumn>
      </autoFilter>
      <extLst>
        <ext uri="GoogleSheetsCustomDataVersion1">
          <go:sheetsCustomData xmlns:go="http://customooxmlschemas.google.com/" filterViewId="1236793088"/>
        </ext>
      </extLst>
    </customSheetView>
    <customSheetView guid="{62F18A59-14DB-4F92-A0E6-C16485F5389D}" filter="1" showAutoFilter="1">
      <autoFilter ref="$A$1:$G$394">
        <filterColumn colId="6">
          <filters>
            <filter val="Expense"/>
            <filter val="Income"/>
          </filters>
        </filterColumn>
      </autoFilter>
      <extLst>
        <ext uri="GoogleSheetsCustomDataVersion1">
          <go:sheetsCustomData xmlns:go="http://customooxmlschemas.google.com/" filterViewId="1748293170"/>
        </ext>
      </extLst>
    </customSheetView>
    <customSheetView guid="{C7658615-8715-4954-AF6D-DED0E5D84683}" filter="1" showAutoFilter="1">
      <autoFilter ref="$A$1:$Z$995">
        <filterColumn colId="6">
          <filters blank="1">
            <filter val="Expense"/>
            <filter val="Income"/>
          </filters>
        </filterColumn>
        <filterColumn colId="7">
          <filters blank="1">
            <filter val="North"/>
          </filters>
        </filterColumn>
      </autoFilter>
      <extLst>
        <ext uri="GoogleSheetsCustomDataVersion1">
          <go:sheetsCustomData xmlns:go="http://customooxmlschemas.google.com/" filterViewId="7539073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1.33"/>
    <col customWidth="1" min="3" max="3" width="26.67"/>
    <col customWidth="1" min="4" max="4" width="32.44"/>
    <col customWidth="1" min="5" max="5" width="11.33"/>
    <col customWidth="1" min="6" max="6" width="18.67"/>
    <col customWidth="1" min="7" max="27" width="11.33"/>
  </cols>
  <sheetData>
    <row r="1">
      <c r="A1" s="50" t="s">
        <v>476</v>
      </c>
      <c r="B1" s="50" t="s">
        <v>477</v>
      </c>
      <c r="C1" s="50" t="s">
        <v>79</v>
      </c>
      <c r="D1" s="50" t="s">
        <v>1</v>
      </c>
      <c r="E1" s="50" t="s">
        <v>80</v>
      </c>
      <c r="F1" s="50" t="s">
        <v>2</v>
      </c>
      <c r="G1" s="50" t="s">
        <v>82</v>
      </c>
      <c r="H1" s="57" t="s">
        <v>73</v>
      </c>
      <c r="I1" s="14" t="s">
        <v>83</v>
      </c>
    </row>
    <row r="2">
      <c r="A2" s="53">
        <v>44193.0</v>
      </c>
      <c r="B2" s="53">
        <v>44195.0</v>
      </c>
      <c r="C2" s="50" t="s">
        <v>478</v>
      </c>
      <c r="D2" s="50" t="s">
        <v>479</v>
      </c>
      <c r="E2" s="50" t="s">
        <v>480</v>
      </c>
      <c r="F2" s="54">
        <v>-4.0</v>
      </c>
      <c r="G2" s="50" t="s">
        <v>91</v>
      </c>
      <c r="H2" s="57" t="s">
        <v>30</v>
      </c>
      <c r="I2" s="14" t="s">
        <v>481</v>
      </c>
    </row>
    <row r="3">
      <c r="A3" s="53">
        <v>44192.0</v>
      </c>
      <c r="B3" s="53">
        <v>44194.0</v>
      </c>
      <c r="C3" s="50" t="s">
        <v>482</v>
      </c>
      <c r="D3" s="50" t="s">
        <v>483</v>
      </c>
      <c r="E3" s="50" t="s">
        <v>480</v>
      </c>
      <c r="F3" s="54">
        <v>-5.27</v>
      </c>
      <c r="G3" s="50" t="s">
        <v>91</v>
      </c>
      <c r="H3" s="57" t="s">
        <v>4</v>
      </c>
      <c r="I3" s="14" t="s">
        <v>23</v>
      </c>
    </row>
    <row r="4">
      <c r="A4" s="53">
        <v>44192.0</v>
      </c>
      <c r="B4" s="53">
        <v>44194.0</v>
      </c>
      <c r="C4" s="50" t="s">
        <v>482</v>
      </c>
      <c r="D4" s="50" t="s">
        <v>483</v>
      </c>
      <c r="E4" s="50" t="s">
        <v>480</v>
      </c>
      <c r="F4" s="54">
        <v>-395.8</v>
      </c>
      <c r="G4" s="50" t="s">
        <v>91</v>
      </c>
      <c r="H4" s="57" t="s">
        <v>4</v>
      </c>
      <c r="I4" s="14" t="s">
        <v>23</v>
      </c>
    </row>
    <row r="5">
      <c r="A5" s="53">
        <v>44192.0</v>
      </c>
      <c r="B5" s="53">
        <v>44194.0</v>
      </c>
      <c r="C5" s="50" t="s">
        <v>484</v>
      </c>
      <c r="D5" s="50" t="s">
        <v>485</v>
      </c>
      <c r="E5" s="50" t="s">
        <v>480</v>
      </c>
      <c r="F5" s="54">
        <v>-6.64</v>
      </c>
      <c r="G5" s="50" t="s">
        <v>91</v>
      </c>
      <c r="H5" s="57" t="s">
        <v>6</v>
      </c>
      <c r="I5" s="14" t="s">
        <v>26</v>
      </c>
    </row>
    <row r="6">
      <c r="A6" s="53">
        <v>44192.0</v>
      </c>
      <c r="B6" s="53">
        <v>44194.0</v>
      </c>
      <c r="C6" s="50" t="s">
        <v>482</v>
      </c>
      <c r="D6" s="50" t="s">
        <v>483</v>
      </c>
      <c r="E6" s="50" t="s">
        <v>480</v>
      </c>
      <c r="F6" s="54">
        <v>-242.48</v>
      </c>
      <c r="G6" s="50" t="s">
        <v>91</v>
      </c>
      <c r="H6" s="57" t="s">
        <v>4</v>
      </c>
      <c r="I6" s="57" t="s">
        <v>27</v>
      </c>
    </row>
    <row r="7">
      <c r="A7" s="53">
        <v>44193.0</v>
      </c>
      <c r="B7" s="53">
        <v>44194.0</v>
      </c>
      <c r="C7" s="50" t="s">
        <v>486</v>
      </c>
      <c r="D7" s="50" t="s">
        <v>485</v>
      </c>
      <c r="E7" s="50" t="s">
        <v>480</v>
      </c>
      <c r="F7" s="54">
        <v>-12.58</v>
      </c>
      <c r="G7" s="50" t="s">
        <v>91</v>
      </c>
      <c r="H7" s="57" t="s">
        <v>30</v>
      </c>
      <c r="I7" s="14" t="s">
        <v>26</v>
      </c>
    </row>
    <row r="8">
      <c r="A8" s="53">
        <v>44191.0</v>
      </c>
      <c r="B8" s="53">
        <v>44193.0</v>
      </c>
      <c r="C8" s="50" t="s">
        <v>482</v>
      </c>
      <c r="D8" s="50" t="s">
        <v>483</v>
      </c>
      <c r="E8" s="50" t="s">
        <v>480</v>
      </c>
      <c r="F8" s="54">
        <v>-10.24</v>
      </c>
      <c r="G8" s="50" t="s">
        <v>91</v>
      </c>
      <c r="H8" s="57" t="s">
        <v>4</v>
      </c>
      <c r="I8" s="14" t="s">
        <v>23</v>
      </c>
    </row>
    <row r="9">
      <c r="A9" s="53">
        <v>44191.0</v>
      </c>
      <c r="B9" s="53">
        <v>44193.0</v>
      </c>
      <c r="C9" s="50" t="s">
        <v>478</v>
      </c>
      <c r="D9" s="50" t="s">
        <v>479</v>
      </c>
      <c r="E9" s="50" t="s">
        <v>480</v>
      </c>
      <c r="F9" s="54">
        <v>-2.26</v>
      </c>
      <c r="G9" s="50" t="s">
        <v>91</v>
      </c>
      <c r="H9" s="57" t="s">
        <v>30</v>
      </c>
      <c r="I9" s="14" t="s">
        <v>481</v>
      </c>
    </row>
    <row r="10">
      <c r="A10" s="53">
        <v>44184.0</v>
      </c>
      <c r="B10" s="53">
        <v>44186.0</v>
      </c>
      <c r="C10" s="50" t="s">
        <v>487</v>
      </c>
      <c r="D10" s="50" t="s">
        <v>483</v>
      </c>
      <c r="E10" s="50" t="s">
        <v>480</v>
      </c>
      <c r="F10" s="54">
        <v>-37.18</v>
      </c>
      <c r="G10" s="50" t="s">
        <v>91</v>
      </c>
      <c r="H10" s="57" t="s">
        <v>4</v>
      </c>
      <c r="I10" s="14" t="s">
        <v>23</v>
      </c>
    </row>
    <row r="11">
      <c r="A11" s="53">
        <v>44138.0</v>
      </c>
      <c r="B11" s="53">
        <v>44139.0</v>
      </c>
      <c r="C11" s="50" t="s">
        <v>488</v>
      </c>
      <c r="D11" s="50" t="s">
        <v>489</v>
      </c>
      <c r="E11" s="50" t="s">
        <v>480</v>
      </c>
      <c r="F11" s="54">
        <v>-74.62</v>
      </c>
      <c r="G11" s="50" t="s">
        <v>91</v>
      </c>
      <c r="H11" s="57" t="s">
        <v>30</v>
      </c>
      <c r="I11" s="14" t="s">
        <v>27</v>
      </c>
    </row>
    <row r="12">
      <c r="A12" s="53">
        <v>44127.0</v>
      </c>
      <c r="B12" s="53">
        <v>44129.0</v>
      </c>
      <c r="C12" s="50" t="s">
        <v>487</v>
      </c>
      <c r="D12" s="50" t="s">
        <v>483</v>
      </c>
      <c r="E12" s="50" t="s">
        <v>480</v>
      </c>
      <c r="F12" s="54">
        <v>-184.58</v>
      </c>
      <c r="G12" s="50" t="s">
        <v>91</v>
      </c>
      <c r="H12" s="57" t="s">
        <v>4</v>
      </c>
      <c r="I12" s="14" t="s">
        <v>23</v>
      </c>
    </row>
    <row r="13">
      <c r="A13" s="53">
        <v>44127.0</v>
      </c>
      <c r="B13" s="53">
        <v>44129.0</v>
      </c>
      <c r="C13" s="50" t="s">
        <v>488</v>
      </c>
      <c r="D13" s="50" t="s">
        <v>489</v>
      </c>
      <c r="E13" s="50" t="s">
        <v>480</v>
      </c>
      <c r="F13" s="54">
        <v>-93.55</v>
      </c>
      <c r="G13" s="50" t="s">
        <v>91</v>
      </c>
      <c r="H13" s="57" t="s">
        <v>30</v>
      </c>
      <c r="I13" s="14" t="s">
        <v>26</v>
      </c>
    </row>
    <row r="14">
      <c r="A14" s="53">
        <v>44127.0</v>
      </c>
      <c r="B14" s="53">
        <v>44129.0</v>
      </c>
      <c r="C14" s="50" t="s">
        <v>490</v>
      </c>
      <c r="D14" s="50" t="s">
        <v>485</v>
      </c>
      <c r="E14" s="50" t="s">
        <v>480</v>
      </c>
      <c r="F14" s="54">
        <v>-180.0</v>
      </c>
      <c r="G14" s="50" t="s">
        <v>91</v>
      </c>
      <c r="H14" s="57" t="s">
        <v>6</v>
      </c>
      <c r="I14" s="14" t="s">
        <v>26</v>
      </c>
    </row>
    <row r="15">
      <c r="A15" s="53">
        <v>44119.0</v>
      </c>
      <c r="B15" s="53">
        <v>44120.0</v>
      </c>
      <c r="C15" s="50" t="s">
        <v>491</v>
      </c>
      <c r="D15" s="50" t="s">
        <v>485</v>
      </c>
      <c r="E15" s="50" t="s">
        <v>480</v>
      </c>
      <c r="F15" s="54">
        <v>-120.0</v>
      </c>
      <c r="G15" s="50" t="s">
        <v>91</v>
      </c>
      <c r="H15" s="57" t="s">
        <v>6</v>
      </c>
      <c r="I15" s="14" t="s">
        <v>26</v>
      </c>
    </row>
    <row r="16">
      <c r="A16" s="53">
        <v>44117.0</v>
      </c>
      <c r="B16" s="53">
        <v>44119.0</v>
      </c>
      <c r="C16" s="50" t="s">
        <v>492</v>
      </c>
      <c r="D16" s="50" t="s">
        <v>485</v>
      </c>
      <c r="E16" s="50" t="s">
        <v>480</v>
      </c>
      <c r="F16" s="54">
        <v>-71.21</v>
      </c>
      <c r="G16" s="50" t="s">
        <v>91</v>
      </c>
      <c r="H16" s="57" t="s">
        <v>6</v>
      </c>
      <c r="I16" s="14" t="s">
        <v>26</v>
      </c>
    </row>
    <row r="17">
      <c r="A17" s="53">
        <v>44086.0</v>
      </c>
      <c r="B17" s="53">
        <v>44088.0</v>
      </c>
      <c r="C17" s="50" t="s">
        <v>482</v>
      </c>
      <c r="D17" s="50" t="s">
        <v>483</v>
      </c>
      <c r="E17" s="50" t="s">
        <v>480</v>
      </c>
      <c r="F17" s="54">
        <v>-56.96</v>
      </c>
      <c r="G17" s="50" t="s">
        <v>91</v>
      </c>
      <c r="H17" s="57" t="s">
        <v>4</v>
      </c>
      <c r="I17" s="14" t="s">
        <v>23</v>
      </c>
    </row>
    <row r="18">
      <c r="A18" s="53">
        <v>44064.0</v>
      </c>
      <c r="B18" s="53">
        <v>44066.0</v>
      </c>
      <c r="C18" s="50" t="s">
        <v>482</v>
      </c>
      <c r="D18" s="50" t="s">
        <v>483</v>
      </c>
      <c r="E18" s="50" t="s">
        <v>480</v>
      </c>
      <c r="F18" s="54">
        <v>-10.95</v>
      </c>
      <c r="G18" s="50" t="s">
        <v>91</v>
      </c>
      <c r="H18" s="57" t="s">
        <v>4</v>
      </c>
      <c r="I18" s="14" t="s">
        <v>23</v>
      </c>
    </row>
    <row r="19">
      <c r="A19" s="53">
        <v>44058.0</v>
      </c>
      <c r="B19" s="53">
        <v>44059.0</v>
      </c>
      <c r="C19" s="50" t="s">
        <v>493</v>
      </c>
      <c r="D19" s="50" t="s">
        <v>485</v>
      </c>
      <c r="E19" s="50" t="s">
        <v>480</v>
      </c>
      <c r="F19" s="54">
        <v>-28.08</v>
      </c>
      <c r="G19" s="50" t="s">
        <v>91</v>
      </c>
      <c r="H19" s="57" t="s">
        <v>6</v>
      </c>
      <c r="I19" s="14" t="s">
        <v>26</v>
      </c>
    </row>
    <row r="20">
      <c r="A20" s="53">
        <v>44057.0</v>
      </c>
      <c r="B20" s="53">
        <v>44059.0</v>
      </c>
      <c r="C20" s="50" t="s">
        <v>494</v>
      </c>
      <c r="D20" s="50" t="s">
        <v>485</v>
      </c>
      <c r="E20" s="50" t="s">
        <v>480</v>
      </c>
      <c r="F20" s="54">
        <v>-763.58</v>
      </c>
      <c r="G20" s="50" t="s">
        <v>91</v>
      </c>
      <c r="H20" s="57" t="s">
        <v>30</v>
      </c>
      <c r="I20" s="14" t="s">
        <v>26</v>
      </c>
    </row>
    <row r="21">
      <c r="A21" s="53">
        <v>44057.0</v>
      </c>
      <c r="B21" s="53">
        <v>44059.0</v>
      </c>
      <c r="C21" s="50" t="s">
        <v>495</v>
      </c>
      <c r="D21" s="50" t="s">
        <v>485</v>
      </c>
      <c r="E21" s="50" t="s">
        <v>480</v>
      </c>
      <c r="F21" s="54">
        <v>-15.49</v>
      </c>
      <c r="G21" s="50" t="s">
        <v>91</v>
      </c>
      <c r="H21" s="57" t="s">
        <v>6</v>
      </c>
      <c r="I21" s="14" t="s">
        <v>26</v>
      </c>
    </row>
    <row r="22">
      <c r="A22" s="53">
        <v>44058.0</v>
      </c>
      <c r="B22" s="53">
        <v>44059.0</v>
      </c>
      <c r="C22" s="50" t="s">
        <v>493</v>
      </c>
      <c r="D22" s="50" t="s">
        <v>485</v>
      </c>
      <c r="E22" s="50" t="s">
        <v>480</v>
      </c>
      <c r="F22" s="54">
        <v>-175.87</v>
      </c>
      <c r="G22" s="50" t="s">
        <v>91</v>
      </c>
      <c r="H22" s="57" t="s">
        <v>6</v>
      </c>
      <c r="I22" s="14" t="s">
        <v>26</v>
      </c>
    </row>
    <row r="23">
      <c r="A23" s="53">
        <v>44052.0</v>
      </c>
      <c r="B23" s="53">
        <v>44053.0</v>
      </c>
      <c r="C23" s="50" t="s">
        <v>496</v>
      </c>
      <c r="D23" s="50" t="s">
        <v>485</v>
      </c>
      <c r="E23" s="50" t="s">
        <v>480</v>
      </c>
      <c r="F23" s="54">
        <v>-7.5</v>
      </c>
      <c r="G23" s="50" t="s">
        <v>91</v>
      </c>
      <c r="H23" s="57" t="s">
        <v>6</v>
      </c>
      <c r="I23" s="14" t="s">
        <v>26</v>
      </c>
    </row>
    <row r="24">
      <c r="A24" s="53">
        <v>44030.0</v>
      </c>
      <c r="B24" s="53">
        <v>44031.0</v>
      </c>
      <c r="C24" s="50" t="s">
        <v>497</v>
      </c>
      <c r="D24" s="50" t="s">
        <v>485</v>
      </c>
      <c r="E24" s="50" t="s">
        <v>480</v>
      </c>
      <c r="F24" s="54">
        <v>-29.14</v>
      </c>
      <c r="G24" s="50" t="s">
        <v>91</v>
      </c>
      <c r="H24" s="57" t="s">
        <v>30</v>
      </c>
      <c r="I24" s="57" t="s">
        <v>26</v>
      </c>
    </row>
    <row r="25">
      <c r="A25" s="53">
        <v>44006.0</v>
      </c>
      <c r="B25" s="53">
        <v>44007.0</v>
      </c>
      <c r="C25" s="50" t="s">
        <v>498</v>
      </c>
      <c r="D25" s="50" t="s">
        <v>499</v>
      </c>
      <c r="E25" s="50" t="s">
        <v>480</v>
      </c>
      <c r="F25" s="54">
        <v>-745.0</v>
      </c>
      <c r="G25" s="50" t="s">
        <v>91</v>
      </c>
      <c r="H25" s="57" t="s">
        <v>30</v>
      </c>
      <c r="I25" s="14" t="s">
        <v>27</v>
      </c>
    </row>
    <row r="26">
      <c r="A26" s="53">
        <v>43974.0</v>
      </c>
      <c r="B26" s="53">
        <v>43976.0</v>
      </c>
      <c r="C26" s="50" t="s">
        <v>482</v>
      </c>
      <c r="D26" s="50" t="s">
        <v>483</v>
      </c>
      <c r="E26" s="50" t="s">
        <v>480</v>
      </c>
      <c r="F26" s="54">
        <v>-264.27</v>
      </c>
      <c r="G26" s="50" t="s">
        <v>91</v>
      </c>
      <c r="H26" s="57" t="s">
        <v>4</v>
      </c>
      <c r="I26" s="14" t="s">
        <v>23</v>
      </c>
    </row>
    <row r="27">
      <c r="A27" s="53">
        <v>43974.0</v>
      </c>
      <c r="B27" s="53">
        <v>43975.0</v>
      </c>
      <c r="C27" s="50" t="s">
        <v>500</v>
      </c>
      <c r="D27" s="50" t="s">
        <v>485</v>
      </c>
      <c r="E27" s="50" t="s">
        <v>480</v>
      </c>
      <c r="F27" s="54">
        <v>-43.55</v>
      </c>
      <c r="G27" s="50" t="s">
        <v>91</v>
      </c>
      <c r="H27" s="57" t="s">
        <v>6</v>
      </c>
      <c r="I27" s="14" t="s">
        <v>26</v>
      </c>
    </row>
    <row r="28">
      <c r="A28" s="53">
        <v>43972.0</v>
      </c>
      <c r="B28" s="53">
        <v>43973.0</v>
      </c>
      <c r="C28" s="50" t="s">
        <v>501</v>
      </c>
      <c r="D28" s="50" t="s">
        <v>483</v>
      </c>
      <c r="E28" s="50" t="s">
        <v>480</v>
      </c>
      <c r="F28" s="54">
        <v>-1650.0</v>
      </c>
      <c r="G28" s="50" t="s">
        <v>91</v>
      </c>
      <c r="H28" s="57" t="s">
        <v>4</v>
      </c>
      <c r="I28" s="14" t="s">
        <v>23</v>
      </c>
    </row>
    <row r="29">
      <c r="A29" s="53">
        <v>43971.0</v>
      </c>
      <c r="B29" s="53">
        <v>43972.0</v>
      </c>
      <c r="C29" s="50" t="s">
        <v>502</v>
      </c>
      <c r="D29" s="50" t="s">
        <v>503</v>
      </c>
      <c r="E29" s="50" t="s">
        <v>480</v>
      </c>
      <c r="F29" s="54">
        <v>-6.91</v>
      </c>
      <c r="G29" s="50" t="s">
        <v>91</v>
      </c>
      <c r="H29" s="57" t="s">
        <v>6</v>
      </c>
      <c r="I29" s="14" t="s">
        <v>26</v>
      </c>
    </row>
    <row r="30">
      <c r="A30" s="53">
        <v>43960.0</v>
      </c>
      <c r="B30" s="53">
        <v>43961.0</v>
      </c>
      <c r="C30" s="50" t="s">
        <v>504</v>
      </c>
      <c r="D30" s="50" t="s">
        <v>485</v>
      </c>
      <c r="E30" s="50" t="s">
        <v>480</v>
      </c>
      <c r="F30" s="54">
        <v>-19.85</v>
      </c>
      <c r="G30" s="50" t="s">
        <v>91</v>
      </c>
      <c r="H30" s="57" t="s">
        <v>6</v>
      </c>
      <c r="I30" s="14" t="s">
        <v>26</v>
      </c>
    </row>
    <row r="31">
      <c r="A31" s="53">
        <v>43950.0</v>
      </c>
      <c r="B31" s="53">
        <v>43951.0</v>
      </c>
      <c r="C31" s="50" t="s">
        <v>505</v>
      </c>
      <c r="D31" s="50" t="s">
        <v>499</v>
      </c>
      <c r="E31" s="50" t="s">
        <v>480</v>
      </c>
      <c r="F31" s="54">
        <v>-423.0</v>
      </c>
      <c r="G31" s="50" t="s">
        <v>91</v>
      </c>
      <c r="H31" s="57" t="s">
        <v>6</v>
      </c>
      <c r="I31" s="14" t="s">
        <v>23</v>
      </c>
    </row>
    <row r="32">
      <c r="A32" s="53">
        <v>43942.0</v>
      </c>
      <c r="B32" s="53">
        <v>43944.0</v>
      </c>
      <c r="C32" s="50" t="s">
        <v>506</v>
      </c>
      <c r="D32" s="50" t="s">
        <v>483</v>
      </c>
      <c r="E32" s="50" t="s">
        <v>480</v>
      </c>
      <c r="F32" s="54">
        <v>-1333.56</v>
      </c>
      <c r="G32" s="50" t="s">
        <v>91</v>
      </c>
      <c r="H32" s="57" t="s">
        <v>6</v>
      </c>
      <c r="I32" s="14" t="s">
        <v>23</v>
      </c>
    </row>
  </sheetData>
  <autoFilter ref="$A$1:$I$32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" width="18.33"/>
    <col customWidth="1" min="3" max="26" width="10.56"/>
  </cols>
  <sheetData>
    <row r="1" ht="15.75" customHeight="1">
      <c r="A1" s="58" t="s">
        <v>507</v>
      </c>
      <c r="B1" s="58" t="s">
        <v>508</v>
      </c>
      <c r="C1" s="58" t="s">
        <v>509</v>
      </c>
      <c r="D1" s="58" t="s">
        <v>510</v>
      </c>
      <c r="E1" s="58"/>
    </row>
    <row r="2" ht="15.75" customHeight="1">
      <c r="A2" s="59" t="s">
        <v>511</v>
      </c>
      <c r="B2" s="59">
        <v>650.0</v>
      </c>
      <c r="C2" s="59">
        <v>6.0</v>
      </c>
      <c r="D2" s="59">
        <v>3900.0</v>
      </c>
      <c r="E2" s="60" t="s">
        <v>512</v>
      </c>
      <c r="F2" s="61"/>
      <c r="G2" s="61"/>
      <c r="H2" s="61"/>
      <c r="I2" s="61"/>
      <c r="J2" s="61"/>
      <c r="K2" s="61"/>
      <c r="L2" s="61"/>
    </row>
    <row r="3" ht="15.75" customHeight="1">
      <c r="A3" s="59" t="s">
        <v>513</v>
      </c>
      <c r="B3" s="59">
        <v>50.0</v>
      </c>
      <c r="C3" s="59">
        <v>6.0</v>
      </c>
      <c r="D3" s="59">
        <v>300.0</v>
      </c>
      <c r="E3" s="60" t="s">
        <v>514</v>
      </c>
      <c r="F3" s="61"/>
      <c r="G3" s="61"/>
      <c r="H3" s="61"/>
      <c r="I3" s="61"/>
      <c r="J3" s="61"/>
      <c r="K3" s="61"/>
      <c r="L3" s="61"/>
    </row>
    <row r="4" ht="15.75" customHeight="1">
      <c r="A4" s="59" t="s">
        <v>515</v>
      </c>
      <c r="B4" s="59">
        <v>300.0</v>
      </c>
      <c r="C4" s="59">
        <v>6.0</v>
      </c>
      <c r="D4" s="59">
        <v>1800.0</v>
      </c>
      <c r="E4" s="60" t="s">
        <v>516</v>
      </c>
      <c r="F4" s="61"/>
      <c r="G4" s="61"/>
      <c r="H4" s="61"/>
      <c r="I4" s="61"/>
      <c r="J4" s="61"/>
      <c r="K4" s="61"/>
      <c r="L4" s="61"/>
    </row>
    <row r="5" ht="15.75" customHeight="1">
      <c r="A5" s="59" t="s">
        <v>517</v>
      </c>
      <c r="B5" s="59">
        <v>300.0</v>
      </c>
      <c r="C5" s="59">
        <v>7.0</v>
      </c>
      <c r="D5" s="59">
        <v>2100.0</v>
      </c>
      <c r="E5" s="60" t="s">
        <v>518</v>
      </c>
      <c r="F5" s="61"/>
      <c r="G5" s="61"/>
      <c r="H5" s="61"/>
      <c r="I5" s="61"/>
      <c r="J5" s="61"/>
      <c r="K5" s="61"/>
      <c r="L5" s="61"/>
    </row>
    <row r="6" ht="15.75" customHeight="1">
      <c r="A6" s="59" t="s">
        <v>519</v>
      </c>
      <c r="B6" s="59">
        <v>400.0</v>
      </c>
      <c r="C6" s="59">
        <v>7.0</v>
      </c>
      <c r="D6" s="59">
        <v>2800.0</v>
      </c>
      <c r="E6" s="60" t="s">
        <v>520</v>
      </c>
      <c r="F6" s="61"/>
      <c r="G6" s="61"/>
      <c r="H6" s="61"/>
      <c r="I6" s="61"/>
      <c r="J6" s="61"/>
      <c r="K6" s="61"/>
      <c r="L6" s="61"/>
    </row>
    <row r="7" ht="15.75" customHeight="1">
      <c r="A7" s="59" t="s">
        <v>521</v>
      </c>
      <c r="B7" s="59">
        <v>75.0</v>
      </c>
      <c r="C7" s="59">
        <v>7.0</v>
      </c>
      <c r="D7" s="59">
        <v>525.0</v>
      </c>
      <c r="E7" s="60" t="s">
        <v>522</v>
      </c>
      <c r="F7" s="61"/>
      <c r="G7" s="61"/>
      <c r="H7" s="61"/>
      <c r="I7" s="61"/>
      <c r="J7" s="61"/>
      <c r="K7" s="61"/>
      <c r="L7" s="61"/>
    </row>
    <row r="8" ht="15.75" customHeight="1">
      <c r="A8" s="59" t="s">
        <v>523</v>
      </c>
      <c r="B8" s="62">
        <v>35000.0</v>
      </c>
      <c r="C8" s="59">
        <v>1.0</v>
      </c>
      <c r="D8" s="59">
        <v>35000.0</v>
      </c>
      <c r="E8" s="59" t="s">
        <v>524</v>
      </c>
      <c r="F8" s="61"/>
      <c r="G8" s="61"/>
      <c r="H8" s="61"/>
      <c r="I8" s="61"/>
      <c r="J8" s="61"/>
      <c r="K8" s="61"/>
      <c r="L8" s="61"/>
    </row>
    <row r="9" ht="15.75" customHeight="1">
      <c r="A9" s="59" t="s">
        <v>44</v>
      </c>
      <c r="B9" s="59"/>
      <c r="C9" s="59"/>
      <c r="D9" s="59">
        <f>SUM(D2:D8)</f>
        <v>46425</v>
      </c>
      <c r="E9" s="59"/>
      <c r="F9" s="61"/>
      <c r="G9" s="61"/>
      <c r="H9" s="61"/>
      <c r="I9" s="61"/>
      <c r="J9" s="61"/>
      <c r="K9" s="61"/>
      <c r="L9" s="61"/>
    </row>
    <row r="10" ht="15.75" customHeight="1">
      <c r="A10" s="58"/>
      <c r="B10" s="58"/>
      <c r="C10" s="58"/>
      <c r="D10" s="58"/>
      <c r="E10" s="58"/>
    </row>
    <row r="11" ht="15.75" customHeight="1">
      <c r="A11" s="58"/>
      <c r="B11" s="58"/>
      <c r="C11" s="58"/>
      <c r="D11" s="58"/>
      <c r="E11" s="58"/>
    </row>
    <row r="12" ht="102.0" customHeight="1">
      <c r="A12" s="63" t="s">
        <v>525</v>
      </c>
      <c r="B12" s="58"/>
      <c r="C12" s="58"/>
      <c r="D12" s="58"/>
      <c r="E12" s="5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</hyperlinks>
  <printOptions/>
  <pageMargins bottom="0.75" footer="0.0" header="0.0" left="0.7" right="0.7" top="0.75"/>
  <pageSetup orientation="landscape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6" width="10.56"/>
  </cols>
  <sheetData>
    <row r="1" ht="15.75" customHeight="1">
      <c r="A1" s="58" t="s">
        <v>507</v>
      </c>
      <c r="B1" s="58" t="s">
        <v>508</v>
      </c>
      <c r="C1" s="58" t="s">
        <v>509</v>
      </c>
      <c r="D1" s="58" t="s">
        <v>510</v>
      </c>
      <c r="E1" s="58"/>
    </row>
    <row r="2" ht="15.75" customHeight="1">
      <c r="A2" s="58" t="s">
        <v>526</v>
      </c>
      <c r="B2" s="58">
        <v>650.0</v>
      </c>
      <c r="C2" s="58">
        <v>4.0</v>
      </c>
      <c r="D2" s="64">
        <f t="shared" ref="D2:D6" si="1">B2*C2</f>
        <v>2600</v>
      </c>
      <c r="E2" s="65"/>
    </row>
    <row r="3" ht="15.75" customHeight="1">
      <c r="A3" s="58" t="s">
        <v>527</v>
      </c>
      <c r="B3" s="58">
        <v>1000.0</v>
      </c>
      <c r="C3" s="58">
        <v>4.0</v>
      </c>
      <c r="D3" s="64">
        <f t="shared" si="1"/>
        <v>4000</v>
      </c>
      <c r="E3" s="65"/>
    </row>
    <row r="4" ht="15.75" customHeight="1">
      <c r="A4" s="58" t="s">
        <v>528</v>
      </c>
      <c r="B4" s="58">
        <v>1000.0</v>
      </c>
      <c r="C4" s="58">
        <v>4.0</v>
      </c>
      <c r="D4" s="64">
        <f t="shared" si="1"/>
        <v>4000</v>
      </c>
      <c r="E4" s="65"/>
    </row>
    <row r="5" ht="15.75" customHeight="1">
      <c r="A5" s="58" t="s">
        <v>529</v>
      </c>
      <c r="B5" s="58">
        <v>700.0</v>
      </c>
      <c r="C5" s="58">
        <v>4.0</v>
      </c>
      <c r="D5" s="64">
        <f t="shared" si="1"/>
        <v>2800</v>
      </c>
      <c r="E5" s="65"/>
    </row>
    <row r="6" ht="15.75" customHeight="1">
      <c r="A6" s="58" t="s">
        <v>530</v>
      </c>
      <c r="B6" s="58">
        <v>150.0</v>
      </c>
      <c r="C6" s="58">
        <v>4.0</v>
      </c>
      <c r="D6" s="64">
        <f t="shared" si="1"/>
        <v>600</v>
      </c>
      <c r="E6" s="65"/>
    </row>
    <row r="7" ht="15.75" customHeight="1">
      <c r="A7" s="58" t="s">
        <v>523</v>
      </c>
      <c r="B7" s="66">
        <v>35000.0</v>
      </c>
      <c r="C7" s="58">
        <v>1.0</v>
      </c>
      <c r="D7" s="64">
        <v>35000.0</v>
      </c>
      <c r="E7" s="58"/>
    </row>
    <row r="8" ht="15.75" customHeight="1">
      <c r="A8" s="58" t="s">
        <v>531</v>
      </c>
      <c r="B8" s="58">
        <v>2500.0</v>
      </c>
      <c r="C8" s="58">
        <v>4.0</v>
      </c>
      <c r="D8" s="64">
        <f>B8*C8</f>
        <v>10000</v>
      </c>
      <c r="E8" s="58"/>
    </row>
    <row r="9" ht="15.75" customHeight="1">
      <c r="A9" s="58" t="s">
        <v>44</v>
      </c>
      <c r="B9" s="58"/>
      <c r="C9" s="58"/>
      <c r="D9" s="64">
        <f>SUM(D2:D8)</f>
        <v>59000</v>
      </c>
      <c r="E9" s="58"/>
    </row>
    <row r="10" ht="15.75" customHeight="1">
      <c r="A10" s="58"/>
      <c r="B10" s="58"/>
      <c r="C10" s="58"/>
      <c r="D10" s="58"/>
      <c r="E10" s="58"/>
    </row>
    <row r="11" ht="15.75" customHeight="1">
      <c r="A11" s="58"/>
      <c r="B11" s="58"/>
      <c r="C11" s="58"/>
      <c r="D11" s="58"/>
      <c r="E11" s="58"/>
    </row>
    <row r="12" ht="89.25" customHeight="1">
      <c r="A12" s="67" t="s">
        <v>532</v>
      </c>
      <c r="B12" s="58"/>
      <c r="C12" s="58"/>
      <c r="D12" s="58"/>
      <c r="E12" s="5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6" width="10.56"/>
  </cols>
  <sheetData>
    <row r="1" ht="15.75" customHeight="1">
      <c r="A1" s="58" t="s">
        <v>507</v>
      </c>
      <c r="B1" s="58" t="s">
        <v>508</v>
      </c>
      <c r="C1" s="58" t="s">
        <v>509</v>
      </c>
      <c r="D1" s="64" t="s">
        <v>510</v>
      </c>
      <c r="E1" s="58"/>
    </row>
    <row r="2" ht="15.75" customHeight="1">
      <c r="A2" s="58" t="s">
        <v>533</v>
      </c>
      <c r="B2" s="58">
        <v>650.0</v>
      </c>
      <c r="C2" s="58">
        <v>3.0</v>
      </c>
      <c r="D2" s="64">
        <v>3900.0</v>
      </c>
      <c r="E2" s="65"/>
    </row>
    <row r="3" ht="15.75" customHeight="1">
      <c r="A3" s="58" t="s">
        <v>534</v>
      </c>
      <c r="B3" s="58">
        <v>50.0</v>
      </c>
      <c r="C3" s="58">
        <v>3.0</v>
      </c>
      <c r="D3" s="64">
        <v>300.0</v>
      </c>
      <c r="E3" s="65"/>
    </row>
    <row r="4" ht="15.75" customHeight="1">
      <c r="A4" s="58" t="s">
        <v>535</v>
      </c>
      <c r="B4" s="58">
        <v>1000.0</v>
      </c>
      <c r="C4" s="58">
        <v>3.0</v>
      </c>
      <c r="D4" s="64">
        <v>1800.0</v>
      </c>
      <c r="E4" s="65"/>
    </row>
    <row r="5" ht="15.75" customHeight="1">
      <c r="A5" s="58" t="s">
        <v>536</v>
      </c>
      <c r="B5" s="58">
        <v>1000.0</v>
      </c>
      <c r="C5" s="58">
        <v>3.0</v>
      </c>
      <c r="D5" s="64">
        <v>2100.0</v>
      </c>
      <c r="E5" s="65"/>
    </row>
    <row r="6" ht="15.75" customHeight="1">
      <c r="A6" s="58" t="s">
        <v>537</v>
      </c>
      <c r="B6" s="58">
        <v>750.0</v>
      </c>
      <c r="C6" s="58">
        <v>3.0</v>
      </c>
      <c r="D6" s="64">
        <v>2800.0</v>
      </c>
      <c r="E6" s="65"/>
    </row>
    <row r="7" ht="15.75" customHeight="1">
      <c r="A7" s="58" t="s">
        <v>538</v>
      </c>
      <c r="B7" s="58">
        <v>150.0</v>
      </c>
      <c r="C7" s="58">
        <v>3.0</v>
      </c>
      <c r="D7" s="64">
        <v>525.0</v>
      </c>
      <c r="E7" s="65"/>
    </row>
    <row r="8" ht="15.75" customHeight="1">
      <c r="A8" s="58" t="s">
        <v>523</v>
      </c>
      <c r="B8" s="66">
        <v>35000.0</v>
      </c>
      <c r="C8" s="58">
        <v>1.0</v>
      </c>
      <c r="D8" s="64">
        <v>35000.0</v>
      </c>
      <c r="E8" s="58"/>
    </row>
    <row r="9" ht="15.75" customHeight="1">
      <c r="A9" s="58" t="s">
        <v>539</v>
      </c>
      <c r="B9" s="58">
        <v>2500.0</v>
      </c>
      <c r="C9" s="58">
        <v>3.0</v>
      </c>
      <c r="D9" s="64">
        <v>7500.0</v>
      </c>
      <c r="E9" s="58"/>
    </row>
    <row r="10" ht="15.75" customHeight="1">
      <c r="A10" s="58" t="s">
        <v>44</v>
      </c>
      <c r="B10" s="58"/>
      <c r="C10" s="58"/>
      <c r="D10" s="64">
        <f>SUM(D2:D9)</f>
        <v>53925</v>
      </c>
      <c r="E10" s="58"/>
    </row>
    <row r="11" ht="15.75" customHeight="1">
      <c r="A11" s="58"/>
      <c r="B11" s="58"/>
      <c r="C11" s="58"/>
      <c r="D11" s="64"/>
      <c r="E11" s="58"/>
    </row>
    <row r="12" ht="93.75" customHeight="1">
      <c r="A12" s="67" t="s">
        <v>532</v>
      </c>
      <c r="B12" s="58"/>
      <c r="C12" s="58"/>
      <c r="D12" s="58"/>
      <c r="E12" s="5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2020-03-15T17:16:33Z</dcterms:created>
  <dc:creator>Vu Nguyen</dc:creator>
</cp:coreProperties>
</file>