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13" documentId="8_{C928962C-5C35-497B-8E08-7A96E8D8FB06}" xr6:coauthVersionLast="47" xr6:coauthVersionMax="47" xr10:uidLastSave="{37854F54-93B5-4789-97C4-8DF64B08D048}"/>
  <bookViews>
    <workbookView xWindow="10620" yWindow="645" windowWidth="18240" windowHeight="138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I5" i="11" l="1"/>
  <c r="H49" i="11"/>
  <c r="H30" i="11"/>
  <c r="H8" i="11"/>
  <c r="I6" i="11" l="1"/>
  <c r="H40" i="11" l="1"/>
  <c r="H18" i="11"/>
  <c r="H38" i="11"/>
  <c r="J5" i="11"/>
  <c r="K5" i="11" s="1"/>
  <c r="L5" i="11" s="1"/>
  <c r="H20" i="11" l="1"/>
  <c r="M5" i="11"/>
  <c r="N5" i="11" s="1"/>
  <c r="O5" i="11" s="1"/>
  <c r="P5" i="11" s="1"/>
  <c r="P4" i="11" s="1"/>
  <c r="I4" i="11"/>
  <c r="H19" i="11"/>
  <c r="J6" i="11"/>
  <c r="H39" i="11" l="1"/>
  <c r="Q5" i="11"/>
  <c r="R5" i="11" s="1"/>
  <c r="S5" i="11" s="1"/>
  <c r="T5" i="11" s="1"/>
  <c r="U5" i="11" s="1"/>
  <c r="V5" i="11" s="1"/>
  <c r="W5" i="11" s="1"/>
  <c r="W4" i="11" s="1"/>
  <c r="H29" i="11"/>
  <c r="H28" i="11"/>
  <c r="K6" i="11"/>
  <c r="X5" i="11" l="1"/>
  <c r="Y5" i="11" s="1"/>
  <c r="Z5" i="11" s="1"/>
  <c r="AA5" i="11" s="1"/>
  <c r="AB5" i="11" s="1"/>
  <c r="AC5" i="11" s="1"/>
  <c r="AD5" i="11" s="1"/>
  <c r="AE5" i="11" s="1"/>
  <c r="AF5" i="11" s="1"/>
  <c r="AG5" i="11" s="1"/>
  <c r="AH5" i="11" s="1"/>
  <c r="AI5" i="11" s="1"/>
  <c r="AJ5" i="11" s="1"/>
  <c r="L6" i="11"/>
  <c r="AD4"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<sst xmlns="http://schemas.openxmlformats.org/spreadsheetml/2006/main" count="96" uniqueCount="58">
  <si>
    <t>Project Start:</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</si>
  <si>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</si>
  <si>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</si>
  <si>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</si>
  <si>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</si>
  <si>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</si>
  <si>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</si>
  <si>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</si>
  <si>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</si>
  <si>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</si>
  <si>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</si>
  <si>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</si>
  <si>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</si>
  <si>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</si>
  <si>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</si>
  <si>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</si>
  <si>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</si>
  <si>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</si>
  <si>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</si>
  <si>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</si>
  <si>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</si>
  <si>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</si>
  <si>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</si>
  <si>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</si>
  <si>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</si>
  <si>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</si>
  <si>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</si>
  <si>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</si>
  <si>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</si>
  <si>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</si>
  <si>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</si>
  <si>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</si>
  <si>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</si>
  <si>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</si>
  <si>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</si>
  <si>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</si>
  <si>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Develop User Stories</t>
  </si>
  <si>
    <t>Sprint 1</t>
  </si>
  <si>
    <t>Develop Use Case Diagram</t>
  </si>
  <si>
    <t>Develop Use Case Description</t>
  </si>
  <si>
    <t>Develop front end</t>
  </si>
  <si>
    <t>Develop Sequence Diagram</t>
  </si>
  <si>
    <t>Develop BCE Class Diagram</t>
  </si>
  <si>
    <t>Develop BCE Sequence Diagram</t>
  </si>
  <si>
    <t>Wireframing</t>
  </si>
  <si>
    <t>Develop back end</t>
  </si>
  <si>
    <t>Testing</t>
  </si>
  <si>
    <t>End of Sprint 1</t>
  </si>
  <si>
    <t>Sprint 2</t>
  </si>
  <si>
    <t>End of Sprint 2</t>
  </si>
  <si>
    <t>Sprint 3</t>
  </si>
  <si>
    <t>DURATION</t>
  </si>
  <si>
    <t>End of Sprint 3</t>
  </si>
  <si>
    <t>End of Sprint 4</t>
  </si>
  <si>
    <t>Sprint 4</t>
  </si>
  <si>
    <t>Sprint 5</t>
  </si>
  <si>
    <t>company name</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</si>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</sst>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4" fontId="7" fillId="2" borderId="2" xfId="10" applyNumberFormat="1" applyFill="1">
      <alignment horizontal="center" vertical="center"/>
    </xf>
    <xf numFmtId="0" fontId="5" fillId="0" borderId="2" xfId="0" applyFont="1" applyFill="1" applyBorder="1" applyAlignment="1">
      <alignment horizontal="left" vertical="center" indent="1"/>
    </xf>
    <xf numFmtId="0" fontId="5" fillId="0" borderId="0" xfId="0" applyFont="1" applyFill="1" applyBorder="1" applyAlignment="1">
      <alignment horizontal="left" vertical="center" indent="1"/>
    </xf>
    <xf numFmtId="14" fontId="7" fillId="7" borderId="2" xfId="10" applyNumberFormat="1" applyFill="1">
      <alignment horizontal="center" vertical="center"/>
    </xf>
    <xf numFmtId="14" fontId="5" fillId="7" borderId="2" xfId="0" applyNumberFormat="1" applyFont="1" applyFill="1" applyBorder="1" applyAlignment="1">
      <alignment horizontal="center" vertical="center"/>
    </xf>
    <xf numFmtId="14" fontId="7" fillId="3" borderId="2" xfId="10" applyNumberFormat="1" applyFill="1">
      <alignment horizontal="center" vertical="center"/>
    </xf>
    <xf numFmtId="14" fontId="5" fillId="8" borderId="2" xfId="0" applyNumberFormat="1" applyFont="1" applyFill="1" applyBorder="1" applyAlignment="1">
      <alignment horizontal="center" vertical="center"/>
    </xf>
    <xf numFmtId="14" fontId="7" fillId="10" borderId="2" xfId="10" applyNumberFormat="1" applyFill="1">
      <alignment horizontal="center" vertical="center"/>
    </xf>
    <xf numFmtId="14" fontId="5" fillId="5" borderId="2" xfId="0" applyNumberFormat="1" applyFont="1" applyFill="1" applyBorder="1" applyAlignment="1">
      <alignment horizontal="center" vertical="center"/>
    </xf>
    <xf numFmtId="14" fontId="5" fillId="4" borderId="2" xfId="0" applyNumberFormat="1" applyFont="1" applyFill="1" applyBorder="1" applyAlignment="1">
      <alignment horizontal="center" vertical="center"/>
    </xf>
    <xf numFmtId="14" fontId="19" fillId="4" borderId="2" xfId="0" applyNumberFormat="1" applyFont="1" applyFill="1" applyBorder="1" applyAlignment="1">
      <alignment horizontal="center" vertical="center"/>
    </xf>
    <xf numFmtId="14" fontId="7" fillId="9" borderId="2" xfId="10" applyNumberFormat="1" applyFill="1">
      <alignment horizontal="center" vertical="center"/>
    </xf>
    <xf numFmtId="0" fontId="7" fillId="13" borderId="2" xfId="11" applyFill="1">
      <alignment horizontal="center" vertical="center"/>
    </xf>
    <xf numFmtId="9" fontId="4" fillId="13" borderId="2" xfId="2" applyFont="1" applyFill="1" applyBorder="1" applyAlignment="1">
      <alignment horizontal="center" vertical="center"/>
    </xf>
    <xf numFmtId="0" fontId="7" fillId="13" borderId="2" xfId="12" applyFill="1">
      <alignment horizontal="left" vertical="center" indent="2"/>
    </xf>
    <xf numFmtId="14" fontId="7" fillId="13" borderId="2" xfId="10" applyNumberFormat="1" applyFill="1">
      <alignment horizontal="center" vertical="center"/>
    </xf>
    <xf numFmtId="0" fontId="5" fillId="14" borderId="2" xfId="0" applyFont="1" applyFill="1" applyBorder="1" applyAlignment="1">
      <alignment horizontal="left" vertical="center" indent="1"/>
    </xf>
    <xf numFmtId="0" fontId="7" fillId="14" borderId="2" xfId="11" applyFill="1">
      <alignment horizontal="center" vertical="center"/>
    </xf>
    <xf numFmtId="9" fontId="4" fillId="14" borderId="2" xfId="2" applyFont="1" applyFill="1" applyBorder="1" applyAlignment="1">
      <alignment horizontal="center" vertical="center"/>
    </xf>
    <xf numFmtId="14" fontId="5" fillId="14" borderId="2" xfId="0" applyNumberFormat="1" applyFont="1" applyFill="1" applyBorder="1" applyAlignment="1">
      <alignment horizontal="center" vertical="center"/>
    </xf>
    <xf numFmtId="14" fontId="19" fillId="14" borderId="2" xfId="0" applyNumberFormat="1" applyFont="1"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70" zoomScaleNormal="70" zoomScalePageLayoutView="70" workbookViewId="0">
      <pane ySplit="6" topLeftCell="A7" activePane="bottomLeft" state="frozen"/>
      <selection pane="bottomLeft" activeCell="E5" sqref="E5"/>
    </sheetView>
  </sheetViews>
  <sheetFormatPr defaultRowHeight="30" customHeight="1" x14ac:dyDescent="0.25"/>
  <cols>
    <col min="1" max="1" width="2.7109375" style="39" customWidth="1"/>
    <col min="2" max="2" width="26.7109375" customWidth="1"/>
    <col min="3" max="3" width="30.7109375" hidden="1" customWidth="1"/>
    <col min="4" max="4" width="16.85546875" customWidth="1"/>
    <col min="5" max="5" width="15.140625" style="5" customWidth="1"/>
    <col min="6" max="6" width="14.7109375" customWidth="1"/>
    <col min="7" max="7" width="2.7109375" customWidth="1"/>
    <col min="8" max="8" width="6.140625" hidden="1" customWidth="1"/>
    <col min="9" max="11" width="2.5703125" hidden="1" customWidth="1"/>
    <col min="12" max="12" width="5" customWidth="1"/>
    <col min="13" max="64" width="2.5703125" customWidth="1"/>
    <col min="69" max="70" width="10.28515625"/>
  </cols>
  <sheetData>
    <row r="1" spans="1:64" ht="30" customHeight="1" x14ac:dyDescent="0.45">
      <c r="A1" s="40" t="s">
        <v>26</v>
      </c>
      <c r="B1" s="42" t="s">
        <v>57</v>
      </c>
      <c r="C1" s="1"/>
      <c r="D1" s="2"/>
      <c r="E1" s="4"/>
      <c r="F1" s="28"/>
      <c r="H1" s="2"/>
      <c r="I1" s="58" t="s">
        <v>10</v>
      </c>
    </row>
    <row r="2" spans="1:64" ht="30" customHeight="1" x14ac:dyDescent="0.3">
      <c r="A2" s="39" t="s">
        <v>22</v>
      </c>
      <c r="B2" s="43" t="s">
        <v>56</v>
      </c>
      <c r="I2" s="59" t="s">
        <v>15</v>
      </c>
    </row>
    <row r="3" spans="1:64" ht="30" customHeight="1" x14ac:dyDescent="0.25">
      <c r="A3" s="39" t="s">
        <v>33</v>
      </c>
      <c r="B3" s="44"/>
      <c r="C3" s="86" t="s">
        <v>0</v>
      </c>
      <c r="D3" s="87"/>
      <c r="E3" s="85">
        <v>44660</v>
      </c>
      <c r="F3" s="85"/>
    </row>
    <row r="4" spans="1:64" ht="30" customHeight="1" x14ac:dyDescent="0.25">
      <c r="A4" s="40" t="s">
        <v>27</v>
      </c>
      <c r="C4" s="86" t="s">
        <v>6</v>
      </c>
      <c r="D4" s="87"/>
      <c r="E4" s="6">
        <v>16</v>
      </c>
      <c r="I4" s="82">
        <f>L5</f>
        <v>44763</v>
      </c>
      <c r="J4" s="83"/>
      <c r="K4" s="83"/>
      <c r="L4" s="83"/>
      <c r="M4" s="83"/>
      <c r="N4" s="83"/>
      <c r="O4" s="84"/>
      <c r="P4" s="82">
        <f>P5</f>
        <v>44767</v>
      </c>
      <c r="Q4" s="83"/>
      <c r="R4" s="83"/>
      <c r="S4" s="83"/>
      <c r="T4" s="83"/>
      <c r="U4" s="83"/>
      <c r="V4" s="84"/>
      <c r="W4" s="82">
        <f>W5</f>
        <v>44774</v>
      </c>
      <c r="X4" s="83"/>
      <c r="Y4" s="83"/>
      <c r="Z4" s="83"/>
      <c r="AA4" s="83"/>
      <c r="AB4" s="83"/>
      <c r="AC4" s="84"/>
      <c r="AD4" s="82">
        <f>AD5</f>
        <v>44781</v>
      </c>
      <c r="AE4" s="83"/>
      <c r="AF4" s="83"/>
      <c r="AG4" s="83"/>
      <c r="AH4" s="83"/>
      <c r="AI4" s="83"/>
      <c r="AJ4" s="84"/>
      <c r="AK4" s="82">
        <f>AK5</f>
        <v>44788</v>
      </c>
      <c r="AL4" s="83"/>
      <c r="AM4" s="83"/>
      <c r="AN4" s="83"/>
      <c r="AO4" s="83"/>
      <c r="AP4" s="83"/>
      <c r="AQ4" s="84"/>
      <c r="AR4" s="82">
        <f>AR5</f>
        <v>44795</v>
      </c>
      <c r="AS4" s="83"/>
      <c r="AT4" s="83"/>
      <c r="AU4" s="83"/>
      <c r="AV4" s="83"/>
      <c r="AW4" s="83"/>
      <c r="AX4" s="84"/>
      <c r="AY4" s="82">
        <f>AY5</f>
        <v>44802</v>
      </c>
      <c r="AZ4" s="83"/>
      <c r="BA4" s="83"/>
      <c r="BB4" s="83"/>
      <c r="BC4" s="83"/>
      <c r="BD4" s="83"/>
      <c r="BE4" s="84"/>
      <c r="BF4" s="82">
        <f>BF5</f>
        <v>44809</v>
      </c>
      <c r="BG4" s="83"/>
      <c r="BH4" s="83"/>
      <c r="BI4" s="83"/>
      <c r="BJ4" s="83"/>
      <c r="BK4" s="83"/>
      <c r="BL4" s="84"/>
    </row>
    <row r="5" spans="1:64" ht="15" customHeight="1" x14ac:dyDescent="0.25">
      <c r="A5" s="40" t="s">
        <v>28</v>
      </c>
      <c r="B5" s="57"/>
      <c r="C5" s="57"/>
      <c r="D5" s="57"/>
      <c r="E5" s="57"/>
      <c r="F5" s="57"/>
      <c r="G5" s="57"/>
      <c r="I5" s="10">
        <f>Project_Start-WEEKDAY(Project_Start,1)+2+7*(Display_Week-1)</f>
        <v>44760</v>
      </c>
      <c r="J5" s="9">
        <f>I5+1</f>
        <v>44761</v>
      </c>
      <c r="K5" s="9">
        <f t="shared" ref="K5:AX5" si="0">J5+1</f>
        <v>44762</v>
      </c>
      <c r="L5" s="9">
        <f t="shared" si="0"/>
        <v>44763</v>
      </c>
      <c r="M5" s="9">
        <f t="shared" si="0"/>
        <v>44764</v>
      </c>
      <c r="N5" s="9">
        <f t="shared" si="0"/>
        <v>44765</v>
      </c>
      <c r="O5" s="11">
        <f t="shared" si="0"/>
        <v>44766</v>
      </c>
      <c r="P5" s="10">
        <f>O5+1</f>
        <v>44767</v>
      </c>
      <c r="Q5" s="9">
        <f>P5+1</f>
        <v>44768</v>
      </c>
      <c r="R5" s="9">
        <f t="shared" si="0"/>
        <v>44769</v>
      </c>
      <c r="S5" s="9">
        <f t="shared" si="0"/>
        <v>44770</v>
      </c>
      <c r="T5" s="9">
        <f t="shared" si="0"/>
        <v>44771</v>
      </c>
      <c r="U5" s="9">
        <f t="shared" si="0"/>
        <v>44772</v>
      </c>
      <c r="V5" s="11">
        <f t="shared" si="0"/>
        <v>44773</v>
      </c>
      <c r="W5" s="10">
        <f>V5+1</f>
        <v>44774</v>
      </c>
      <c r="X5" s="9">
        <f>W5+1</f>
        <v>44775</v>
      </c>
      <c r="Y5" s="9">
        <f t="shared" si="0"/>
        <v>44776</v>
      </c>
      <c r="Z5" s="9">
        <f t="shared" si="0"/>
        <v>44777</v>
      </c>
      <c r="AA5" s="9">
        <f t="shared" si="0"/>
        <v>44778</v>
      </c>
      <c r="AB5" s="9">
        <f t="shared" si="0"/>
        <v>44779</v>
      </c>
      <c r="AC5" s="11">
        <f t="shared" si="0"/>
        <v>44780</v>
      </c>
      <c r="AD5" s="10">
        <f>AC5+1</f>
        <v>44781</v>
      </c>
      <c r="AE5" s="9">
        <f>AD5+1</f>
        <v>44782</v>
      </c>
      <c r="AF5" s="9">
        <f t="shared" si="0"/>
        <v>44783</v>
      </c>
      <c r="AG5" s="9">
        <f t="shared" si="0"/>
        <v>44784</v>
      </c>
      <c r="AH5" s="9">
        <f t="shared" si="0"/>
        <v>44785</v>
      </c>
      <c r="AI5" s="9">
        <f t="shared" si="0"/>
        <v>44786</v>
      </c>
      <c r="AJ5" s="11">
        <f t="shared" si="0"/>
        <v>44787</v>
      </c>
      <c r="AK5" s="10">
        <f>AJ5+1</f>
        <v>44788</v>
      </c>
      <c r="AL5" s="9">
        <f>AK5+1</f>
        <v>44789</v>
      </c>
      <c r="AM5" s="9">
        <f t="shared" si="0"/>
        <v>44790</v>
      </c>
      <c r="AN5" s="9">
        <f t="shared" si="0"/>
        <v>44791</v>
      </c>
      <c r="AO5" s="9">
        <f t="shared" si="0"/>
        <v>44792</v>
      </c>
      <c r="AP5" s="9">
        <f t="shared" si="0"/>
        <v>44793</v>
      </c>
      <c r="AQ5" s="11">
        <f t="shared" si="0"/>
        <v>44794</v>
      </c>
      <c r="AR5" s="10">
        <f>AQ5+1</f>
        <v>44795</v>
      </c>
      <c r="AS5" s="9">
        <f>AR5+1</f>
        <v>44796</v>
      </c>
      <c r="AT5" s="9">
        <f t="shared" si="0"/>
        <v>44797</v>
      </c>
      <c r="AU5" s="9">
        <f t="shared" si="0"/>
        <v>44798</v>
      </c>
      <c r="AV5" s="9">
        <f t="shared" si="0"/>
        <v>44799</v>
      </c>
      <c r="AW5" s="9">
        <f t="shared" si="0"/>
        <v>44800</v>
      </c>
      <c r="AX5" s="11">
        <f t="shared" si="0"/>
        <v>44801</v>
      </c>
      <c r="AY5" s="10">
        <f>AX5+1</f>
        <v>44802</v>
      </c>
      <c r="AZ5" s="9">
        <f>AY5+1</f>
        <v>44803</v>
      </c>
      <c r="BA5" s="9">
        <f t="shared" ref="BA5:BE5" si="1">AZ5+1</f>
        <v>44804</v>
      </c>
      <c r="BB5" s="9">
        <f t="shared" si="1"/>
        <v>44805</v>
      </c>
      <c r="BC5" s="9">
        <f t="shared" si="1"/>
        <v>44806</v>
      </c>
      <c r="BD5" s="9">
        <f t="shared" si="1"/>
        <v>44807</v>
      </c>
      <c r="BE5" s="11">
        <f t="shared" si="1"/>
        <v>44808</v>
      </c>
      <c r="BF5" s="10">
        <f>BE5+1</f>
        <v>44809</v>
      </c>
      <c r="BG5" s="9">
        <f>BF5+1</f>
        <v>44810</v>
      </c>
      <c r="BH5" s="9">
        <f t="shared" ref="BH5:BL5" si="2">BG5+1</f>
        <v>44811</v>
      </c>
      <c r="BI5" s="9">
        <f t="shared" si="2"/>
        <v>44812</v>
      </c>
      <c r="BJ5" s="9">
        <f t="shared" si="2"/>
        <v>44813</v>
      </c>
      <c r="BK5" s="9">
        <f t="shared" si="2"/>
        <v>44814</v>
      </c>
      <c r="BL5" s="11">
        <f t="shared" si="2"/>
        <v>44815</v>
      </c>
    </row>
    <row r="6" spans="1:64" ht="30" customHeight="1" thickBot="1" x14ac:dyDescent="0.3">
      <c r="A6" s="40" t="s">
        <v>29</v>
      </c>
      <c r="B6" s="7" t="s">
        <v>7</v>
      </c>
      <c r="C6" s="8" t="s">
        <v>1</v>
      </c>
      <c r="D6" s="8" t="s">
        <v>51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15.75" hidden="1" thickBot="1" x14ac:dyDescent="0.3">
      <c r="A7" s="39" t="s">
        <v>34</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
      <c r="A8" s="62"/>
      <c r="B8" s="14" t="s">
        <v>57</v>
      </c>
      <c r="C8" s="45"/>
      <c r="D8" s="15"/>
      <c r="E8" s="64">
        <v>44660</v>
      </c>
      <c r="F8" s="64">
        <v>44800</v>
      </c>
      <c r="G8" s="13"/>
      <c r="H8" s="13">
        <f t="shared" ref="H8:H49" si="6">IF(OR(ISBLANK(task_start),ISBLANK(task_end)),"",task_end-task_start+1)</f>
        <v>141</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3">
      <c r="A9" s="63"/>
      <c r="B9" s="53" t="s">
        <v>36</v>
      </c>
      <c r="C9" s="46" t="s">
        <v>23</v>
      </c>
      <c r="D9" s="16"/>
      <c r="E9" s="61">
        <v>44665</v>
      </c>
      <c r="F9" s="61">
        <v>44665</v>
      </c>
      <c r="G9" s="13"/>
      <c r="H9" s="13"/>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3">
      <c r="A10" s="40" t="s">
        <v>30</v>
      </c>
      <c r="B10" s="14" t="s">
        <v>37</v>
      </c>
      <c r="C10" s="45"/>
      <c r="D10" s="15"/>
      <c r="E10" s="65">
        <v>44666</v>
      </c>
      <c r="F10" s="65">
        <v>44672</v>
      </c>
      <c r="G10" s="13"/>
      <c r="H10" s="13"/>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3">
      <c r="A11" s="40"/>
      <c r="B11" s="53" t="s">
        <v>38</v>
      </c>
      <c r="C11" s="46"/>
      <c r="D11" s="16"/>
      <c r="E11" s="61">
        <v>44667</v>
      </c>
      <c r="F11" s="61">
        <v>44669</v>
      </c>
      <c r="G11" s="13"/>
      <c r="H11" s="13"/>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3">
      <c r="A12" s="40"/>
      <c r="B12" s="53" t="s">
        <v>39</v>
      </c>
      <c r="C12" s="46"/>
      <c r="D12" s="16"/>
      <c r="E12" s="61">
        <v>44667</v>
      </c>
      <c r="F12" s="61">
        <v>44669</v>
      </c>
      <c r="G12" s="13"/>
      <c r="H12" s="13"/>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3">
      <c r="A13" s="40"/>
      <c r="B13" s="53" t="s">
        <v>40</v>
      </c>
      <c r="C13" s="46"/>
      <c r="D13" s="16"/>
      <c r="E13" s="61">
        <v>44667</v>
      </c>
      <c r="F13" s="61">
        <v>44669</v>
      </c>
      <c r="G13" s="13"/>
      <c r="H13" s="13"/>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3">
      <c r="A14" s="40"/>
      <c r="B14" s="53" t="s">
        <v>42</v>
      </c>
      <c r="C14" s="46"/>
      <c r="D14" s="16"/>
      <c r="E14" s="61">
        <v>44669</v>
      </c>
      <c r="F14" s="61">
        <v>44670</v>
      </c>
      <c r="G14" s="13"/>
      <c r="H14" s="13"/>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3">
      <c r="A15" s="40"/>
      <c r="B15" s="53" t="s">
        <v>43</v>
      </c>
      <c r="C15" s="46"/>
      <c r="D15" s="16"/>
      <c r="E15" s="61">
        <v>44669</v>
      </c>
      <c r="F15" s="61">
        <v>44670</v>
      </c>
      <c r="G15" s="13"/>
      <c r="H15" s="13"/>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3">
      <c r="A16" s="40"/>
      <c r="B16" s="53" t="s">
        <v>44</v>
      </c>
      <c r="C16" s="46"/>
      <c r="D16" s="16"/>
      <c r="E16" s="61">
        <v>44669</v>
      </c>
      <c r="F16" s="61">
        <v>44669</v>
      </c>
      <c r="G16" s="13"/>
      <c r="H16" s="13"/>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3">
      <c r="A17" s="40"/>
      <c r="B17" s="53" t="s">
        <v>45</v>
      </c>
      <c r="C17" s="46"/>
      <c r="D17" s="16"/>
      <c r="E17" s="61">
        <v>44669</v>
      </c>
      <c r="F17" s="61">
        <v>44671</v>
      </c>
      <c r="G17" s="13"/>
      <c r="H17" s="13"/>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3">
      <c r="A18" s="40" t="s">
        <v>35</v>
      </c>
      <c r="B18" s="53" t="s">
        <v>46</v>
      </c>
      <c r="C18" s="46" t="s">
        <v>23</v>
      </c>
      <c r="D18" s="16"/>
      <c r="E18" s="61">
        <v>44671</v>
      </c>
      <c r="F18" s="61">
        <v>44672</v>
      </c>
      <c r="G18" s="13"/>
      <c r="H18" s="13">
        <f t="shared" si="6"/>
        <v>2</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3">
      <c r="A19" s="40" t="s">
        <v>31</v>
      </c>
      <c r="B19" s="53" t="s">
        <v>47</v>
      </c>
      <c r="C19" s="46"/>
      <c r="D19" s="16"/>
      <c r="E19" s="61">
        <v>44671</v>
      </c>
      <c r="F19" s="61">
        <v>44671</v>
      </c>
      <c r="G19" s="13"/>
      <c r="H19" s="13">
        <f t="shared" si="6"/>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3">
      <c r="A20" s="40" t="s">
        <v>32</v>
      </c>
      <c r="B20" s="17" t="s">
        <v>48</v>
      </c>
      <c r="C20" s="47"/>
      <c r="D20" s="18"/>
      <c r="E20" s="67">
        <v>44671</v>
      </c>
      <c r="F20" s="67">
        <v>44678</v>
      </c>
      <c r="G20" s="13"/>
      <c r="H20" s="13">
        <f t="shared" si="6"/>
        <v>8</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3">
      <c r="A21" s="40"/>
      <c r="B21" s="54" t="s">
        <v>38</v>
      </c>
      <c r="C21" s="48"/>
      <c r="D21" s="19"/>
      <c r="E21" s="66">
        <v>44671</v>
      </c>
      <c r="F21" s="66">
        <v>44671</v>
      </c>
      <c r="G21" s="13"/>
      <c r="H21" s="13"/>
      <c r="I21" s="26"/>
      <c r="J21" s="26"/>
      <c r="K21" s="26"/>
      <c r="L21" s="26"/>
      <c r="M21" s="26"/>
      <c r="N21" s="26"/>
      <c r="O21" s="26"/>
      <c r="P21" s="26"/>
      <c r="Q21" s="26"/>
      <c r="R21" s="26"/>
      <c r="S21" s="26"/>
      <c r="T21" s="26"/>
      <c r="U21" s="27"/>
      <c r="V21" s="27"/>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3">
      <c r="A22" s="40"/>
      <c r="B22" s="54" t="s">
        <v>39</v>
      </c>
      <c r="C22" s="48"/>
      <c r="D22" s="19"/>
      <c r="E22" s="66">
        <v>44672</v>
      </c>
      <c r="F22" s="66">
        <v>44672</v>
      </c>
      <c r="G22" s="13"/>
      <c r="H22" s="13"/>
      <c r="I22" s="26"/>
      <c r="J22" s="26"/>
      <c r="K22" s="26"/>
      <c r="L22" s="26"/>
      <c r="M22" s="26"/>
      <c r="N22" s="26"/>
      <c r="O22" s="26"/>
      <c r="P22" s="26"/>
      <c r="Q22" s="26"/>
      <c r="R22" s="26"/>
      <c r="S22" s="26"/>
      <c r="T22" s="26"/>
      <c r="U22" s="27"/>
      <c r="V22" s="27"/>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3">
      <c r="A23" s="40"/>
      <c r="B23" s="54" t="s">
        <v>40</v>
      </c>
      <c r="C23" s="48"/>
      <c r="D23" s="19"/>
      <c r="E23" s="66">
        <v>44673</v>
      </c>
      <c r="F23" s="66">
        <v>44674</v>
      </c>
      <c r="G23" s="13"/>
      <c r="H23" s="13"/>
      <c r="I23" s="26"/>
      <c r="J23" s="26"/>
      <c r="K23" s="26"/>
      <c r="L23" s="26"/>
      <c r="M23" s="26"/>
      <c r="N23" s="26"/>
      <c r="O23" s="26"/>
      <c r="P23" s="26"/>
      <c r="Q23" s="26"/>
      <c r="R23" s="26"/>
      <c r="S23" s="26"/>
      <c r="T23" s="26"/>
      <c r="U23" s="27"/>
      <c r="V23" s="27"/>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3">
      <c r="A24" s="40"/>
      <c r="B24" s="54" t="s">
        <v>42</v>
      </c>
      <c r="C24" s="48"/>
      <c r="D24" s="19"/>
      <c r="E24" s="66">
        <v>44674</v>
      </c>
      <c r="F24" s="66">
        <v>44675</v>
      </c>
      <c r="G24" s="13"/>
      <c r="H24" s="13"/>
      <c r="I24" s="26"/>
      <c r="J24" s="26"/>
      <c r="K24" s="26"/>
      <c r="L24" s="26"/>
      <c r="M24" s="26"/>
      <c r="N24" s="26"/>
      <c r="O24" s="26"/>
      <c r="P24" s="26"/>
      <c r="Q24" s="26"/>
      <c r="R24" s="26"/>
      <c r="S24" s="26"/>
      <c r="T24" s="26"/>
      <c r="U24" s="27"/>
      <c r="V24" s="27"/>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3">
      <c r="A25" s="40"/>
      <c r="B25" s="54" t="s">
        <v>43</v>
      </c>
      <c r="C25" s="48"/>
      <c r="D25" s="19"/>
      <c r="E25" s="66">
        <v>44674</v>
      </c>
      <c r="F25" s="66">
        <v>44675</v>
      </c>
      <c r="G25" s="13"/>
      <c r="H25" s="13"/>
      <c r="I25" s="26"/>
      <c r="J25" s="26"/>
      <c r="K25" s="26"/>
      <c r="L25" s="26"/>
      <c r="M25" s="26"/>
      <c r="N25" s="26"/>
      <c r="O25" s="26"/>
      <c r="P25" s="26"/>
      <c r="Q25" s="26"/>
      <c r="R25" s="26"/>
      <c r="S25" s="26"/>
      <c r="T25" s="26"/>
      <c r="U25" s="27"/>
      <c r="V25" s="27"/>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3">
      <c r="A26" s="40"/>
      <c r="B26" s="54" t="s">
        <v>44</v>
      </c>
      <c r="C26" s="48"/>
      <c r="D26" s="19"/>
      <c r="E26" s="66">
        <v>44676</v>
      </c>
      <c r="F26" s="66">
        <v>44676</v>
      </c>
      <c r="G26" s="13"/>
      <c r="H26" s="13"/>
      <c r="I26" s="26"/>
      <c r="J26" s="26"/>
      <c r="K26" s="26"/>
      <c r="L26" s="26"/>
      <c r="M26" s="26"/>
      <c r="N26" s="26"/>
      <c r="O26" s="26"/>
      <c r="P26" s="26"/>
      <c r="Q26" s="26"/>
      <c r="R26" s="26"/>
      <c r="S26" s="26"/>
      <c r="T26" s="26"/>
      <c r="U26" s="27"/>
      <c r="V26" s="27"/>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3">
      <c r="A27" s="40"/>
      <c r="B27" s="54" t="s">
        <v>45</v>
      </c>
      <c r="C27" s="48"/>
      <c r="D27" s="19"/>
      <c r="E27" s="66">
        <v>44677</v>
      </c>
      <c r="F27" s="66">
        <v>44677</v>
      </c>
      <c r="G27" s="13"/>
      <c r="H27" s="13"/>
      <c r="I27" s="26"/>
      <c r="J27" s="26"/>
      <c r="K27" s="26"/>
      <c r="L27" s="26"/>
      <c r="M27" s="26"/>
      <c r="N27" s="26"/>
      <c r="O27" s="26"/>
      <c r="P27" s="26"/>
      <c r="Q27" s="26"/>
      <c r="R27" s="26"/>
      <c r="S27" s="26"/>
      <c r="T27" s="26"/>
      <c r="U27" s="27"/>
      <c r="V27" s="27"/>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3">
      <c r="A28" s="39"/>
      <c r="B28" s="54" t="s">
        <v>46</v>
      </c>
      <c r="C28" s="48"/>
      <c r="D28" s="19"/>
      <c r="E28" s="66">
        <v>44678</v>
      </c>
      <c r="F28" s="66">
        <v>44678</v>
      </c>
      <c r="G28" s="13"/>
      <c r="H28" s="13">
        <f t="shared" si="6"/>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3">
      <c r="A29" s="39"/>
      <c r="B29" s="54" t="s">
        <v>49</v>
      </c>
      <c r="C29" s="48"/>
      <c r="D29" s="19"/>
      <c r="E29" s="66">
        <v>44678</v>
      </c>
      <c r="F29" s="66">
        <v>44678</v>
      </c>
      <c r="G29" s="13"/>
      <c r="H29" s="13">
        <f t="shared" si="6"/>
        <v>1</v>
      </c>
      <c r="I29" s="26"/>
      <c r="J29" s="26"/>
      <c r="K29" s="26"/>
      <c r="L29" s="26"/>
      <c r="M29" s="26"/>
      <c r="N29" s="26"/>
      <c r="O29" s="26"/>
      <c r="P29" s="26"/>
      <c r="Q29" s="26"/>
      <c r="R29" s="26"/>
      <c r="S29" s="26"/>
      <c r="T29" s="26"/>
      <c r="U29" s="26"/>
      <c r="V29" s="26"/>
      <c r="W29" s="26"/>
      <c r="X29" s="26"/>
      <c r="Y29" s="27"/>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3">
      <c r="A30" s="39" t="s">
        <v>24</v>
      </c>
      <c r="B30" s="20" t="s">
        <v>50</v>
      </c>
      <c r="C30" s="49"/>
      <c r="D30" s="21"/>
      <c r="E30" s="69">
        <v>44679</v>
      </c>
      <c r="F30" s="69">
        <v>44690</v>
      </c>
      <c r="G30" s="13"/>
      <c r="H30" s="13">
        <f t="shared" si="6"/>
        <v>12</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3">
      <c r="A31" s="39"/>
      <c r="B31" s="55" t="s">
        <v>38</v>
      </c>
      <c r="C31" s="50"/>
      <c r="D31" s="22"/>
      <c r="E31" s="68">
        <v>44679</v>
      </c>
      <c r="F31" s="68">
        <v>44686</v>
      </c>
      <c r="G31" s="13"/>
      <c r="H31" s="13"/>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3">
      <c r="A32" s="39"/>
      <c r="B32" s="55" t="s">
        <v>39</v>
      </c>
      <c r="C32" s="50"/>
      <c r="D32" s="22"/>
      <c r="E32" s="68">
        <v>44679</v>
      </c>
      <c r="F32" s="68">
        <v>44686</v>
      </c>
      <c r="G32" s="13"/>
      <c r="H32" s="13"/>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x14ac:dyDescent="0.3">
      <c r="A33" s="39"/>
      <c r="B33" s="55" t="s">
        <v>41</v>
      </c>
      <c r="C33" s="50"/>
      <c r="D33" s="22"/>
      <c r="E33" s="68">
        <v>44679</v>
      </c>
      <c r="F33" s="68">
        <v>44686</v>
      </c>
      <c r="G33" s="13"/>
      <c r="H33" s="13"/>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x14ac:dyDescent="0.3">
      <c r="A34" s="39"/>
      <c r="B34" s="55" t="s">
        <v>42</v>
      </c>
      <c r="C34" s="50"/>
      <c r="D34" s="22"/>
      <c r="E34" s="68">
        <v>44679</v>
      </c>
      <c r="F34" s="68">
        <v>44686</v>
      </c>
      <c r="G34" s="13"/>
      <c r="H34" s="1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x14ac:dyDescent="0.3">
      <c r="A35" s="39"/>
      <c r="B35" s="55" t="s">
        <v>44</v>
      </c>
      <c r="C35" s="50"/>
      <c r="D35" s="22"/>
      <c r="E35" s="68">
        <v>44685</v>
      </c>
      <c r="F35" s="68">
        <v>44686</v>
      </c>
      <c r="G35" s="13"/>
      <c r="H35" s="13"/>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x14ac:dyDescent="0.3">
      <c r="A36" s="39"/>
      <c r="B36" s="55" t="s">
        <v>40</v>
      </c>
      <c r="C36" s="50"/>
      <c r="D36" s="22"/>
      <c r="E36" s="68">
        <v>44679</v>
      </c>
      <c r="F36" s="68">
        <v>44689</v>
      </c>
      <c r="G36" s="13"/>
      <c r="H36" s="13"/>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x14ac:dyDescent="0.3">
      <c r="A37" s="39"/>
      <c r="B37" s="55" t="s">
        <v>45</v>
      </c>
      <c r="C37" s="50"/>
      <c r="D37" s="22"/>
      <c r="E37" s="68">
        <v>44679</v>
      </c>
      <c r="F37" s="68">
        <v>44689</v>
      </c>
      <c r="G37" s="13"/>
      <c r="H37" s="13"/>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x14ac:dyDescent="0.3">
      <c r="A38" s="39"/>
      <c r="B38" s="55" t="s">
        <v>46</v>
      </c>
      <c r="C38" s="50"/>
      <c r="D38" s="22"/>
      <c r="E38" s="68">
        <v>44690</v>
      </c>
      <c r="F38" s="68">
        <v>44690</v>
      </c>
      <c r="G38" s="13"/>
      <c r="H38" s="13">
        <f t="shared" si="6"/>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x14ac:dyDescent="0.3">
      <c r="A39" s="39"/>
      <c r="B39" s="55" t="s">
        <v>52</v>
      </c>
      <c r="C39" s="50"/>
      <c r="D39" s="22"/>
      <c r="E39" s="68">
        <v>44690</v>
      </c>
      <c r="F39" s="68">
        <v>44690</v>
      </c>
      <c r="G39" s="13"/>
      <c r="H39" s="13">
        <f t="shared" si="6"/>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3" customFormat="1" ht="30" customHeight="1" thickBot="1" x14ac:dyDescent="0.3">
      <c r="A40" s="39" t="s">
        <v>24</v>
      </c>
      <c r="B40" s="23" t="s">
        <v>54</v>
      </c>
      <c r="C40" s="51"/>
      <c r="D40" s="24"/>
      <c r="E40" s="70">
        <v>44691</v>
      </c>
      <c r="F40" s="71">
        <v>44700</v>
      </c>
      <c r="G40" s="13"/>
      <c r="H40" s="13">
        <f t="shared" si="6"/>
        <v>10</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3" customFormat="1" ht="30" customHeight="1" thickBot="1" x14ac:dyDescent="0.3">
      <c r="A41" s="39"/>
      <c r="B41" s="56" t="s">
        <v>38</v>
      </c>
      <c r="C41" s="52"/>
      <c r="D41" s="25"/>
      <c r="E41" s="72">
        <v>44691</v>
      </c>
      <c r="F41" s="72">
        <v>44694</v>
      </c>
      <c r="G41" s="13"/>
      <c r="H41" s="13"/>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3" customFormat="1" ht="30" customHeight="1" thickBot="1" x14ac:dyDescent="0.3">
      <c r="A42" s="39"/>
      <c r="B42" s="56" t="s">
        <v>39</v>
      </c>
      <c r="C42" s="52"/>
      <c r="D42" s="25"/>
      <c r="E42" s="72">
        <v>44691</v>
      </c>
      <c r="F42" s="72">
        <v>44694</v>
      </c>
      <c r="G42" s="13"/>
      <c r="H42" s="13"/>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3" customFormat="1" ht="30" customHeight="1" thickBot="1" x14ac:dyDescent="0.3">
      <c r="A43" s="39"/>
      <c r="B43" s="56" t="s">
        <v>41</v>
      </c>
      <c r="C43" s="52"/>
      <c r="D43" s="25"/>
      <c r="E43" s="72">
        <v>44691</v>
      </c>
      <c r="F43" s="72">
        <v>44694</v>
      </c>
      <c r="G43" s="13"/>
      <c r="H43" s="13"/>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3" customFormat="1" ht="30" customHeight="1" thickBot="1" x14ac:dyDescent="0.3">
      <c r="A44" s="39"/>
      <c r="B44" s="56" t="s">
        <v>42</v>
      </c>
      <c r="C44" s="52"/>
      <c r="D44" s="25"/>
      <c r="E44" s="72">
        <v>44691</v>
      </c>
      <c r="F44" s="72">
        <v>44694</v>
      </c>
      <c r="G44" s="13"/>
      <c r="H44" s="13"/>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3" customFormat="1" ht="30" customHeight="1" thickBot="1" x14ac:dyDescent="0.3">
      <c r="A45" s="39"/>
      <c r="B45" s="56" t="s">
        <v>44</v>
      </c>
      <c r="C45" s="52"/>
      <c r="D45" s="25"/>
      <c r="E45" s="72">
        <v>44694</v>
      </c>
      <c r="F45" s="72">
        <v>44694</v>
      </c>
      <c r="G45" s="13"/>
      <c r="H45" s="13"/>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 customFormat="1" ht="30" customHeight="1" thickBot="1" x14ac:dyDescent="0.3">
      <c r="A46" s="39"/>
      <c r="B46" s="56" t="s">
        <v>40</v>
      </c>
      <c r="C46" s="52"/>
      <c r="D46" s="25"/>
      <c r="E46" s="72">
        <v>44695</v>
      </c>
      <c r="F46" s="72">
        <v>44699</v>
      </c>
      <c r="G46" s="13"/>
      <c r="H46" s="13"/>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3" customFormat="1" ht="30" customHeight="1" thickBot="1" x14ac:dyDescent="0.3">
      <c r="A47" s="39"/>
      <c r="B47" s="56" t="s">
        <v>45</v>
      </c>
      <c r="C47" s="52"/>
      <c r="D47" s="25"/>
      <c r="E47" s="72">
        <v>44695</v>
      </c>
      <c r="F47" s="72">
        <v>44699</v>
      </c>
      <c r="G47" s="13"/>
      <c r="H47" s="13"/>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 customFormat="1" ht="30" customHeight="1" thickBot="1" x14ac:dyDescent="0.3">
      <c r="A48" s="39"/>
      <c r="B48" s="56" t="s">
        <v>46</v>
      </c>
      <c r="C48" s="52"/>
      <c r="D48" s="25"/>
      <c r="E48" s="72">
        <v>44700</v>
      </c>
      <c r="F48" s="72">
        <v>44700</v>
      </c>
      <c r="G48" s="13"/>
      <c r="H48" s="13"/>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3" customFormat="1" ht="30" customHeight="1" thickBot="1" x14ac:dyDescent="0.3">
      <c r="A49" s="39"/>
      <c r="B49" s="56" t="s">
        <v>53</v>
      </c>
      <c r="C49" s="52"/>
      <c r="D49" s="25"/>
      <c r="E49" s="72">
        <v>44700</v>
      </c>
      <c r="F49" s="72">
        <v>44700</v>
      </c>
      <c r="G49" s="13"/>
      <c r="H49" s="13">
        <f t="shared" si="6"/>
        <v>1</v>
      </c>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3" customFormat="1" ht="30" customHeight="1" thickBot="1" x14ac:dyDescent="0.3">
      <c r="A50" s="39"/>
      <c r="B50" s="77" t="s">
        <v>55</v>
      </c>
      <c r="C50" s="78"/>
      <c r="D50" s="79"/>
      <c r="E50" s="80">
        <v>44701</v>
      </c>
      <c r="F50" s="81">
        <v>44709</v>
      </c>
      <c r="G50" s="13"/>
      <c r="H50" s="13"/>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3" customFormat="1" ht="30" customHeight="1" thickBot="1" x14ac:dyDescent="0.3">
      <c r="A51" s="39"/>
      <c r="B51" s="75" t="s">
        <v>38</v>
      </c>
      <c r="C51" s="73"/>
      <c r="D51" s="74"/>
      <c r="E51" s="76">
        <v>44701</v>
      </c>
      <c r="F51" s="76">
        <v>44704</v>
      </c>
      <c r="G51" s="13"/>
      <c r="H51" s="13"/>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ht="30" customHeight="1" thickBot="1" x14ac:dyDescent="0.3">
      <c r="A52" s="40" t="s">
        <v>25</v>
      </c>
      <c r="B52" s="75" t="s">
        <v>39</v>
      </c>
      <c r="C52" s="73"/>
      <c r="D52" s="74"/>
      <c r="E52" s="76">
        <v>44701</v>
      </c>
      <c r="F52" s="76">
        <v>44704</v>
      </c>
      <c r="G52" s="13"/>
      <c r="H52" s="13"/>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ht="30" customHeight="1" thickBot="1" x14ac:dyDescent="0.3">
      <c r="A53" s="40" t="s">
        <v>25</v>
      </c>
      <c r="B53" s="75" t="s">
        <v>41</v>
      </c>
      <c r="C53" s="73"/>
      <c r="D53" s="74"/>
      <c r="E53" s="76">
        <v>44701</v>
      </c>
      <c r="F53" s="76">
        <v>44704</v>
      </c>
      <c r="G53" s="13"/>
      <c r="H53" s="13"/>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ht="30" customHeight="1" thickBot="1" x14ac:dyDescent="0.3">
      <c r="B54" s="75" t="s">
        <v>42</v>
      </c>
      <c r="C54" s="73"/>
      <c r="D54" s="74"/>
      <c r="E54" s="76">
        <v>44701</v>
      </c>
      <c r="F54" s="76">
        <v>44704</v>
      </c>
      <c r="G54" s="13"/>
      <c r="H54" s="13"/>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ht="30" customHeight="1" thickBot="1" x14ac:dyDescent="0.3">
      <c r="B55" s="75" t="s">
        <v>44</v>
      </c>
      <c r="C55" s="73"/>
      <c r="D55" s="74"/>
      <c r="E55" s="76">
        <v>44705</v>
      </c>
      <c r="F55" s="76">
        <v>44705</v>
      </c>
      <c r="G55" s="13"/>
      <c r="H55" s="13"/>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ht="30" customHeight="1" thickBot="1" x14ac:dyDescent="0.3">
      <c r="B56" s="75" t="s">
        <v>40</v>
      </c>
      <c r="C56" s="73"/>
      <c r="D56" s="74"/>
      <c r="E56" s="76">
        <v>44705</v>
      </c>
      <c r="F56" s="76">
        <v>44709</v>
      </c>
      <c r="G56" s="13"/>
      <c r="H56" s="13"/>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ht="30" customHeight="1" thickBot="1" x14ac:dyDescent="0.3">
      <c r="B57" s="75" t="s">
        <v>45</v>
      </c>
      <c r="C57" s="73"/>
      <c r="D57" s="74"/>
      <c r="E57" s="76">
        <v>44705</v>
      </c>
      <c r="F57" s="76">
        <v>44709</v>
      </c>
      <c r="G57" s="13"/>
      <c r="H57" s="13"/>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pans="1:64" ht="30" customHeight="1" thickBot="1" x14ac:dyDescent="0.3">
      <c r="B58" s="75" t="s">
        <v>46</v>
      </c>
      <c r="C58" s="73"/>
      <c r="D58" s="74"/>
      <c r="E58" s="76">
        <v>44709</v>
      </c>
      <c r="F58" s="76">
        <v>44709</v>
      </c>
      <c r="G58" s="13"/>
      <c r="H58" s="13"/>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pans="1:64" ht="30" customHeight="1" thickBot="1" x14ac:dyDescent="0.3">
      <c r="B59" s="75" t="s">
        <v>53</v>
      </c>
      <c r="C59" s="73"/>
      <c r="D59" s="74"/>
      <c r="E59" s="76">
        <v>44709</v>
      </c>
      <c r="F59" s="76">
        <v>44709</v>
      </c>
      <c r="G59" s="13"/>
      <c r="H59" s="13"/>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10:D49 D7">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6" priority="63">
      <formula>AND(TODAY()&gt;=I$5,TODAY()&lt;J$5)</formula>
    </cfRule>
  </conditionalFormatting>
  <conditionalFormatting sqref="I7:BL51">
    <cfRule type="expression" dxfId="25" priority="57">
      <formula>AND(task_start&lt;=I$5,ROUNDDOWN((task_end-task_start+1)*task_progress,0)+task_start-1&gt;=I$5)</formula>
    </cfRule>
    <cfRule type="expression" dxfId="24" priority="58" stopIfTrue="1">
      <formula>AND(task_end&gt;=I$5,task_start&lt;J$5)</formula>
    </cfRule>
  </conditionalFormatting>
  <conditionalFormatting sqref="D8">
    <cfRule type="dataBar" priority="28">
      <dataBar>
        <cfvo type="num" val="0"/>
        <cfvo type="num" val="1"/>
        <color theme="0" tint="-0.249977111117893"/>
      </dataBar>
      <extLst>
        <ext xmlns:x14="http://schemas.microsoft.com/office/spreadsheetml/2009/9/main" uri="{B025F937-C7B1-47D3-B67F-A62EFF666E3E}">
          <x14:id>{B03B9ED3-1D55-4879-80C7-9F01453951AB}</x14:id>
        </ext>
      </extLst>
    </cfRule>
  </conditionalFormatting>
  <conditionalFormatting sqref="D9">
    <cfRule type="dataBar" priority="27">
      <dataBar>
        <cfvo type="num" val="0"/>
        <cfvo type="num" val="1"/>
        <color theme="0" tint="-0.249977111117893"/>
      </dataBar>
      <extLst>
        <ext xmlns:x14="http://schemas.microsoft.com/office/spreadsheetml/2009/9/main" uri="{B025F937-C7B1-47D3-B67F-A62EFF666E3E}">
          <x14:id>{6C6B319B-2D7D-4F24-84A5-34AD78D01BAD}</x14:id>
        </ext>
      </extLst>
    </cfRule>
  </conditionalFormatting>
  <conditionalFormatting sqref="D50:D51 D53:D59">
    <cfRule type="dataBar" priority="26">
      <dataBar>
        <cfvo type="num" val="0"/>
        <cfvo type="num" val="1"/>
        <color theme="0" tint="-0.249977111117893"/>
      </dataBar>
      <extLst>
        <ext xmlns:x14="http://schemas.microsoft.com/office/spreadsheetml/2009/9/main" uri="{B025F937-C7B1-47D3-B67F-A62EFF666E3E}">
          <x14:id>{C1E86316-FEE2-483A-BCAB-1684C75687D5}</x14:id>
        </ext>
      </extLst>
    </cfRule>
  </conditionalFormatting>
  <conditionalFormatting sqref="I53:BL53">
    <cfRule type="expression" dxfId="23" priority="25">
      <formula>AND(TODAY()&gt;=I$5,TODAY()&lt;J$5)</formula>
    </cfRule>
  </conditionalFormatting>
  <conditionalFormatting sqref="I53:BL53">
    <cfRule type="expression" dxfId="22" priority="23">
      <formula>AND(task_start&lt;=I$5,ROUNDDOWN((task_end-task_start+1)*task_progress,0)+task_start-1&gt;=I$5)</formula>
    </cfRule>
    <cfRule type="expression" dxfId="21" priority="24" stopIfTrue="1">
      <formula>AND(task_end&gt;=I$5,task_start&lt;J$5)</formula>
    </cfRule>
  </conditionalFormatting>
  <conditionalFormatting sqref="I54:BL54">
    <cfRule type="expression" dxfId="20" priority="22">
      <formula>AND(TODAY()&gt;=I$5,TODAY()&lt;J$5)</formula>
    </cfRule>
  </conditionalFormatting>
  <conditionalFormatting sqref="I54:BL54">
    <cfRule type="expression" dxfId="19" priority="20">
      <formula>AND(task_start&lt;=I$5,ROUNDDOWN((task_end-task_start+1)*task_progress,0)+task_start-1&gt;=I$5)</formula>
    </cfRule>
    <cfRule type="expression" dxfId="18" priority="21" stopIfTrue="1">
      <formula>AND(task_end&gt;=I$5,task_start&lt;J$5)</formula>
    </cfRule>
  </conditionalFormatting>
  <conditionalFormatting sqref="I55:BL55">
    <cfRule type="expression" dxfId="17" priority="19">
      <formula>AND(TODAY()&gt;=I$5,TODAY()&lt;J$5)</formula>
    </cfRule>
  </conditionalFormatting>
  <conditionalFormatting sqref="I55:BL55">
    <cfRule type="expression" dxfId="16" priority="17">
      <formula>AND(task_start&lt;=I$5,ROUNDDOWN((task_end-task_start+1)*task_progress,0)+task_start-1&gt;=I$5)</formula>
    </cfRule>
    <cfRule type="expression" dxfId="15" priority="18" stopIfTrue="1">
      <formula>AND(task_end&gt;=I$5,task_start&lt;J$5)</formula>
    </cfRule>
  </conditionalFormatting>
  <conditionalFormatting sqref="I56:BL56">
    <cfRule type="expression" dxfId="14" priority="16">
      <formula>AND(TODAY()&gt;=I$5,TODAY()&lt;J$5)</formula>
    </cfRule>
  </conditionalFormatting>
  <conditionalFormatting sqref="I56:BL56">
    <cfRule type="expression" dxfId="13" priority="14">
      <formula>AND(task_start&lt;=I$5,ROUNDDOWN((task_end-task_start+1)*task_progress,0)+task_start-1&gt;=I$5)</formula>
    </cfRule>
    <cfRule type="expression" dxfId="12" priority="15" stopIfTrue="1">
      <formula>AND(task_end&gt;=I$5,task_start&lt;J$5)</formula>
    </cfRule>
  </conditionalFormatting>
  <conditionalFormatting sqref="I57:BL57">
    <cfRule type="expression" dxfId="11" priority="13">
      <formula>AND(TODAY()&gt;=I$5,TODAY()&lt;J$5)</formula>
    </cfRule>
  </conditionalFormatting>
  <conditionalFormatting sqref="I57:BL57">
    <cfRule type="expression" dxfId="10" priority="11">
      <formula>AND(task_start&lt;=I$5,ROUNDDOWN((task_end-task_start+1)*task_progress,0)+task_start-1&gt;=I$5)</formula>
    </cfRule>
    <cfRule type="expression" dxfId="9" priority="12" stopIfTrue="1">
      <formula>AND(task_end&gt;=I$5,task_start&lt;J$5)</formula>
    </cfRule>
  </conditionalFormatting>
  <conditionalFormatting sqref="I58:BL58">
    <cfRule type="expression" dxfId="8" priority="10">
      <formula>AND(TODAY()&gt;=I$5,TODAY()&lt;J$5)</formula>
    </cfRule>
  </conditionalFormatting>
  <conditionalFormatting sqref="I58:BL58">
    <cfRule type="expression" dxfId="7" priority="8">
      <formula>AND(task_start&lt;=I$5,ROUNDDOWN((task_end-task_start+1)*task_progress,0)+task_start-1&gt;=I$5)</formula>
    </cfRule>
    <cfRule type="expression" dxfId="6" priority="9" stopIfTrue="1">
      <formula>AND(task_end&gt;=I$5,task_start&lt;J$5)</formula>
    </cfRule>
  </conditionalFormatting>
  <conditionalFormatting sqref="I59:BL59">
    <cfRule type="expression" dxfId="5" priority="7">
      <formula>AND(TODAY()&gt;=I$5,TODAY()&lt;J$5)</formula>
    </cfRule>
  </conditionalFormatting>
  <conditionalFormatting sqref="I59:BL59">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D52">
    <cfRule type="dataBar" priority="4">
      <dataBar>
        <cfvo type="num" val="0"/>
        <cfvo type="num" val="1"/>
        <color theme="0" tint="-0.249977111117893"/>
      </dataBar>
      <extLst>
        <ext xmlns:x14="http://schemas.microsoft.com/office/spreadsheetml/2009/9/main" uri="{B025F937-C7B1-47D3-B67F-A62EFF666E3E}">
          <x14:id>{9CB20B50-945E-48CE-8B49-8ED42F0EE323}</x14:id>
        </ext>
      </extLst>
    </cfRule>
  </conditionalFormatting>
  <conditionalFormatting sqref="I52:BL52">
    <cfRule type="expression" dxfId="2" priority="3">
      <formula>AND(TODAY()&gt;=I$5,TODAY()&lt;J$5)</formula>
    </cfRule>
  </conditionalFormatting>
  <conditionalFormatting sqref="I52:BL5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D10:D49 D7</xm:sqref>
        </x14:conditionalFormatting>
        <x14:conditionalFormatting xmlns:xm="http://schemas.microsoft.com/office/excel/2006/main">
          <x14:cfRule type="dataBar" id="{B03B9ED3-1D55-4879-80C7-9F01453951AB}">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6C6B319B-2D7D-4F24-84A5-34AD78D01BAD}">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C1E86316-FEE2-483A-BCAB-1684C75687D5}">
            <x14:dataBar minLength="0" maxLength="100" gradient="0">
              <x14:cfvo type="num">
                <xm:f>0</xm:f>
              </x14:cfvo>
              <x14:cfvo type="num">
                <xm:f>1</xm:f>
              </x14:cfvo>
              <x14:negativeFillColor rgb="FFFF0000"/>
              <x14:axisColor rgb="FF000000"/>
            </x14:dataBar>
          </x14:cfRule>
          <xm:sqref>D50:D51 D53:D59</xm:sqref>
        </x14:conditionalFormatting>
        <x14:conditionalFormatting xmlns:xm="http://schemas.microsoft.com/office/excel/2006/main">
          <x14:cfRule type="dataBar" id="{9CB20B50-945E-48CE-8B49-8ED42F0EE323}">
            <x14:dataBar minLength="0" maxLength="100" gradient="0">
              <x14:cfvo type="num">
                <xm:f>0</xm:f>
              </x14:cfvo>
              <x14:cfvo type="num">
                <xm:f>1</xm:f>
              </x14:cfvo>
              <x14:negativeFillColor rgb="FFFF0000"/>
              <x14:axisColor rgb="FF000000"/>
            </x14:dataBar>
          </x14:cfRule>
          <xm:sqref>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60"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2022-04-17T15:29:32Z</dcterms:modified>
</cp:coreProperties>
</file>