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215" firstSheet="3" activeTab="3"/>
  </bookViews>
  <sheets>
    <sheet name="BM-01-03" sheetId="1" state="hidden" r:id="rId1"/>
    <sheet name="BM-01-02" sheetId="2" state="hidden" r:id="rId2"/>
    <sheet name="BM-02-02" sheetId="3" state="hidden" r:id="rId3"/>
    <sheet name="ĐVH" sheetId="4" r:id="rId4"/>
    <sheet name="KToan" sheetId="5" r:id="rId5"/>
    <sheet name="Sheet6" sheetId="6" state="hidden" r:id="rId6"/>
  </sheets>
  <definedNames>
    <definedName name="_xlnm.Print_Titles" localSheetId="3">ĐVH!$1:2</definedName>
    <definedName name="_xlnm.Print_Titles" localSheetId="4">KToan!$1:2</definedName>
  </definedNames>
  <calcPr calcId="144525" concurrentCalc="0"/>
</workbook>
</file>

<file path=xl/sharedStrings.xml><?xml version="1.0" encoding="utf-8"?>
<sst xmlns="http://schemas.openxmlformats.org/spreadsheetml/2006/main" count="104">
  <si>
    <t>TRUNG TÂM THÔNG TIN DI DỘNG KVI</t>
  </si>
  <si>
    <t>BM-01-03</t>
  </si>
  <si>
    <t>ĐƠN VỊ…</t>
  </si>
  <si>
    <t>PHIẾU GIAO NHIỆM VỤ CHO CBCNV</t>
  </si>
  <si>
    <t>Tháng……năm……</t>
  </si>
  <si>
    <t>Họ và tên:</t>
  </si>
  <si>
    <t>Chức danh: Phó đơn vị</t>
  </si>
  <si>
    <t>STT</t>
  </si>
  <si>
    <t>Nội dung công việc</t>
  </si>
  <si>
    <t>Tỷ trọng điểm</t>
  </si>
  <si>
    <t>Yêu cầu công việc</t>
  </si>
  <si>
    <t>Ghi chú</t>
  </si>
  <si>
    <t>Điểm gốc</t>
  </si>
  <si>
    <t>Điểm hoàn thành</t>
  </si>
  <si>
    <t>Thời gian hoàn thành</t>
  </si>
  <si>
    <t>Giá trị hoặc số lượng</t>
  </si>
  <si>
    <t>…</t>
  </si>
  <si>
    <t>Tổng cộng</t>
  </si>
  <si>
    <t>….,ngày…..tháng…..năm……</t>
  </si>
  <si>
    <t>NGƯỜI THỰC HIỆN</t>
  </si>
  <si>
    <t>THỦ TRƯỞNG ĐƠN VỊ</t>
  </si>
  <si>
    <t>(Ký và ghi rõ họ, tên)</t>
  </si>
  <si>
    <t>BM-01-02</t>
  </si>
  <si>
    <t>Chức danh:</t>
  </si>
  <si>
    <t>PHÓ THỦ TRƯỞNG ĐƠN VỊ</t>
  </si>
  <si>
    <t>CÔNG TY THÔNG TIN DI ĐỘNG</t>
  </si>
  <si>
    <t>BM-02-02</t>
  </si>
  <si>
    <t>TRUNG TÂM THÔNG TIN DI ĐỘNG KVI</t>
  </si>
  <si>
    <t>PHIÊU GIAO VIỆC PHÁT SINH CHO TRƯỞNG ĐƠN VỊ</t>
  </si>
  <si>
    <t>Tháng…...năm……</t>
  </si>
  <si>
    <t>Thời hạn hoàn thành</t>
  </si>
  <si>
    <t>Tổng điểm</t>
  </si>
  <si>
    <t>…,ngày…..tháng…..năm……</t>
  </si>
  <si>
    <t>NGƯỜI ĐƯỢC GIAO VIỆC</t>
  </si>
  <si>
    <t xml:space="preserve">PHÓ GIÁM ĐỐC </t>
  </si>
  <si>
    <t>GIÁM ĐỐC</t>
  </si>
  <si>
    <t>Kế hoạch công việc</t>
  </si>
  <si>
    <t>Kết quả thực hiện</t>
  </si>
  <si>
    <t>Tỷ lệ hoàn thành kế hoạch (x)</t>
  </si>
  <si>
    <t>Hệ số hoàn thành kế hoạch (k)</t>
  </si>
  <si>
    <t>Điểm NSCL</t>
  </si>
  <si>
    <t>Tổng điểm NSCL</t>
  </si>
  <si>
    <t>Đơn vị tính</t>
  </si>
  <si>
    <t>Phương pháp đánh giá</t>
  </si>
  <si>
    <t>Giá trị hoàn thành</t>
  </si>
  <si>
    <t>Ghi chú kết quả</t>
  </si>
  <si>
    <t>I</t>
  </si>
  <si>
    <t>Chỉ tiêu NSCL</t>
  </si>
  <si>
    <t>%</t>
  </si>
  <si>
    <t xml:space="preserve">Tỷ lệ hoàn thành = Kết quả thực hiện/kế hoạch </t>
  </si>
  <si>
    <t>Số chỉ tiêu hoàn thành MTCL của Tổng công ty</t>
  </si>
  <si>
    <t>Điểm</t>
  </si>
  <si>
    <t>Mỗi chỉ tiêu do đơn vị chủ trì không đạt MTCL TCT trừ 1 điểm/1 chỉ tiêu</t>
  </si>
  <si>
    <t>Số PAKH phát sinh liên quan đến mạng lưới</t>
  </si>
  <si>
    <t>ĐIỂM TIẾN ĐỘ THỰC HIỆN XỬ LÝ VĂN BẢN</t>
  </si>
  <si>
    <t>Hoàn thành chậm theo yêu cầu của TCT hoặc LĐTT trừ 1 điểm/1 lần vi phạm
Trường hợp bị nhắc nhở từ TCT, đơn vị bên ngoài bằng văn bản: Trừ 3 điểm/ lần
Ghi chú: Đối với các trường hợp đặc biệt, việc gia hạn sẽ do hội đồng quyết định
Nguồn dữ liệu: P. TCHC tập hợp và báo cáo.</t>
  </si>
  <si>
    <t>Tỷ lệ hoàn thành = Kết quả thực hiện/kế hoạch giao 
Nguồn dữ liệu : Theo văn bản công văn mới nhất</t>
  </si>
  <si>
    <t>SLA ứng cứu trạm</t>
  </si>
  <si>
    <t xml:space="preserve">Tỷ lệ hoàn thành = Kết quả thực hiện/kế hoạch pháp lệnh 
Ghi chú : Kế hoạch theo công văn mới nhất. Báo cáo từ hệ thống </t>
  </si>
  <si>
    <t>CLR_Ran</t>
  </si>
  <si>
    <t xml:space="preserve">Không đạt kế hoạch hướng dẫn trừ toàn bộ số điểm.
Vượt kế hoạch hướng dẫn đạt 10 điểm
Ghi chú : Kế hoạch theo công văn mới nhất. Báo cáo từ hệ thống </t>
  </si>
  <si>
    <t>Tỷ lệ hoàn thành kiểm tra an toàn site cấp 2/kế hoạch</t>
  </si>
  <si>
    <t xml:space="preserve">Tỷ lệ hoàn thành = Kết quả thực hiện/kế hoạch pháp lênh </t>
  </si>
  <si>
    <t>% ALARM RATE</t>
  </si>
  <si>
    <t xml:space="preserve">Tỷ lệ hoàn thành = Kết quả thực hiện/kế hoạch pháp lệnh </t>
  </si>
  <si>
    <t>% NHÂN VIÊN THAM GIA THI ĐÀO TẠO</t>
  </si>
  <si>
    <t>100% học viên tham gia thi tất cả chương trình: 10 điểm. Mỗi 1 học viên không tham gia thi trừ 1 điểm/1 người.
Bao gồm tất cả chương trình đào tạo có tổ chức thi</t>
  </si>
  <si>
    <t># Điểm Đánh giá công tác hỗ trợ theo nghiệp vụ từ các Đài viễn thông</t>
  </si>
  <si>
    <t>Chỉ số hài lòng = Tổng điểm đánh đánh giá của các Tổ thuộc Đài cho tổng số nghiệp vụ hỗ trợ của đơn vị/Tổng điểm tối đa (thang điểm 10)
Nguồn dữ liệu: Thống kê báo cáo sau khảo sát
Đối với kỳ không đánh giá hệ số bằng 1</t>
  </si>
  <si>
    <t>Chưa có số liệu báo cáo</t>
  </si>
  <si>
    <t># ĐIỂM HOÀN THÀNH BÁO CÁO TÀI CHÍNH HÀNG THÁNG CỦA TRUNG TÂM</t>
  </si>
  <si>
    <t>Hoàn thành theo yêu cầu và quy định của TCT và LĐTT
Hoàn thành chậm hoặc sai sót trừ 1 điểm/1 vi phạm 
Nguồn dữ liệu: Theo ngày đóng dấu của văn thư và theo phản hồi nhắc nhở (nếu có ) của TCT</t>
  </si>
  <si>
    <t>% CÔNG NỢ PHẢI TRẢ</t>
  </si>
  <si>
    <t>Tỷ lệ hoàn thành = Số công nợ còn tồn/tổng số tiền phải thanh toán
Ghi chú : Tính trên các hợp đồng đã nhập vào chương trình quản lý chi phí</t>
  </si>
  <si>
    <t># Điểm đảm bảo an toàn vật tư, thiết bị tại kho</t>
  </si>
  <si>
    <t>10</t>
  </si>
  <si>
    <t>Đảm bảo không thất thoát tài sản tại kho. Mỗi lần vi phạm trừ 1 điểm/1 lần</t>
  </si>
  <si>
    <t>Đảm bảo không có phản ánh từ các đơn vị</t>
  </si>
  <si>
    <t>ĐIỂM THỰC HIỆN XUẤT NHẬP KHO VẬT TƯ DỰ PHÒNG</t>
  </si>
  <si>
    <t xml:space="preserve">Lập chứng từ kịp thời , đúng đủ số lượng, xuất kho đúng thời gian quy định
Mỗi lỗi chậm, sai sót: Trừ 1 điểm/ lần </t>
  </si>
  <si>
    <t xml:space="preserve">% HỒ SƠ CHI PHÍ CỐ ĐỊNH: ĐIỆN, NHIÊN LIỆU, KÊNH HOÀN THÀNH THANH TOÁN </t>
  </si>
  <si>
    <t xml:space="preserve">Số bộ hồ sơ thanh toán đúng hạn theo quy trình / Tổng số bộ hồ sơ nộp thanh toán 
Nguồn dữ liệu: Báo cáo từ phần mềm, phản hồi từ các đơn vị </t>
  </si>
  <si>
    <t xml:space="preserve">% HỒ SƠ CHI PHÍ BIẾN ĐỔI HOÀN THÀNH THANH TOÁN </t>
  </si>
  <si>
    <r>
      <rPr>
        <sz val="12"/>
        <rFont val="Times New Roman"/>
        <charset val="134"/>
      </rPr>
      <t xml:space="preserve">Số bộ hồ sơ hoàn thành thanh toán theo đúng quy trình / Tổng số bộ hồ sơ đủ điều kiện thành toán </t>
    </r>
    <r>
      <rPr>
        <i/>
        <sz val="12"/>
        <rFont val="Times New Roman"/>
        <charset val="134"/>
      </rPr>
      <t xml:space="preserve">(gồm các hồ sơ hoàn thành quyết toán hoặc các hồ sơ nộp thanh toán không cần quyết toán) </t>
    </r>
    <r>
      <rPr>
        <sz val="12"/>
        <rFont val="Times New Roman"/>
        <charset val="134"/>
      </rPr>
      <t xml:space="preserve">
Nguồn dữ liệu: Báo cáo từ phần mềm, phản hồi từ các đơn vị </t>
    </r>
  </si>
  <si>
    <t># ĐIỂM THANH TOÁN LƯƠNG (CHÍNH THỨC VÀ DỊCH VỤ)</t>
  </si>
  <si>
    <t>- Viết, trình ký UNC sau khi có dữ liệu từ Phòng TCHC sau 2 Ngày.
- Không hoàn thành trừ 1 điểm/ 1 ngày chậm (tính ngày làm việc). 
Nguồn dữ liệu: Báo cáo P.TCHC</t>
  </si>
  <si>
    <t>Hoàn thành thanh toán sau 2 ngày kể từ khi TCHC nộp</t>
  </si>
  <si>
    <t># ĐIỂM THẨM TRA QUYẾT TOÁN</t>
  </si>
  <si>
    <t xml:space="preserve">- Tự thực hiện: Hoàn thành trong vòng 15 ngày kể từ nhận đủ hồ sơ quyết toán hợp lệ.
- Phương án thuê kiểm toán: Hoàn thành trong vòng 35 ngày kể từ nhận đủ hồ sơ quyết toán hợp lệ
- Hoàn thành chậm trừ 1 điểm/ 1 hồ sơ (không bao gồm thời gian đơn vị hoàn thiện hồ sơ theo yêu cầu) 
Nguồn dữ liệu: Báo cáo từ phần mềm, phản hồi từ các đơn vị </t>
  </si>
  <si>
    <t>HN1</t>
  </si>
  <si>
    <t>HN2</t>
  </si>
  <si>
    <t>HP</t>
  </si>
  <si>
    <t>TN</t>
  </si>
  <si>
    <t>NĐ</t>
  </si>
  <si>
    <t>VP</t>
  </si>
  <si>
    <t>NA</t>
  </si>
  <si>
    <t>Tỷ lệ thiết lập cuộc gọi 2G (CSSR2G)</t>
  </si>
  <si>
    <t>Tỷ lệ rơi cuộc gọi 2G (CDR2G)</t>
  </si>
  <si>
    <t>Tỷ lệ cell 2G chất lượng kém (BADCELL2G)</t>
  </si>
  <si>
    <t>Độ khả dụng mạng 2G (ĐKD2G)</t>
  </si>
  <si>
    <t>Tỷ thiết lập phiên data thành công (PASR3G)</t>
  </si>
  <si>
    <t>Tỷ lệ rơi phiên data (PADR3G)</t>
  </si>
  <si>
    <t>Tỷ lệ cell 3G chất lượng kém (BADCELL3G)</t>
  </si>
  <si>
    <t>Độ khả dụng mạng 3G (ĐKD3G)</t>
  </si>
</sst>
</file>

<file path=xl/styles.xml><?xml version="1.0" encoding="utf-8"?>
<styleSheet xmlns="http://schemas.openxmlformats.org/spreadsheetml/2006/main">
  <numFmts count="7">
    <numFmt numFmtId="176" formatCode="0.000"/>
    <numFmt numFmtId="177" formatCode="_ * #,##0_ ;_ * \-#,##0_ ;_ * &quot;-&quot;_ ;_ @_ "/>
    <numFmt numFmtId="178" formatCode="[$-409]d\-mmm\-yyyy;@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.00_ ;_ * \-#,##0.00_ ;_ * &quot;-&quot;??_ ;_ @_ "/>
  </numFmts>
  <fonts count="78">
    <font>
      <sz val="13"/>
      <name val=".VnTime"/>
      <charset val="134"/>
    </font>
    <font>
      <sz val="13"/>
      <name val=".VnTime"/>
      <charset val="134"/>
    </font>
    <font>
      <sz val="13"/>
      <color indexed="8"/>
      <name val="Times New Roman"/>
      <charset val="134"/>
    </font>
    <font>
      <sz val="13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3"/>
      <name val="Times New Roman"/>
      <charset val="134"/>
    </font>
    <font>
      <i/>
      <sz val="13"/>
      <name val="Times New Roman"/>
      <charset val="134"/>
    </font>
    <font>
      <sz val="14"/>
      <name val="Times New Roman"/>
      <charset val="134"/>
    </font>
    <font>
      <b/>
      <u/>
      <sz val="12"/>
      <name val="Times New Roman"/>
      <charset val="134"/>
    </font>
    <font>
      <b/>
      <sz val="14"/>
      <name val="Times New Roman"/>
      <charset val="134"/>
    </font>
    <font>
      <b/>
      <u/>
      <sz val="14"/>
      <name val="Times New Roman"/>
      <charset val="134"/>
    </font>
    <font>
      <sz val="11"/>
      <name val="Times New Roman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indexed="60"/>
      <name val="Calibri"/>
      <charset val="134"/>
    </font>
    <font>
      <sz val="11"/>
      <color theme="1"/>
      <name val="Calibri"/>
      <charset val="0"/>
      <scheme val="minor"/>
    </font>
    <font>
      <sz val="11"/>
      <color indexed="9"/>
      <name val="Calibri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sz val="10"/>
      <name val="Arial"/>
      <charset val="134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63"/>
    </font>
    <font>
      <sz val="11"/>
      <color theme="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rgb="FF3F3F3F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indexed="10"/>
      <name val="Calibri"/>
      <charset val="134"/>
    </font>
    <font>
      <u/>
      <sz val="11"/>
      <color theme="10"/>
      <name val="Arial"/>
      <charset val="134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i/>
      <sz val="11"/>
      <color indexed="23"/>
      <name val="Calibri"/>
      <charset val="134"/>
    </font>
    <font>
      <sz val="11"/>
      <color theme="1"/>
      <name val="Calibri"/>
      <charset val="163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indexed="20"/>
      <name val="Calibri"/>
      <charset val="134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indexed="9"/>
      <name val="Calibri"/>
      <charset val="134"/>
    </font>
    <font>
      <sz val="11"/>
      <color indexed="17"/>
      <name val="Calibri"/>
      <charset val="134"/>
    </font>
    <font>
      <sz val="12"/>
      <name val="宋体"/>
      <charset val="134"/>
    </font>
    <font>
      <b/>
      <sz val="15"/>
      <color indexed="56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indexed="56"/>
      <name val="Calibri"/>
      <charset val="134"/>
    </font>
    <font>
      <b/>
      <sz val="11"/>
      <color theme="3"/>
      <name val="Calibri"/>
      <charset val="134"/>
      <scheme val="minor"/>
    </font>
    <font>
      <b/>
      <sz val="11"/>
      <color indexed="63"/>
      <name val="Calibri"/>
      <charset val="134"/>
    </font>
    <font>
      <b/>
      <sz val="11"/>
      <color indexed="56"/>
      <name val="Calibri"/>
      <charset val="134"/>
    </font>
    <font>
      <sz val="11"/>
      <color rgb="FF9C6500"/>
      <name val="Calibri"/>
      <charset val="0"/>
      <scheme val="minor"/>
    </font>
    <font>
      <u/>
      <sz val="10"/>
      <color indexed="12"/>
      <name val="Arial"/>
      <charset val="134"/>
    </font>
    <font>
      <sz val="11"/>
      <color indexed="62"/>
      <name val="Calibri"/>
      <charset val="134"/>
    </font>
    <font>
      <sz val="11"/>
      <color rgb="FFFA7D00"/>
      <name val="Calibri"/>
      <charset val="134"/>
      <scheme val="minor"/>
    </font>
    <font>
      <sz val="11"/>
      <name val="Calibri"/>
      <charset val="134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indexed="56"/>
      <name val="Cambria"/>
      <charset val="134"/>
    </font>
    <font>
      <sz val="12"/>
      <name val="宋体"/>
      <charset val="134"/>
    </font>
    <font>
      <sz val="11"/>
      <color rgb="FFFF0000"/>
      <name val="Calibri"/>
      <charset val="134"/>
      <scheme val="minor"/>
    </font>
    <font>
      <b/>
      <sz val="11"/>
      <color indexed="52"/>
      <name val="Calibri"/>
      <charset val="134"/>
    </font>
    <font>
      <sz val="11"/>
      <color indexed="52"/>
      <name val="Calibri"/>
      <charset val="134"/>
    </font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</font>
    <font>
      <i/>
      <sz val="12"/>
      <name val="Times New Roman"/>
      <charset val="134"/>
    </font>
  </fonts>
  <fills count="9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02">
    <xf numFmtId="0" fontId="0" fillId="0" borderId="0"/>
    <xf numFmtId="178" fontId="71" fillId="0" borderId="0">
      <alignment vertical="center"/>
    </xf>
    <xf numFmtId="0" fontId="76" fillId="0" borderId="29" applyNumberFormat="0" applyFill="0" applyAlignment="0" applyProtection="0"/>
    <xf numFmtId="0" fontId="34" fillId="0" borderId="12" applyNumberFormat="0" applyFill="0" applyAlignment="0" applyProtection="0"/>
    <xf numFmtId="0" fontId="49" fillId="0" borderId="17" applyNumberFormat="0" applyFill="0" applyAlignment="0" applyProtection="0">
      <alignment vertical="center"/>
    </xf>
    <xf numFmtId="9" fontId="25" fillId="0" borderId="0" applyFont="0" applyFill="0" applyBorder="0" applyAlignment="0" applyProtection="0"/>
    <xf numFmtId="0" fontId="68" fillId="0" borderId="10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89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26" fillId="0" borderId="0"/>
    <xf numFmtId="0" fontId="25" fillId="21" borderId="14" applyNumberFormat="0" applyFont="0" applyAlignment="0" applyProtection="0"/>
    <xf numFmtId="0" fontId="26" fillId="0" borderId="0"/>
    <xf numFmtId="0" fontId="26" fillId="0" borderId="0"/>
    <xf numFmtId="0" fontId="26" fillId="0" borderId="0"/>
    <xf numFmtId="0" fontId="21" fillId="0" borderId="0"/>
    <xf numFmtId="0" fontId="72" fillId="0" borderId="0" applyNumberFormat="0" applyFill="0" applyBorder="0" applyAlignment="0" applyProtection="0"/>
    <xf numFmtId="0" fontId="28" fillId="15" borderId="0" applyNumberFormat="0" applyBorder="0" applyAlignment="0" applyProtection="0">
      <alignment vertical="center"/>
    </xf>
    <xf numFmtId="0" fontId="26" fillId="0" borderId="0"/>
    <xf numFmtId="0" fontId="17" fillId="8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/>
    <xf numFmtId="0" fontId="28" fillId="80" borderId="0" applyNumberFormat="0" applyBorder="0" applyAlignment="0" applyProtection="0">
      <alignment vertical="center"/>
    </xf>
    <xf numFmtId="0" fontId="21" fillId="0" borderId="0"/>
    <xf numFmtId="0" fontId="26" fillId="0" borderId="0"/>
    <xf numFmtId="0" fontId="36" fillId="0" borderId="0" applyNumberFormat="0" applyFill="0" applyBorder="0" applyAlignment="0" applyProtection="0"/>
    <xf numFmtId="0" fontId="21" fillId="0" borderId="0"/>
    <xf numFmtId="0" fontId="26" fillId="0" borderId="0"/>
    <xf numFmtId="0" fontId="26" fillId="0" borderId="0"/>
    <xf numFmtId="0" fontId="25" fillId="67" borderId="0" applyNumberFormat="0" applyBorder="0" applyAlignment="0" applyProtection="0"/>
    <xf numFmtId="0" fontId="26" fillId="0" borderId="0"/>
    <xf numFmtId="0" fontId="73" fillId="68" borderId="27" applyNumberFormat="0" applyAlignment="0" applyProtection="0"/>
    <xf numFmtId="0" fontId="26" fillId="0" borderId="0"/>
    <xf numFmtId="0" fontId="45" fillId="0" borderId="0"/>
    <xf numFmtId="0" fontId="1" fillId="0" borderId="0"/>
    <xf numFmtId="0" fontId="75" fillId="0" borderId="0"/>
    <xf numFmtId="0" fontId="21" fillId="0" borderId="0"/>
    <xf numFmtId="9" fontId="29" fillId="0" borderId="0" applyFont="0" applyFill="0" applyBorder="0" applyAlignment="0" applyProtection="0">
      <alignment vertical="center"/>
    </xf>
    <xf numFmtId="0" fontId="1" fillId="0" borderId="0"/>
    <xf numFmtId="0" fontId="31" fillId="0" borderId="0"/>
    <xf numFmtId="0" fontId="63" fillId="70" borderId="0" applyNumberFormat="0" applyBorder="0" applyAlignment="0" applyProtection="0">
      <alignment vertical="center"/>
    </xf>
    <xf numFmtId="0" fontId="21" fillId="0" borderId="0"/>
    <xf numFmtId="178" fontId="26" fillId="0" borderId="0"/>
    <xf numFmtId="0" fontId="67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21" fillId="0" borderId="0"/>
    <xf numFmtId="0" fontId="28" fillId="65" borderId="0" applyNumberFormat="0" applyBorder="0" applyAlignment="0" applyProtection="0">
      <alignment vertical="center"/>
    </xf>
    <xf numFmtId="0" fontId="26" fillId="0" borderId="0"/>
    <xf numFmtId="0" fontId="26" fillId="0" borderId="0" applyNumberFormat="0" applyFont="0" applyFill="0" applyBorder="0" applyAlignment="0" applyProtection="0"/>
    <xf numFmtId="0" fontId="21" fillId="0" borderId="0"/>
    <xf numFmtId="0" fontId="26" fillId="0" borderId="0" applyNumberFormat="0" applyFont="0" applyFill="0" applyBorder="0" applyAlignment="0" applyProtection="0"/>
    <xf numFmtId="0" fontId="18" fillId="76" borderId="0" applyNumberFormat="0" applyBorder="0" applyAlignment="0" applyProtection="0"/>
    <xf numFmtId="0" fontId="66" fillId="0" borderId="16" applyNumberFormat="0" applyFill="0" applyAlignment="0" applyProtection="0"/>
    <xf numFmtId="0" fontId="57" fillId="0" borderId="0" applyNumberFormat="0" applyFill="0" applyBorder="0" applyAlignment="0" applyProtection="0"/>
    <xf numFmtId="0" fontId="61" fillId="68" borderId="25" applyNumberFormat="0" applyAlignment="0" applyProtection="0"/>
    <xf numFmtId="0" fontId="26" fillId="0" borderId="0"/>
    <xf numFmtId="0" fontId="64" fillId="0" borderId="0" applyNumberFormat="0" applyFill="0" applyBorder="0" applyAlignment="0" applyProtection="0">
      <alignment vertical="top"/>
      <protection locked="0"/>
    </xf>
    <xf numFmtId="9" fontId="26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26" applyNumberFormat="0" applyFill="0" applyAlignment="0" applyProtection="0"/>
    <xf numFmtId="0" fontId="60" fillId="0" borderId="24" applyNumberFormat="0" applyFill="0" applyAlignment="0" applyProtection="0"/>
    <xf numFmtId="0" fontId="26" fillId="0" borderId="0"/>
    <xf numFmtId="0" fontId="59" fillId="0" borderId="23" applyNumberFormat="0" applyFill="0" applyAlignment="0" applyProtection="0"/>
    <xf numFmtId="0" fontId="56" fillId="0" borderId="21" applyNumberFormat="0" applyFill="0" applyAlignment="0" applyProtection="0"/>
    <xf numFmtId="9" fontId="25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5" fillId="0" borderId="20" applyNumberFormat="0" applyFill="0" applyAlignment="0" applyProtection="0"/>
    <xf numFmtId="0" fontId="28" fillId="56" borderId="0" applyNumberFormat="0" applyBorder="0" applyAlignment="0" applyProtection="0">
      <alignment vertical="center"/>
    </xf>
    <xf numFmtId="0" fontId="25" fillId="62" borderId="0" applyNumberFormat="0" applyBorder="0" applyAlignment="0" applyProtection="0"/>
    <xf numFmtId="178" fontId="54" fillId="0" borderId="0">
      <alignment vertical="center"/>
    </xf>
    <xf numFmtId="0" fontId="53" fillId="29" borderId="0" applyNumberFormat="0" applyBorder="0" applyAlignment="0" applyProtection="0"/>
    <xf numFmtId="0" fontId="39" fillId="33" borderId="0" applyNumberFormat="0" applyBorder="0" applyAlignment="0" applyProtection="0"/>
    <xf numFmtId="0" fontId="52" fillId="60" borderId="19" applyNumberFormat="0" applyAlignment="0" applyProtection="0"/>
    <xf numFmtId="0" fontId="51" fillId="59" borderId="18" applyNumberFormat="0" applyAlignment="0" applyProtection="0"/>
    <xf numFmtId="0" fontId="25" fillId="0" borderId="0"/>
    <xf numFmtId="0" fontId="25" fillId="67" borderId="0" applyNumberFormat="0" applyBorder="0" applyAlignment="0" applyProtection="0"/>
    <xf numFmtId="0" fontId="1" fillId="0" borderId="0"/>
    <xf numFmtId="0" fontId="50" fillId="26" borderId="13" applyNumberFormat="0" applyAlignment="0" applyProtection="0"/>
    <xf numFmtId="0" fontId="26" fillId="0" borderId="0"/>
    <xf numFmtId="0" fontId="48" fillId="23" borderId="0" applyNumberFormat="0" applyBorder="0" applyAlignment="0" applyProtection="0"/>
    <xf numFmtId="0" fontId="47" fillId="53" borderId="0" applyNumberFormat="0" applyBorder="0" applyAlignment="0" applyProtection="0"/>
    <xf numFmtId="0" fontId="46" fillId="0" borderId="16" applyNumberFormat="0" applyFill="0" applyAlignment="0" applyProtection="0">
      <alignment vertical="center"/>
    </xf>
    <xf numFmtId="0" fontId="32" fillId="66" borderId="0" applyNumberFormat="0" applyBorder="0" applyAlignment="0" applyProtection="0"/>
    <xf numFmtId="0" fontId="26" fillId="0" borderId="0"/>
    <xf numFmtId="43" fontId="1" fillId="0" borderId="0" applyFont="0" applyFill="0" applyBorder="0" applyAlignment="0" applyProtection="0"/>
    <xf numFmtId="0" fontId="21" fillId="52" borderId="0" applyNumberFormat="0" applyBorder="0" applyAlignment="0" applyProtection="0"/>
    <xf numFmtId="0" fontId="17" fillId="51" borderId="0" applyNumberFormat="0" applyBorder="0" applyAlignment="0" applyProtection="0">
      <alignment vertical="center"/>
    </xf>
    <xf numFmtId="0" fontId="32" fillId="50" borderId="0" applyNumberFormat="0" applyBorder="0" applyAlignment="0" applyProtection="0"/>
    <xf numFmtId="0" fontId="20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42" fontId="29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/>
    <xf numFmtId="0" fontId="21" fillId="74" borderId="0" applyNumberFormat="0" applyBorder="0" applyAlignment="0" applyProtection="0"/>
    <xf numFmtId="0" fontId="28" fillId="58" borderId="0" applyNumberFormat="0" applyBorder="0" applyAlignment="0" applyProtection="0">
      <alignment vertical="center"/>
    </xf>
    <xf numFmtId="0" fontId="32" fillId="49" borderId="0" applyNumberFormat="0" applyBorder="0" applyAlignment="0" applyProtection="0"/>
    <xf numFmtId="0" fontId="45" fillId="0" borderId="0"/>
    <xf numFmtId="0" fontId="32" fillId="48" borderId="0" applyNumberFormat="0" applyBorder="0" applyAlignment="0" applyProtection="0"/>
    <xf numFmtId="0" fontId="18" fillId="10" borderId="0" applyNumberFormat="0" applyBorder="0" applyAlignment="0" applyProtection="0"/>
    <xf numFmtId="9" fontId="25" fillId="0" borderId="0" applyFont="0" applyFill="0" applyBorder="0" applyAlignment="0" applyProtection="0"/>
    <xf numFmtId="0" fontId="18" fillId="47" borderId="0" applyNumberFormat="0" applyBorder="0" applyAlignment="0" applyProtection="0"/>
    <xf numFmtId="0" fontId="65" fillId="41" borderId="27" applyNumberFormat="0" applyAlignment="0" applyProtection="0"/>
    <xf numFmtId="0" fontId="26" fillId="0" borderId="0"/>
    <xf numFmtId="0" fontId="32" fillId="78" borderId="0" applyNumberFormat="0" applyBorder="0" applyAlignment="0" applyProtection="0"/>
    <xf numFmtId="0" fontId="18" fillId="46" borderId="0" applyNumberFormat="0" applyBorder="0" applyAlignment="0" applyProtection="0"/>
    <xf numFmtId="0" fontId="25" fillId="42" borderId="0" applyNumberFormat="0" applyBorder="0" applyAlignment="0" applyProtection="0"/>
    <xf numFmtId="0" fontId="18" fillId="45" borderId="0" applyNumberFormat="0" applyBorder="0" applyAlignment="0" applyProtection="0"/>
    <xf numFmtId="0" fontId="25" fillId="41" borderId="0" applyNumberFormat="0" applyBorder="0" applyAlignment="0" applyProtection="0"/>
    <xf numFmtId="0" fontId="44" fillId="0" borderId="0" applyNumberFormat="0" applyFill="0" applyBorder="0" applyAlignment="0" applyProtection="0"/>
    <xf numFmtId="177" fontId="29" fillId="0" borderId="0" applyFont="0" applyFill="0" applyBorder="0" applyAlignment="0" applyProtection="0">
      <alignment vertical="center"/>
    </xf>
    <xf numFmtId="0" fontId="18" fillId="86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18" fillId="87" borderId="0" applyNumberFormat="0" applyBorder="0" applyAlignment="0" applyProtection="0"/>
    <xf numFmtId="0" fontId="32" fillId="40" borderId="0" applyNumberFormat="0" applyBorder="0" applyAlignment="0" applyProtection="0"/>
    <xf numFmtId="0" fontId="32" fillId="39" borderId="0" applyNumberFormat="0" applyBorder="0" applyAlignment="0" applyProtection="0"/>
    <xf numFmtId="0" fontId="21" fillId="82" borderId="0" applyNumberFormat="0" applyBorder="0" applyAlignment="0" applyProtection="0"/>
    <xf numFmtId="0" fontId="21" fillId="37" borderId="0" applyNumberFormat="0" applyBorder="0" applyAlignment="0" applyProtection="0"/>
    <xf numFmtId="0" fontId="32" fillId="88" borderId="0" applyNumberFormat="0" applyBorder="0" applyAlignment="0" applyProtection="0"/>
    <xf numFmtId="0" fontId="18" fillId="47" borderId="0" applyNumberFormat="0" applyBorder="0" applyAlignment="0" applyProtection="0"/>
    <xf numFmtId="0" fontId="25" fillId="62" borderId="0" applyNumberFormat="0" applyBorder="0" applyAlignment="0" applyProtection="0"/>
    <xf numFmtId="0" fontId="26" fillId="0" borderId="0"/>
    <xf numFmtId="179" fontId="29" fillId="0" borderId="0" applyFont="0" applyFill="0" applyBorder="0" applyAlignment="0" applyProtection="0">
      <alignment vertical="center"/>
    </xf>
    <xf numFmtId="0" fontId="21" fillId="21" borderId="14" applyNumberFormat="0" applyFont="0" applyAlignment="0" applyProtection="0"/>
    <xf numFmtId="43" fontId="25" fillId="0" borderId="0" applyFont="0" applyFill="0" applyBorder="0" applyAlignment="0" applyProtection="0"/>
    <xf numFmtId="0" fontId="18" fillId="63" borderId="0" applyNumberFormat="0" applyBorder="0" applyAlignment="0" applyProtection="0"/>
    <xf numFmtId="0" fontId="25" fillId="69" borderId="0" applyNumberFormat="0" applyBorder="0" applyAlignment="0" applyProtection="0"/>
    <xf numFmtId="0" fontId="32" fillId="91" borderId="0" applyNumberFormat="0" applyBorder="0" applyAlignment="0" applyProtection="0"/>
    <xf numFmtId="0" fontId="21" fillId="44" borderId="0" applyNumberFormat="0" applyBorder="0" applyAlignment="0" applyProtection="0"/>
    <xf numFmtId="0" fontId="32" fillId="36" borderId="0" applyNumberFormat="0" applyBorder="0" applyAlignment="0" applyProtection="0"/>
    <xf numFmtId="0" fontId="21" fillId="72" borderId="0" applyNumberFormat="0" applyBorder="0" applyAlignment="0" applyProtection="0"/>
    <xf numFmtId="0" fontId="21" fillId="84" borderId="0" applyNumberFormat="0" applyBorder="0" applyAlignment="0" applyProtection="0"/>
    <xf numFmtId="0" fontId="25" fillId="35" borderId="0" applyNumberFormat="0" applyBorder="0" applyAlignment="0" applyProtection="0"/>
    <xf numFmtId="0" fontId="25" fillId="0" borderId="0"/>
    <xf numFmtId="0" fontId="26" fillId="0" borderId="0" applyNumberFormat="0" applyFont="0" applyFill="0" applyBorder="0" applyAlignment="0" applyProtection="0"/>
    <xf numFmtId="0" fontId="21" fillId="54" borderId="0" applyNumberFormat="0" applyBorder="0" applyAlignment="0" applyProtection="0"/>
    <xf numFmtId="0" fontId="21" fillId="0" borderId="0"/>
    <xf numFmtId="0" fontId="18" fillId="69" borderId="0" applyNumberFormat="0" applyBorder="0" applyAlignment="0" applyProtection="0"/>
    <xf numFmtId="0" fontId="28" fillId="55" borderId="0" applyNumberFormat="0" applyBorder="0" applyAlignment="0" applyProtection="0">
      <alignment vertical="center"/>
    </xf>
    <xf numFmtId="0" fontId="26" fillId="0" borderId="0"/>
    <xf numFmtId="0" fontId="21" fillId="32" borderId="0" applyNumberFormat="0" applyBorder="0" applyAlignment="0" applyProtection="0"/>
    <xf numFmtId="0" fontId="38" fillId="31" borderId="0" applyNumberFormat="0" applyBorder="0" applyAlignment="0" applyProtection="0"/>
    <xf numFmtId="0" fontId="25" fillId="0" borderId="0"/>
    <xf numFmtId="0" fontId="26" fillId="0" borderId="0"/>
    <xf numFmtId="0" fontId="25" fillId="30" borderId="0" applyNumberFormat="0" applyBorder="0" applyAlignment="0" applyProtection="0"/>
    <xf numFmtId="0" fontId="28" fillId="85" borderId="0" applyNumberFormat="0" applyBorder="0" applyAlignment="0" applyProtection="0">
      <alignment vertical="center"/>
    </xf>
    <xf numFmtId="0" fontId="32" fillId="64" borderId="0" applyNumberFormat="0" applyBorder="0" applyAlignment="0" applyProtection="0"/>
    <xf numFmtId="0" fontId="28" fillId="79" borderId="0" applyNumberFormat="0" applyBorder="0" applyAlignment="0" applyProtection="0">
      <alignment vertical="center"/>
    </xf>
    <xf numFmtId="0" fontId="25" fillId="29" borderId="0" applyNumberFormat="0" applyBorder="0" applyAlignment="0" applyProtection="0"/>
    <xf numFmtId="0" fontId="17" fillId="2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/>
    <xf numFmtId="0" fontId="17" fillId="34" borderId="0" applyNumberFormat="0" applyBorder="0" applyAlignment="0" applyProtection="0">
      <alignment vertical="center"/>
    </xf>
    <xf numFmtId="0" fontId="26" fillId="0" borderId="0"/>
    <xf numFmtId="0" fontId="21" fillId="61" borderId="0" applyNumberFormat="0" applyBorder="0" applyAlignment="0" applyProtection="0"/>
    <xf numFmtId="0" fontId="26" fillId="27" borderId="15" applyNumberFormat="0" applyFont="0" applyAlignment="0" applyProtection="0"/>
    <xf numFmtId="0" fontId="17" fillId="25" borderId="0" applyNumberFormat="0" applyBorder="0" applyAlignment="0" applyProtection="0">
      <alignment vertical="center"/>
    </xf>
    <xf numFmtId="0" fontId="35" fillId="24" borderId="13" applyNumberFormat="0" applyAlignment="0" applyProtection="0"/>
    <xf numFmtId="0" fontId="21" fillId="38" borderId="0" applyNumberFormat="0" applyBorder="0" applyAlignment="0" applyProtection="0"/>
    <xf numFmtId="0" fontId="42" fillId="43" borderId="13" applyNumberFormat="0" applyAlignment="0" applyProtection="0">
      <alignment vertical="center"/>
    </xf>
    <xf numFmtId="0" fontId="21" fillId="0" borderId="0"/>
    <xf numFmtId="0" fontId="25" fillId="23" borderId="0" applyNumberFormat="0" applyBorder="0" applyAlignment="0" applyProtection="0"/>
    <xf numFmtId="43" fontId="1" fillId="0" borderId="0" applyFont="0" applyFill="0" applyBorder="0" applyAlignment="0" applyProtection="0"/>
    <xf numFmtId="0" fontId="28" fillId="90" borderId="0" applyNumberFormat="0" applyBorder="0" applyAlignment="0" applyProtection="0">
      <alignment vertical="center"/>
    </xf>
    <xf numFmtId="0" fontId="17" fillId="7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/>
    <xf numFmtId="0" fontId="32" fillId="22" borderId="0" applyNumberFormat="0" applyBorder="0" applyAlignment="0" applyProtection="0"/>
    <xf numFmtId="0" fontId="25" fillId="21" borderId="14" applyNumberFormat="0" applyFont="0" applyAlignment="0" applyProtection="0"/>
    <xf numFmtId="0" fontId="28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4" fillId="0" borderId="28" applyNumberFormat="0" applyFill="0" applyAlignment="0" applyProtection="0"/>
    <xf numFmtId="0" fontId="17" fillId="8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/>
    <xf numFmtId="0" fontId="31" fillId="0" borderId="0"/>
    <xf numFmtId="0" fontId="21" fillId="16" borderId="0" applyNumberFormat="0" applyBorder="0" applyAlignment="0" applyProtection="0"/>
    <xf numFmtId="0" fontId="27" fillId="14" borderId="0" applyNumberFormat="0" applyBorder="0" applyAlignment="0" applyProtection="0">
      <alignment vertical="center"/>
    </xf>
    <xf numFmtId="0" fontId="17" fillId="73" borderId="0" applyNumberFormat="0" applyBorder="0" applyAlignment="0" applyProtection="0">
      <alignment vertical="center"/>
    </xf>
    <xf numFmtId="0" fontId="25" fillId="76" borderId="0" applyNumberFormat="0" applyBorder="0" applyAlignment="0" applyProtection="0"/>
    <xf numFmtId="0" fontId="18" fillId="57" borderId="0" applyNumberFormat="0" applyBorder="0" applyAlignment="0" applyProtection="0"/>
    <xf numFmtId="0" fontId="25" fillId="0" borderId="0"/>
    <xf numFmtId="0" fontId="24" fillId="0" borderId="12" applyNumberFormat="0" applyFill="0" applyAlignment="0" applyProtection="0">
      <alignment vertical="center"/>
    </xf>
    <xf numFmtId="0" fontId="23" fillId="13" borderId="11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71" borderId="14" applyNumberFormat="0" applyFont="0" applyAlignment="0" applyProtection="0">
      <alignment vertical="center"/>
    </xf>
    <xf numFmtId="0" fontId="58" fillId="0" borderId="22" applyNumberFormat="0" applyFill="0" applyAlignment="0" applyProtection="0"/>
    <xf numFmtId="0" fontId="49" fillId="0" borderId="0" applyNumberFormat="0" applyFill="0" applyBorder="0" applyAlignment="0" applyProtection="0">
      <alignment vertical="center"/>
    </xf>
    <xf numFmtId="0" fontId="1" fillId="0" borderId="0"/>
    <xf numFmtId="0" fontId="30" fillId="13" borderId="13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37" fillId="26" borderId="11" applyNumberFormat="0" applyAlignment="0" applyProtection="0"/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9" fillId="77" borderId="18" applyNumberFormat="0" applyAlignment="0" applyProtection="0">
      <alignment vertical="center"/>
    </xf>
  </cellStyleXfs>
  <cellXfs count="10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98" applyFont="1" applyFill="1" applyBorder="1" applyAlignment="1">
      <alignment horizontal="center" vertical="center" wrapText="1"/>
    </xf>
    <xf numFmtId="9" fontId="5" fillId="0" borderId="1" xfId="0" applyNumberFormat="1" applyFont="1" applyFill="1" applyBorder="1" applyAlignment="1">
      <alignment horizontal="center" vertical="center" wrapText="1"/>
    </xf>
    <xf numFmtId="0" fontId="5" fillId="0" borderId="1" xfId="98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5" fillId="0" borderId="1" xfId="98" applyNumberFormat="1" applyFont="1" applyBorder="1" applyAlignment="1">
      <alignment horizontal="center" vertical="center" wrapText="1"/>
    </xf>
    <xf numFmtId="0" fontId="5" fillId="0" borderId="1" xfId="79" applyNumberFormat="1" applyFont="1" applyFill="1" applyBorder="1" applyAlignment="1">
      <alignment horizontal="center" vertical="center" wrapText="1"/>
    </xf>
    <xf numFmtId="10" fontId="5" fillId="0" borderId="1" xfId="79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/>
    <xf numFmtId="0" fontId="5" fillId="0" borderId="1" xfId="0" applyFont="1" applyFill="1" applyBorder="1" applyAlignment="1">
      <alignment vertical="center" wrapText="1"/>
    </xf>
    <xf numFmtId="9" fontId="5" fillId="6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3" fillId="0" borderId="0" xfId="0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/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7" borderId="6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" fontId="8" fillId="0" borderId="6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1" fontId="8" fillId="0" borderId="7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0" fillId="0" borderId="0" xfId="0" applyFont="1" applyAlignment="1"/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58" fontId="10" fillId="7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58" fontId="8" fillId="0" borderId="1" xfId="0" applyNumberFormat="1" applyFont="1" applyBorder="1" applyAlignment="1">
      <alignment horizontal="center" vertical="center"/>
    </xf>
    <xf numFmtId="58" fontId="8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6" fillId="0" borderId="0" xfId="0" applyFont="1" applyBorder="1" applyAlignment="1">
      <alignment horizontal="right" vertical="center"/>
    </xf>
  </cellXfs>
  <cellStyles count="202">
    <cellStyle name="Normal" xfId="0" builtinId="0"/>
    <cellStyle name="常规_CDMA产品族需求和问题跟踪表模板" xfId="1"/>
    <cellStyle name="Total 2 2" xfId="2"/>
    <cellStyle name="Total 2" xfId="3"/>
    <cellStyle name="Heading 3" xfId="4" builtinId="18"/>
    <cellStyle name="Percent 3 3" xfId="5"/>
    <cellStyle name="Heading 2" xfId="6" builtinId="17"/>
    <cellStyle name="Percent 3 2" xfId="7"/>
    <cellStyle name="Percent 3" xfId="8"/>
    <cellStyle name="Accent5" xfId="9" builtinId="45"/>
    <cellStyle name="Percent 2 3 2" xfId="10"/>
    <cellStyle name="Percent 2 3" xfId="11"/>
    <cellStyle name="Normal 9" xfId="12"/>
    <cellStyle name="Normal 4 8" xfId="13"/>
    <cellStyle name="Note 2" xfId="14"/>
    <cellStyle name="Normal 8" xfId="15"/>
    <cellStyle name="Normal 8 2" xfId="16"/>
    <cellStyle name="Normal 7" xfId="17"/>
    <cellStyle name="Normal 6" xfId="18"/>
    <cellStyle name="Warning Text 2" xfId="19"/>
    <cellStyle name="60% - Accent5" xfId="20" builtinId="48"/>
    <cellStyle name="Normal 4 5" xfId="21"/>
    <cellStyle name="40% - Accent4" xfId="22" builtinId="43"/>
    <cellStyle name="Title 2 2" xfId="23"/>
    <cellStyle name="60% - Accent2" xfId="24" builtinId="36"/>
    <cellStyle name="Normal 4 2" xfId="25"/>
    <cellStyle name="Normal 4 10" xfId="26"/>
    <cellStyle name="Title 2" xfId="27"/>
    <cellStyle name="Normal 4" xfId="28"/>
    <cellStyle name="Normal 3 8" xfId="29"/>
    <cellStyle name="Normal 3 7" xfId="30"/>
    <cellStyle name="40% - Accent1 2 2" xfId="31"/>
    <cellStyle name="Normal 3 5" xfId="32"/>
    <cellStyle name="Calculation 2 2" xfId="33"/>
    <cellStyle name="Normal 3 4" xfId="34"/>
    <cellStyle name="Normal 3 11" xfId="35"/>
    <cellStyle name="Normal 2 4" xfId="36"/>
    <cellStyle name="Normal 2 2 6" xfId="37"/>
    <cellStyle name="Normal 6 2" xfId="38"/>
    <cellStyle name="Percent" xfId="39" builtinId="5"/>
    <cellStyle name="Normal 2 2 5" xfId="40"/>
    <cellStyle name="Normal 2 2 4" xfId="41"/>
    <cellStyle name="Neutral" xfId="42" builtinId="28"/>
    <cellStyle name="Normal 2 2 3" xfId="43"/>
    <cellStyle name="Normal 2 2 2" xfId="44"/>
    <cellStyle name="Normal 17" xfId="45"/>
    <cellStyle name="Normal 14" xfId="46"/>
    <cellStyle name="Normal 13" xfId="47"/>
    <cellStyle name="Normal 11" xfId="48"/>
    <cellStyle name="60% - Accent4" xfId="49" builtinId="44"/>
    <cellStyle name="Normal 4 4" xfId="50"/>
    <cellStyle name="Normal 10 2" xfId="51"/>
    <cellStyle name="Normal 11 2" xfId="52"/>
    <cellStyle name="Normal 10" xfId="53"/>
    <cellStyle name="60% - Accent3 2 2" xfId="54"/>
    <cellStyle name="Linked Cell 2" xfId="55"/>
    <cellStyle name="Hyperlink 3" xfId="56"/>
    <cellStyle name="Output 2 2" xfId="57"/>
    <cellStyle name="Normal 4 7" xfId="58"/>
    <cellStyle name="Hyperlink 2" xfId="59"/>
    <cellStyle name="Percent 2 2" xfId="60"/>
    <cellStyle name="Heading 4 2 2" xfId="61"/>
    <cellStyle name="Heading 3 2 2" xfId="62"/>
    <cellStyle name="Heading 3 2" xfId="63"/>
    <cellStyle name="Normal 3 3" xfId="64"/>
    <cellStyle name="Heading 2 2 2" xfId="65"/>
    <cellStyle name="Heading 2 2" xfId="66"/>
    <cellStyle name="Percent 2" xfId="67"/>
    <cellStyle name="Heading 4 2" xfId="68"/>
    <cellStyle name="Heading 1 2 2" xfId="69"/>
    <cellStyle name="60% - Accent3" xfId="70" builtinId="40"/>
    <cellStyle name="20% - Accent4 2 2" xfId="71"/>
    <cellStyle name="Normal 4 3" xfId="72"/>
    <cellStyle name="Good 2 2" xfId="73"/>
    <cellStyle name="Good 2" xfId="74"/>
    <cellStyle name="Check Cell 2 2" xfId="75"/>
    <cellStyle name="Check Cell 2" xfId="76"/>
    <cellStyle name="Normal 3 2" xfId="77"/>
    <cellStyle name="40% - Accent5 2 2" xfId="78"/>
    <cellStyle name="Normal 3" xfId="79"/>
    <cellStyle name="Calculation 2" xfId="80"/>
    <cellStyle name="Normal 2 3" xfId="81"/>
    <cellStyle name="Bad 2 2" xfId="82"/>
    <cellStyle name="Bad 2" xfId="83"/>
    <cellStyle name="Linked Cell" xfId="84" builtinId="24"/>
    <cellStyle name="60% - Accent3 2" xfId="85"/>
    <cellStyle name="Normal 3 9" xfId="86"/>
    <cellStyle name="Comma 4 2" xfId="87"/>
    <cellStyle name="40% - Accent5 2" xfId="88"/>
    <cellStyle name="40% - Accent2" xfId="89" builtinId="35"/>
    <cellStyle name="Accent5 2" xfId="90"/>
    <cellStyle name="Explanatory Text 2" xfId="91"/>
    <cellStyle name="Comma 3" xfId="92"/>
    <cellStyle name="Currency[0]" xfId="93" builtinId="7"/>
    <cellStyle name="Accent5 2 2" xfId="94"/>
    <cellStyle name="40% - Accent2 2" xfId="95"/>
    <cellStyle name="Accent4" xfId="96" builtinId="41"/>
    <cellStyle name="Accent2 2" xfId="97"/>
    <cellStyle name="Normal 15" xfId="98"/>
    <cellStyle name="60% - Accent2 2" xfId="99"/>
    <cellStyle name="60% - Accent5 2 2" xfId="100"/>
    <cellStyle name="Percent 2 4" xfId="101"/>
    <cellStyle name="60% - Accent4 2 2" xfId="102"/>
    <cellStyle name="Input 2 2" xfId="103"/>
    <cellStyle name="Normal 4 9" xfId="104"/>
    <cellStyle name="60% - Accent4 2" xfId="105"/>
    <cellStyle name="60% - Accent1 2 2" xfId="106"/>
    <cellStyle name="40% - Accent6 2 2" xfId="107"/>
    <cellStyle name="Accent6 2 2" xfId="108"/>
    <cellStyle name="20% - Accent6 2 2" xfId="109"/>
    <cellStyle name="Explanatory Text 2 2" xfId="110"/>
    <cellStyle name="Comma[0]" xfId="111" builtinId="6"/>
    <cellStyle name="Accent1 2 2" xfId="112"/>
    <cellStyle name="Hyperlink 4" xfId="113"/>
    <cellStyle name="60% - Accent6 2 2" xfId="114"/>
    <cellStyle name="Accent6 2" xfId="115"/>
    <cellStyle name="60% - Accent1 2" xfId="116"/>
    <cellStyle name="40% - Accent6 2" xfId="117"/>
    <cellStyle name="40% - Accent3 2" xfId="118"/>
    <cellStyle name="Accent3 2" xfId="119"/>
    <cellStyle name="Accent4 2 2" xfId="120"/>
    <cellStyle name="40% - Accent4 2 2" xfId="121"/>
    <cellStyle name="Normal 5" xfId="122"/>
    <cellStyle name="Comma" xfId="123" builtinId="3"/>
    <cellStyle name="Note 2 3" xfId="124"/>
    <cellStyle name="Comma 3 2" xfId="125"/>
    <cellStyle name="Accent2 2 2" xfId="126"/>
    <cellStyle name="40% - Accent2 2 2" xfId="127"/>
    <cellStyle name="Accent4 2" xfId="128"/>
    <cellStyle name="40% - Accent4 2" xfId="129"/>
    <cellStyle name="Accent1 2" xfId="130"/>
    <cellStyle name="20% - Accent6 2" xfId="131"/>
    <cellStyle name="40% - Accent1 2" xfId="132"/>
    <cellStyle name="20% - Accent5 2 2" xfId="133"/>
    <cellStyle name="Normal 2 2 7" xfId="134"/>
    <cellStyle name="Normal 12" xfId="135"/>
    <cellStyle name="20% - Accent4 2" xfId="136"/>
    <cellStyle name="Normal 15 2" xfId="137"/>
    <cellStyle name="60% - Accent2 2 2" xfId="138"/>
    <cellStyle name="60% - Accent6" xfId="139" builtinId="52"/>
    <cellStyle name="Normal 4 6" xfId="140"/>
    <cellStyle name="20% - Accent3 2" xfId="141"/>
    <cellStyle name="Neutral 2" xfId="142"/>
    <cellStyle name="Normal 2 2" xfId="143"/>
    <cellStyle name="Ledger 17 x 11 in 2" xfId="144"/>
    <cellStyle name="20% - Accent1 2 2" xfId="145"/>
    <cellStyle name="60% - Accent1" xfId="146" builtinId="32"/>
    <cellStyle name="60% - Accent6 2" xfId="147"/>
    <cellStyle name="Accent6" xfId="148" builtinId="49"/>
    <cellStyle name="20% - Accent3 2 2" xfId="149"/>
    <cellStyle name="40% - Accent6" xfId="150" builtinId="51"/>
    <cellStyle name="Comma 4" xfId="151"/>
    <cellStyle name="40% - Accent5" xfId="152" builtinId="47"/>
    <cellStyle name="Normal 3 6" xfId="153"/>
    <cellStyle name="20% - Accent2 2" xfId="154"/>
    <cellStyle name="Note 2 2" xfId="155"/>
    <cellStyle name="20% - Accent5" xfId="156" builtinId="46"/>
    <cellStyle name="Input 2" xfId="157"/>
    <cellStyle name="20% - Accent5 2" xfId="158"/>
    <cellStyle name="Input" xfId="159" builtinId="20"/>
    <cellStyle name="Normal 3 10" xfId="160"/>
    <cellStyle name="20% - Accent2 2 2" xfId="161"/>
    <cellStyle name="Comma 2" xfId="162"/>
    <cellStyle name="Accent3" xfId="163" builtinId="37"/>
    <cellStyle name="40% - Accent3" xfId="164" builtinId="39"/>
    <cellStyle name="Warning Text" xfId="165" builtinId="11"/>
    <cellStyle name="Warning Text 2 2" xfId="166"/>
    <cellStyle name="60% - Accent5 2" xfId="167"/>
    <cellStyle name="Note 2 4" xfId="168"/>
    <cellStyle name="Accent2" xfId="169" builtinId="33"/>
    <cellStyle name="20% - Accent2" xfId="170" builtinId="34"/>
    <cellStyle name="Linked Cell 2 2" xfId="171"/>
    <cellStyle name="20% - Accent6" xfId="172" builtinId="50"/>
    <cellStyle name="Accent1" xfId="173" builtinId="29"/>
    <cellStyle name="40% - Accent1" xfId="174" builtinId="31"/>
    <cellStyle name="Normal 2" xfId="175"/>
    <cellStyle name="Ledger 17 x 11 in" xfId="176"/>
    <cellStyle name="20% - Accent1 2" xfId="177"/>
    <cellStyle name="Bad" xfId="178" builtinId="27"/>
    <cellStyle name="20% - Accent4" xfId="179" builtinId="42"/>
    <cellStyle name="40% - Accent3 2 2" xfId="180"/>
    <cellStyle name="Accent3 2 2" xfId="181"/>
    <cellStyle name="Normal 3 2 2" xfId="182"/>
    <cellStyle name="Total" xfId="183" builtinId="25"/>
    <cellStyle name="Output" xfId="184" builtinId="21"/>
    <cellStyle name="Currency" xfId="185" builtinId="4"/>
    <cellStyle name="20% - Accent3" xfId="186" builtinId="38"/>
    <cellStyle name="Note" xfId="187" builtinId="10"/>
    <cellStyle name="Heading 1 2" xfId="188"/>
    <cellStyle name="Heading 4" xfId="189" builtinId="19"/>
    <cellStyle name="Normal 16" xfId="190"/>
    <cellStyle name="Calculation" xfId="191" builtinId="22"/>
    <cellStyle name="Good" xfId="192" builtinId="26"/>
    <cellStyle name="CExplanatory Text" xfId="193" builtinId="53"/>
    <cellStyle name="Heading 1" xfId="194" builtinId="16"/>
    <cellStyle name="20% - Accent1" xfId="195" builtinId="30"/>
    <cellStyle name="Neutral 2 2" xfId="196"/>
    <cellStyle name="Title" xfId="197" builtinId="15"/>
    <cellStyle name="Output 2" xfId="198"/>
    <cellStyle name="Hyperlink" xfId="199" builtinId="8"/>
    <cellStyle name="Followed Hyperlink" xfId="200" builtinId="9"/>
    <cellStyle name="Check Cell" xfId="201" builtinId="23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7"/>
  <sheetViews>
    <sheetView workbookViewId="0">
      <selection activeCell="E6" sqref="E6"/>
    </sheetView>
  </sheetViews>
  <sheetFormatPr defaultColWidth="9" defaultRowHeight="15"/>
  <cols>
    <col min="1" max="1" width="6.11111111111111" style="96" customWidth="1"/>
    <col min="2" max="2" width="24.6666666666667" style="96" customWidth="1"/>
    <col min="3" max="3" width="18.2222222222222" style="96" customWidth="1"/>
    <col min="4" max="4" width="12.3333333333333" style="96" customWidth="1"/>
    <col min="5" max="5" width="14.8888888888889" style="96" customWidth="1"/>
    <col min="6" max="6" width="14.4444444444444" style="96" customWidth="1"/>
    <col min="7" max="7" width="11" style="96" customWidth="1"/>
    <col min="8" max="8" width="21.8888888888889" style="58" customWidth="1"/>
    <col min="9" max="9" width="34.2222222222222" style="96" customWidth="1"/>
    <col min="10" max="10" width="9" style="96" hidden="1" customWidth="1"/>
    <col min="11" max="11" width="0.444444444444444" style="96" hidden="1" customWidth="1"/>
    <col min="12" max="15" width="9" style="96" hidden="1" customWidth="1"/>
    <col min="16" max="18" width="0.444444444444444" style="96" hidden="1" customWidth="1"/>
    <col min="19" max="21" width="9" style="96" hidden="1" customWidth="1"/>
    <col min="22" max="22" width="7.11111111111111" style="96" customWidth="1"/>
    <col min="23" max="16384" width="8.88888888888889" style="96"/>
  </cols>
  <sheetData>
    <row r="1" s="91" customFormat="1" ht="13.5" spans="1:8">
      <c r="A1" s="97" t="s">
        <v>0</v>
      </c>
      <c r="B1" s="97"/>
      <c r="C1" s="97"/>
      <c r="G1" s="97" t="s">
        <v>1</v>
      </c>
      <c r="H1" s="101"/>
    </row>
    <row r="2" s="91" customFormat="1" ht="13.5" spans="1:8">
      <c r="A2" s="98" t="s">
        <v>2</v>
      </c>
      <c r="B2" s="98"/>
      <c r="C2" s="98"/>
      <c r="H2" s="102"/>
    </row>
    <row r="3" spans="8:8">
      <c r="H3" s="51"/>
    </row>
    <row r="4" ht="16.5" spans="1:8">
      <c r="A4" s="93" t="s">
        <v>3</v>
      </c>
      <c r="B4" s="93"/>
      <c r="C4" s="93"/>
      <c r="D4" s="93"/>
      <c r="E4" s="93"/>
      <c r="F4" s="93"/>
      <c r="G4" s="93"/>
      <c r="H4" s="103"/>
    </row>
    <row r="5" spans="1:8">
      <c r="A5" s="99" t="s">
        <v>4</v>
      </c>
      <c r="B5" s="99"/>
      <c r="C5" s="99"/>
      <c r="D5" s="99"/>
      <c r="E5" s="99"/>
      <c r="F5" s="99"/>
      <c r="G5" s="99"/>
      <c r="H5" s="51"/>
    </row>
    <row r="6" spans="2:8">
      <c r="B6" s="96" t="s">
        <v>5</v>
      </c>
      <c r="H6" s="51"/>
    </row>
    <row r="7" spans="2:8">
      <c r="B7" s="96" t="s">
        <v>6</v>
      </c>
      <c r="H7" s="51"/>
    </row>
    <row r="8" spans="8:8">
      <c r="H8" s="51"/>
    </row>
    <row r="9" s="92" customFormat="1" ht="16.5" spans="1:8">
      <c r="A9" s="63" t="s">
        <v>7</v>
      </c>
      <c r="B9" s="63" t="s">
        <v>8</v>
      </c>
      <c r="C9" s="64" t="s">
        <v>9</v>
      </c>
      <c r="D9" s="64"/>
      <c r="E9" s="79" t="s">
        <v>10</v>
      </c>
      <c r="F9" s="80"/>
      <c r="G9" s="63" t="s">
        <v>11</v>
      </c>
      <c r="H9" s="81"/>
    </row>
    <row r="10" s="55" customFormat="1" ht="33" spans="1:8">
      <c r="A10" s="65"/>
      <c r="B10" s="65"/>
      <c r="C10" s="64" t="s">
        <v>12</v>
      </c>
      <c r="D10" s="64" t="s">
        <v>13</v>
      </c>
      <c r="E10" s="82" t="s">
        <v>14</v>
      </c>
      <c r="F10" s="82" t="s">
        <v>15</v>
      </c>
      <c r="G10" s="65"/>
      <c r="H10" s="83"/>
    </row>
    <row r="11" s="55" customFormat="1" ht="16.5" spans="1:8">
      <c r="A11" s="66">
        <v>1</v>
      </c>
      <c r="B11" s="67"/>
      <c r="C11" s="68">
        <v>20</v>
      </c>
      <c r="D11" s="69"/>
      <c r="E11" s="84"/>
      <c r="F11" s="84"/>
      <c r="G11" s="84"/>
      <c r="H11" s="83"/>
    </row>
    <row r="12" s="55" customFormat="1" ht="16.5" spans="1:8">
      <c r="A12" s="66">
        <v>2</v>
      </c>
      <c r="B12" s="67"/>
      <c r="C12" s="70"/>
      <c r="D12" s="69"/>
      <c r="E12" s="84"/>
      <c r="F12" s="84"/>
      <c r="G12" s="84"/>
      <c r="H12" s="83"/>
    </row>
    <row r="13" s="55" customFormat="1" ht="16.5" spans="1:8">
      <c r="A13" s="66">
        <v>3</v>
      </c>
      <c r="B13" s="67"/>
      <c r="C13" s="70"/>
      <c r="D13" s="69"/>
      <c r="E13" s="84"/>
      <c r="F13" s="84"/>
      <c r="G13" s="84"/>
      <c r="H13" s="83"/>
    </row>
    <row r="14" s="55" customFormat="1" ht="16.5" spans="1:8">
      <c r="A14" s="66">
        <v>4</v>
      </c>
      <c r="B14" s="71"/>
      <c r="C14" s="70"/>
      <c r="D14" s="69"/>
      <c r="E14" s="84"/>
      <c r="F14" s="84"/>
      <c r="G14" s="84"/>
      <c r="H14" s="85"/>
    </row>
    <row r="15" s="55" customFormat="1" ht="16.5" spans="1:8">
      <c r="A15" s="66">
        <v>5</v>
      </c>
      <c r="B15" s="71"/>
      <c r="C15" s="70"/>
      <c r="D15" s="69"/>
      <c r="E15" s="84"/>
      <c r="F15" s="84"/>
      <c r="G15" s="84"/>
      <c r="H15" s="85"/>
    </row>
    <row r="16" s="55" customFormat="1" ht="16.5" spans="1:8">
      <c r="A16" s="66" t="s">
        <v>16</v>
      </c>
      <c r="B16" s="71"/>
      <c r="C16" s="70"/>
      <c r="D16" s="69"/>
      <c r="E16" s="84"/>
      <c r="F16" s="84"/>
      <c r="G16" s="84"/>
      <c r="H16" s="85"/>
    </row>
    <row r="17" s="55" customFormat="1" ht="16.5" spans="1:8">
      <c r="A17" s="66" t="s">
        <v>16</v>
      </c>
      <c r="B17" s="71"/>
      <c r="C17" s="72"/>
      <c r="D17" s="69"/>
      <c r="E17" s="84"/>
      <c r="F17" s="84"/>
      <c r="G17" s="84"/>
      <c r="H17" s="85"/>
    </row>
    <row r="18" s="93" customFormat="1" ht="16.5" spans="1:8">
      <c r="A18" s="73"/>
      <c r="B18" s="64" t="s">
        <v>17</v>
      </c>
      <c r="C18" s="74">
        <v>20</v>
      </c>
      <c r="D18" s="74">
        <v>30</v>
      </c>
      <c r="E18" s="74"/>
      <c r="F18" s="74"/>
      <c r="G18" s="74"/>
      <c r="H18" s="86"/>
    </row>
    <row r="19" s="56" customFormat="1" ht="16.5" customHeight="1" spans="1:8">
      <c r="A19" s="51"/>
      <c r="B19" s="51"/>
      <c r="E19" s="87" t="s">
        <v>18</v>
      </c>
      <c r="F19" s="87"/>
      <c r="G19" s="87"/>
      <c r="H19" s="88"/>
    </row>
    <row r="20" s="94" customFormat="1" spans="1:22">
      <c r="A20" s="100"/>
      <c r="B20" s="49" t="s">
        <v>19</v>
      </c>
      <c r="C20" s="49"/>
      <c r="D20" s="49" t="s">
        <v>20</v>
      </c>
      <c r="E20" s="49"/>
      <c r="F20" s="49"/>
      <c r="G20" s="49"/>
      <c r="H20" s="104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="95" customFormat="1" spans="2:7">
      <c r="B21" s="50" t="s">
        <v>21</v>
      </c>
      <c r="C21" s="50"/>
      <c r="D21" s="50" t="s">
        <v>21</v>
      </c>
      <c r="E21" s="50"/>
      <c r="F21" s="50"/>
      <c r="G21" s="50"/>
    </row>
    <row r="22" spans="8:8">
      <c r="H22" s="51"/>
    </row>
    <row r="23" spans="8:8">
      <c r="H23" s="51"/>
    </row>
    <row r="24" spans="8:8">
      <c r="H24" s="51"/>
    </row>
    <row r="25" spans="8:8">
      <c r="H25" s="51"/>
    </row>
    <row r="26" spans="8:8">
      <c r="H26" s="51"/>
    </row>
    <row r="27" spans="8:8">
      <c r="H27" s="51"/>
    </row>
  </sheetData>
  <mergeCells count="15">
    <mergeCell ref="A1:C1"/>
    <mergeCell ref="A2:C2"/>
    <mergeCell ref="A4:G4"/>
    <mergeCell ref="A5:G5"/>
    <mergeCell ref="C9:D9"/>
    <mergeCell ref="E9:F9"/>
    <mergeCell ref="E19:G19"/>
    <mergeCell ref="B20:C20"/>
    <mergeCell ref="D20:G20"/>
    <mergeCell ref="B21:C21"/>
    <mergeCell ref="D21:G21"/>
    <mergeCell ref="A9:A10"/>
    <mergeCell ref="B9:B10"/>
    <mergeCell ref="C11:C17"/>
    <mergeCell ref="G9:G10"/>
  </mergeCells>
  <pageMargins left="0.729861111111111" right="0.275" top="0.4" bottom="0.236111111111111" header="0.229861111111111" footer="0.609722222222222"/>
  <pageSetup paperSize="9" orientation="landscape"/>
  <headerFooter alignWithMargins="0">
    <oddFooter>&amp;L&amp;10BM-01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7"/>
  <sheetViews>
    <sheetView workbookViewId="0">
      <selection activeCell="B22" sqref="B22"/>
    </sheetView>
  </sheetViews>
  <sheetFormatPr defaultColWidth="9" defaultRowHeight="15"/>
  <cols>
    <col min="1" max="1" width="6.11111111111111" style="96" customWidth="1"/>
    <col min="2" max="2" width="24.6666666666667" style="96" customWidth="1"/>
    <col min="3" max="3" width="18.2222222222222" style="96" customWidth="1"/>
    <col min="4" max="4" width="12.3333333333333" style="96" customWidth="1"/>
    <col min="5" max="5" width="14.8888888888889" style="96" customWidth="1"/>
    <col min="6" max="6" width="14.4444444444444" style="96" customWidth="1"/>
    <col min="7" max="7" width="11" style="96" customWidth="1"/>
    <col min="8" max="8" width="21.8888888888889" style="58" customWidth="1"/>
    <col min="9" max="9" width="34.2222222222222" style="96" customWidth="1"/>
    <col min="10" max="10" width="9" style="96" hidden="1" customWidth="1"/>
    <col min="11" max="11" width="0.444444444444444" style="96" hidden="1" customWidth="1"/>
    <col min="12" max="15" width="9" style="96" hidden="1" customWidth="1"/>
    <col min="16" max="18" width="0.444444444444444" style="96" hidden="1" customWidth="1"/>
    <col min="19" max="21" width="9" style="96" hidden="1" customWidth="1"/>
    <col min="22" max="22" width="7.11111111111111" style="96" customWidth="1"/>
    <col min="23" max="16384" width="8.88888888888889" style="96"/>
  </cols>
  <sheetData>
    <row r="1" s="91" customFormat="1" ht="13.5" spans="1:8">
      <c r="A1" s="97" t="s">
        <v>0</v>
      </c>
      <c r="B1" s="97"/>
      <c r="C1" s="97"/>
      <c r="G1" s="97" t="s">
        <v>22</v>
      </c>
      <c r="H1" s="101"/>
    </row>
    <row r="2" s="91" customFormat="1" ht="13.5" spans="1:8">
      <c r="A2" s="98" t="s">
        <v>2</v>
      </c>
      <c r="B2" s="98"/>
      <c r="C2" s="98"/>
      <c r="H2" s="102"/>
    </row>
    <row r="3" spans="8:8">
      <c r="H3" s="51"/>
    </row>
    <row r="4" ht="16.5" spans="1:8">
      <c r="A4" s="93" t="s">
        <v>3</v>
      </c>
      <c r="B4" s="93"/>
      <c r="C4" s="93"/>
      <c r="D4" s="93"/>
      <c r="E4" s="93"/>
      <c r="F4" s="93"/>
      <c r="G4" s="93"/>
      <c r="H4" s="103"/>
    </row>
    <row r="5" spans="1:8">
      <c r="A5" s="99" t="s">
        <v>4</v>
      </c>
      <c r="B5" s="99"/>
      <c r="C5" s="99"/>
      <c r="D5" s="99"/>
      <c r="E5" s="99"/>
      <c r="F5" s="99"/>
      <c r="G5" s="99"/>
      <c r="H5" s="51"/>
    </row>
    <row r="6" spans="2:8">
      <c r="B6" s="96" t="s">
        <v>5</v>
      </c>
      <c r="H6" s="51"/>
    </row>
    <row r="7" spans="2:8">
      <c r="B7" s="96" t="s">
        <v>23</v>
      </c>
      <c r="H7" s="51"/>
    </row>
    <row r="8" spans="8:8">
      <c r="H8" s="51"/>
    </row>
    <row r="9" s="92" customFormat="1" ht="16.5" spans="1:8">
      <c r="A9" s="63" t="s">
        <v>7</v>
      </c>
      <c r="B9" s="63" t="s">
        <v>8</v>
      </c>
      <c r="C9" s="64" t="s">
        <v>9</v>
      </c>
      <c r="D9" s="64"/>
      <c r="E9" s="79" t="s">
        <v>10</v>
      </c>
      <c r="F9" s="80"/>
      <c r="G9" s="63" t="s">
        <v>11</v>
      </c>
      <c r="H9" s="81"/>
    </row>
    <row r="10" s="55" customFormat="1" ht="33" spans="1:8">
      <c r="A10" s="65"/>
      <c r="B10" s="65"/>
      <c r="C10" s="64" t="s">
        <v>12</v>
      </c>
      <c r="D10" s="64" t="s">
        <v>13</v>
      </c>
      <c r="E10" s="82" t="s">
        <v>14</v>
      </c>
      <c r="F10" s="82" t="s">
        <v>15</v>
      </c>
      <c r="G10" s="65"/>
      <c r="H10" s="83"/>
    </row>
    <row r="11" s="55" customFormat="1" ht="16.5" spans="1:8">
      <c r="A11" s="66">
        <v>1</v>
      </c>
      <c r="B11" s="67"/>
      <c r="C11" s="68">
        <v>20</v>
      </c>
      <c r="D11" s="69"/>
      <c r="E11" s="84"/>
      <c r="F11" s="84"/>
      <c r="G11" s="84"/>
      <c r="H11" s="83"/>
    </row>
    <row r="12" s="55" customFormat="1" ht="16.5" spans="1:8">
      <c r="A12" s="66">
        <v>2</v>
      </c>
      <c r="B12" s="67"/>
      <c r="C12" s="70"/>
      <c r="D12" s="69"/>
      <c r="E12" s="84"/>
      <c r="F12" s="84"/>
      <c r="G12" s="84"/>
      <c r="H12" s="83"/>
    </row>
    <row r="13" s="55" customFormat="1" ht="16.5" spans="1:8">
      <c r="A13" s="66">
        <v>3</v>
      </c>
      <c r="B13" s="67"/>
      <c r="C13" s="70"/>
      <c r="D13" s="69"/>
      <c r="E13" s="84"/>
      <c r="F13" s="84"/>
      <c r="G13" s="84"/>
      <c r="H13" s="83"/>
    </row>
    <row r="14" s="55" customFormat="1" ht="16.5" spans="1:8">
      <c r="A14" s="66">
        <v>4</v>
      </c>
      <c r="B14" s="71"/>
      <c r="C14" s="70"/>
      <c r="D14" s="69"/>
      <c r="E14" s="84"/>
      <c r="F14" s="84"/>
      <c r="G14" s="84"/>
      <c r="H14" s="85"/>
    </row>
    <row r="15" s="55" customFormat="1" ht="16.5" spans="1:8">
      <c r="A15" s="66">
        <v>5</v>
      </c>
      <c r="B15" s="71"/>
      <c r="C15" s="70"/>
      <c r="D15" s="69"/>
      <c r="E15" s="84"/>
      <c r="F15" s="84"/>
      <c r="G15" s="84"/>
      <c r="H15" s="85"/>
    </row>
    <row r="16" s="55" customFormat="1" ht="16.5" spans="1:8">
      <c r="A16" s="66" t="s">
        <v>16</v>
      </c>
      <c r="B16" s="71"/>
      <c r="C16" s="70"/>
      <c r="D16" s="69"/>
      <c r="E16" s="84"/>
      <c r="F16" s="84"/>
      <c r="G16" s="84"/>
      <c r="H16" s="85"/>
    </row>
    <row r="17" s="55" customFormat="1" ht="16.5" spans="1:8">
      <c r="A17" s="66" t="s">
        <v>16</v>
      </c>
      <c r="B17" s="71"/>
      <c r="C17" s="72"/>
      <c r="D17" s="69"/>
      <c r="E17" s="84"/>
      <c r="F17" s="84"/>
      <c r="G17" s="84"/>
      <c r="H17" s="85"/>
    </row>
    <row r="18" s="93" customFormat="1" ht="16.5" spans="1:8">
      <c r="A18" s="73"/>
      <c r="B18" s="64" t="s">
        <v>17</v>
      </c>
      <c r="C18" s="74">
        <v>20</v>
      </c>
      <c r="D18" s="74">
        <v>30</v>
      </c>
      <c r="E18" s="74"/>
      <c r="F18" s="74"/>
      <c r="G18" s="74"/>
      <c r="H18" s="86"/>
    </row>
    <row r="19" s="56" customFormat="1" ht="16.5" customHeight="1" spans="1:8">
      <c r="A19" s="51"/>
      <c r="B19" s="51"/>
      <c r="E19" s="51"/>
      <c r="F19" s="87" t="s">
        <v>18</v>
      </c>
      <c r="G19" s="87"/>
      <c r="H19" s="88"/>
    </row>
    <row r="20" s="94" customFormat="1" spans="1:22">
      <c r="A20" s="100"/>
      <c r="B20" s="49" t="s">
        <v>19</v>
      </c>
      <c r="C20" s="49" t="s">
        <v>24</v>
      </c>
      <c r="D20" s="49"/>
      <c r="E20" s="49"/>
      <c r="F20" s="49" t="s">
        <v>20</v>
      </c>
      <c r="G20" s="49"/>
      <c r="H20" s="104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="95" customFormat="1" spans="2:7">
      <c r="B21" s="50" t="s">
        <v>21</v>
      </c>
      <c r="C21" s="50" t="s">
        <v>21</v>
      </c>
      <c r="D21" s="50"/>
      <c r="E21" s="50"/>
      <c r="F21" s="50" t="s">
        <v>21</v>
      </c>
      <c r="G21" s="50"/>
    </row>
    <row r="22" spans="8:8">
      <c r="H22" s="51"/>
    </row>
    <row r="23" spans="8:8">
      <c r="H23" s="51"/>
    </row>
    <row r="24" spans="8:8">
      <c r="H24" s="51"/>
    </row>
    <row r="25" spans="8:8">
      <c r="H25" s="51"/>
    </row>
    <row r="26" spans="8:8">
      <c r="H26" s="51"/>
    </row>
    <row r="27" spans="8:8">
      <c r="H27" s="51"/>
    </row>
  </sheetData>
  <mergeCells count="15">
    <mergeCell ref="A1:C1"/>
    <mergeCell ref="A2:C2"/>
    <mergeCell ref="A4:G4"/>
    <mergeCell ref="A5:G5"/>
    <mergeCell ref="C9:D9"/>
    <mergeCell ref="E9:F9"/>
    <mergeCell ref="F19:G19"/>
    <mergeCell ref="C20:E20"/>
    <mergeCell ref="F20:G20"/>
    <mergeCell ref="C21:E21"/>
    <mergeCell ref="F21:G21"/>
    <mergeCell ref="A9:A10"/>
    <mergeCell ref="B9:B10"/>
    <mergeCell ref="C11:C17"/>
    <mergeCell ref="G9:G10"/>
  </mergeCells>
  <pageMargins left="0.729861111111111" right="0.275" top="0.4" bottom="0.236111111111111" header="0.229861111111111" footer="0.609722222222222"/>
  <pageSetup paperSize="9" orientation="landscape"/>
  <headerFooter alignWithMargins="0">
    <oddFooter>&amp;L&amp;10BM-01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5"/>
  <sheetViews>
    <sheetView workbookViewId="0">
      <selection activeCell="B9" sqref="B9"/>
    </sheetView>
  </sheetViews>
  <sheetFormatPr defaultColWidth="9" defaultRowHeight="15"/>
  <cols>
    <col min="1" max="1" width="4.88888888888889" style="45" customWidth="1"/>
    <col min="2" max="2" width="34.8888888888889" style="45" customWidth="1"/>
    <col min="3" max="3" width="11.4444444444444" style="45" customWidth="1"/>
    <col min="4" max="4" width="12" style="45" customWidth="1"/>
    <col min="5" max="5" width="14.3333333333333" style="45" customWidth="1"/>
    <col min="6" max="6" width="14.4444444444444" style="45" customWidth="1"/>
    <col min="7" max="7" width="10.4444444444444" style="45" customWidth="1"/>
    <col min="8" max="8" width="21.8888888888889" style="58" customWidth="1"/>
    <col min="9" max="9" width="34.2222222222222" style="45" customWidth="1"/>
    <col min="10" max="10" width="9" style="45" hidden="1" customWidth="1"/>
    <col min="11" max="11" width="0.444444444444444" style="45" hidden="1" customWidth="1"/>
    <col min="12" max="15" width="9" style="45" hidden="1" customWidth="1"/>
    <col min="16" max="18" width="0.444444444444444" style="45" hidden="1" customWidth="1"/>
    <col min="19" max="21" width="9" style="45" hidden="1" customWidth="1"/>
    <col min="22" max="22" width="7.11111111111111" style="45" customWidth="1"/>
    <col min="23" max="16384" width="8.88888888888889" style="45"/>
  </cols>
  <sheetData>
    <row r="1" ht="16.5" spans="1:8">
      <c r="A1" s="59" t="s">
        <v>25</v>
      </c>
      <c r="B1" s="59"/>
      <c r="G1" s="62" t="s">
        <v>26</v>
      </c>
      <c r="H1" s="77"/>
    </row>
    <row r="2" spans="1:8">
      <c r="A2" s="60" t="s">
        <v>27</v>
      </c>
      <c r="B2" s="60"/>
      <c r="H2" s="51"/>
    </row>
    <row r="3" spans="8:8">
      <c r="H3" s="51"/>
    </row>
    <row r="4" ht="16.5" spans="1:8">
      <c r="A4" s="61" t="s">
        <v>28</v>
      </c>
      <c r="B4" s="61"/>
      <c r="C4" s="61"/>
      <c r="D4" s="61"/>
      <c r="E4" s="61"/>
      <c r="F4" s="61"/>
      <c r="G4" s="61"/>
      <c r="H4" s="78"/>
    </row>
    <row r="5" spans="1:8">
      <c r="A5" s="62" t="s">
        <v>29</v>
      </c>
      <c r="B5" s="62"/>
      <c r="C5" s="62"/>
      <c r="D5" s="62"/>
      <c r="E5" s="62"/>
      <c r="F5" s="62"/>
      <c r="G5" s="62"/>
      <c r="H5" s="51"/>
    </row>
    <row r="6" spans="8:8">
      <c r="H6" s="51"/>
    </row>
    <row r="7" s="54" customFormat="1" ht="16.5" spans="1:8">
      <c r="A7" s="63" t="s">
        <v>7</v>
      </c>
      <c r="B7" s="63" t="s">
        <v>8</v>
      </c>
      <c r="C7" s="64" t="s">
        <v>9</v>
      </c>
      <c r="D7" s="64"/>
      <c r="E7" s="79" t="s">
        <v>10</v>
      </c>
      <c r="F7" s="80"/>
      <c r="G7" s="63" t="s">
        <v>11</v>
      </c>
      <c r="H7" s="81"/>
    </row>
    <row r="8" s="55" customFormat="1" ht="33" spans="1:8">
      <c r="A8" s="65"/>
      <c r="B8" s="65"/>
      <c r="C8" s="64" t="s">
        <v>12</v>
      </c>
      <c r="D8" s="64" t="s">
        <v>13</v>
      </c>
      <c r="E8" s="82" t="s">
        <v>30</v>
      </c>
      <c r="F8" s="82" t="s">
        <v>15</v>
      </c>
      <c r="G8" s="65"/>
      <c r="H8" s="83"/>
    </row>
    <row r="9" s="55" customFormat="1" ht="16.5" spans="1:8">
      <c r="A9" s="66">
        <v>1</v>
      </c>
      <c r="B9" s="67"/>
      <c r="C9" s="68">
        <v>15</v>
      </c>
      <c r="D9" s="69"/>
      <c r="E9" s="84"/>
      <c r="F9" s="84"/>
      <c r="G9" s="84"/>
      <c r="H9" s="83"/>
    </row>
    <row r="10" s="55" customFormat="1" ht="16.5" spans="1:8">
      <c r="A10" s="66">
        <v>2</v>
      </c>
      <c r="B10" s="67"/>
      <c r="C10" s="70"/>
      <c r="D10" s="69"/>
      <c r="E10" s="84"/>
      <c r="F10" s="84"/>
      <c r="G10" s="84"/>
      <c r="H10" s="83"/>
    </row>
    <row r="11" s="55" customFormat="1" ht="16.5" spans="1:8">
      <c r="A11" s="66">
        <v>3</v>
      </c>
      <c r="B11" s="67"/>
      <c r="C11" s="70"/>
      <c r="D11" s="69"/>
      <c r="E11" s="84"/>
      <c r="F11" s="84"/>
      <c r="G11" s="84"/>
      <c r="H11" s="83"/>
    </row>
    <row r="12" s="55" customFormat="1" ht="16.5" spans="1:8">
      <c r="A12" s="66">
        <v>4</v>
      </c>
      <c r="B12" s="71"/>
      <c r="C12" s="70"/>
      <c r="D12" s="69"/>
      <c r="E12" s="84"/>
      <c r="F12" s="84"/>
      <c r="G12" s="84"/>
      <c r="H12" s="85"/>
    </row>
    <row r="13" s="55" customFormat="1" ht="16.5" spans="1:8">
      <c r="A13" s="66">
        <v>5</v>
      </c>
      <c r="B13" s="71"/>
      <c r="C13" s="70"/>
      <c r="D13" s="69"/>
      <c r="E13" s="84"/>
      <c r="F13" s="84"/>
      <c r="G13" s="84"/>
      <c r="H13" s="85"/>
    </row>
    <row r="14" s="55" customFormat="1" ht="16.5" spans="1:8">
      <c r="A14" s="66" t="s">
        <v>16</v>
      </c>
      <c r="B14" s="71"/>
      <c r="C14" s="70"/>
      <c r="D14" s="69"/>
      <c r="E14" s="84"/>
      <c r="F14" s="84"/>
      <c r="G14" s="84"/>
      <c r="H14" s="85"/>
    </row>
    <row r="15" s="55" customFormat="1" ht="16.5" spans="1:8">
      <c r="A15" s="66" t="s">
        <v>16</v>
      </c>
      <c r="B15" s="71"/>
      <c r="C15" s="72"/>
      <c r="D15" s="69"/>
      <c r="E15" s="84"/>
      <c r="F15" s="84"/>
      <c r="G15" s="84"/>
      <c r="H15" s="85"/>
    </row>
    <row r="16" s="55" customFormat="1" ht="16.5" spans="1:8">
      <c r="A16" s="73"/>
      <c r="B16" s="64" t="s">
        <v>31</v>
      </c>
      <c r="C16" s="74">
        <v>15</v>
      </c>
      <c r="D16" s="74">
        <v>15</v>
      </c>
      <c r="E16" s="74"/>
      <c r="F16" s="74"/>
      <c r="G16" s="74"/>
      <c r="H16" s="86"/>
    </row>
    <row r="17" s="56" customFormat="1" ht="16.5" customHeight="1" spans="1:8">
      <c r="A17" s="51"/>
      <c r="B17" s="51"/>
      <c r="E17" s="87" t="s">
        <v>32</v>
      </c>
      <c r="F17" s="87"/>
      <c r="G17" s="87"/>
      <c r="H17" s="88"/>
    </row>
    <row r="18" s="44" customFormat="1" spans="1:22">
      <c r="A18" s="75"/>
      <c r="B18" s="76" t="s">
        <v>33</v>
      </c>
      <c r="C18" s="76" t="s">
        <v>34</v>
      </c>
      <c r="D18" s="76"/>
      <c r="E18" s="76" t="s">
        <v>35</v>
      </c>
      <c r="F18" s="76"/>
      <c r="G18" s="76"/>
      <c r="H18" s="89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</row>
    <row r="19" s="57" customFormat="1" spans="2:7">
      <c r="B19" s="50" t="s">
        <v>21</v>
      </c>
      <c r="C19" s="50" t="s">
        <v>21</v>
      </c>
      <c r="D19" s="50"/>
      <c r="E19" s="90" t="s">
        <v>21</v>
      </c>
      <c r="F19" s="90"/>
      <c r="G19" s="90"/>
    </row>
    <row r="20" spans="8:8">
      <c r="H20" s="51"/>
    </row>
    <row r="21" spans="8:8">
      <c r="H21" s="51"/>
    </row>
    <row r="22" spans="8:8">
      <c r="H22" s="51"/>
    </row>
    <row r="23" spans="8:8">
      <c r="H23" s="51"/>
    </row>
    <row r="24" spans="8:8">
      <c r="H24" s="51"/>
    </row>
    <row r="25" spans="8:8">
      <c r="H25" s="51"/>
    </row>
  </sheetData>
  <mergeCells count="15">
    <mergeCell ref="A1:B1"/>
    <mergeCell ref="A2:B2"/>
    <mergeCell ref="A4:G4"/>
    <mergeCell ref="A5:G5"/>
    <mergeCell ref="C7:D7"/>
    <mergeCell ref="E7:F7"/>
    <mergeCell ref="E17:G17"/>
    <mergeCell ref="C18:D18"/>
    <mergeCell ref="E18:G18"/>
    <mergeCell ref="C19:D19"/>
    <mergeCell ref="E19:G19"/>
    <mergeCell ref="A7:A8"/>
    <mergeCell ref="B7:B8"/>
    <mergeCell ref="C9:C15"/>
    <mergeCell ref="G7:G8"/>
  </mergeCells>
  <pageMargins left="0.354166666666667" right="0.275" top="0.984027777777778" bottom="0.984027777777778" header="0.511805555555556" footer="0.511805555555556"/>
  <pageSetup paperSize="1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tabSelected="1" zoomScale="55" zoomScaleNormal="55" workbookViewId="0">
      <pane xSplit="2" ySplit="2" topLeftCell="C9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5"/>
  <cols>
    <col min="1" max="1" width="6.55555555555556" style="45" customWidth="1"/>
    <col min="2" max="2" width="29.1111111111111" style="45" customWidth="1"/>
    <col min="3" max="3" width="22" style="45" customWidth="1"/>
    <col min="4" max="4" width="36.5555555555556" style="45" customWidth="1"/>
    <col min="5" max="5" width="36.7777777777778" style="45" customWidth="1"/>
    <col min="6" max="6" width="17.2222222222222" style="45" customWidth="1"/>
    <col min="7" max="7" width="13" style="45" customWidth="1"/>
    <col min="8" max="12" width="11.3333333333333" style="45" customWidth="1"/>
    <col min="13" max="13" width="8.88888888888889" style="45"/>
    <col min="14" max="14" width="9.11111111111111" style="45" customWidth="1"/>
    <col min="15" max="16384" width="8.88888888888889" style="45"/>
  </cols>
  <sheetData>
    <row r="1" s="54" customFormat="1" ht="18" customHeight="1" spans="1:12">
      <c r="A1" s="8" t="s">
        <v>7</v>
      </c>
      <c r="B1" s="8" t="s">
        <v>8</v>
      </c>
      <c r="C1" s="8" t="s">
        <v>36</v>
      </c>
      <c r="D1" s="8"/>
      <c r="E1" s="8"/>
      <c r="F1" s="8" t="s">
        <v>37</v>
      </c>
      <c r="G1" s="8"/>
      <c r="H1" s="8" t="s">
        <v>38</v>
      </c>
      <c r="I1" s="8" t="s">
        <v>39</v>
      </c>
      <c r="J1" s="8" t="s">
        <v>40</v>
      </c>
      <c r="K1" s="8"/>
      <c r="L1" s="8" t="s">
        <v>41</v>
      </c>
    </row>
    <row r="2" s="99" customFormat="1" ht="27" spans="1:12">
      <c r="A2" s="8"/>
      <c r="B2" s="8"/>
      <c r="C2" s="9" t="s">
        <v>42</v>
      </c>
      <c r="D2" s="10" t="s">
        <v>15</v>
      </c>
      <c r="E2" s="23" t="s">
        <v>43</v>
      </c>
      <c r="F2" s="24" t="s">
        <v>44</v>
      </c>
      <c r="G2" s="8" t="s">
        <v>45</v>
      </c>
      <c r="H2" s="8"/>
      <c r="I2" s="8"/>
      <c r="J2" s="8" t="s">
        <v>12</v>
      </c>
      <c r="K2" s="8" t="s">
        <v>13</v>
      </c>
      <c r="L2" s="8"/>
    </row>
    <row r="3" s="5" customFormat="1" spans="1:12">
      <c r="A3" s="8" t="s">
        <v>46</v>
      </c>
      <c r="B3" s="11" t="s">
        <v>47</v>
      </c>
      <c r="C3" s="12"/>
      <c r="D3" s="13"/>
      <c r="E3" s="25"/>
      <c r="F3" s="12"/>
      <c r="G3" s="12"/>
      <c r="H3" s="12"/>
      <c r="I3" s="8"/>
      <c r="J3" s="40">
        <f t="shared" ref="J3:L3" si="0">SUM(J4:J15)</f>
        <v>100</v>
      </c>
      <c r="K3" s="40">
        <f t="shared" si="0"/>
        <v>104.75</v>
      </c>
      <c r="L3" s="40">
        <f t="shared" si="0"/>
        <v>104.75</v>
      </c>
    </row>
    <row r="4" s="5" customFormat="1" ht="249.75" customHeight="1" spans="1:13">
      <c r="A4" s="13">
        <v>1</v>
      </c>
      <c r="B4" s="46" t="str">
        <f>UPPER("%  thực hiện chỉ tiêu QoSO")</f>
        <v>%  THỰC HIỆN CHỈ TIÊU QOSO</v>
      </c>
      <c r="C4" s="13" t="s">
        <v>48</v>
      </c>
      <c r="D4" s="13">
        <v>10</v>
      </c>
      <c r="E4" s="28" t="s">
        <v>49</v>
      </c>
      <c r="F4" s="13">
        <v>10</v>
      </c>
      <c r="G4" s="26"/>
      <c r="H4" s="27">
        <f t="shared" ref="H4:H6" si="1">F4/D4</f>
        <v>1</v>
      </c>
      <c r="I4" s="29">
        <f t="shared" ref="I4:I14" si="2">IF(H4&gt;=110%,1.2,IF(AND(110%&gt;H4,H4&gt;=105%),H4+0.1,IF(AND(105%&gt;H4,H4&gt;=100%),H4+0.05,IF(AND(100%&gt;H4,H4&gt;=90%),H4,0.9))))</f>
        <v>1.05</v>
      </c>
      <c r="J4" s="25">
        <v>10</v>
      </c>
      <c r="K4" s="41">
        <f t="shared" ref="K4:K15" si="3">I4*J4</f>
        <v>10.5</v>
      </c>
      <c r="L4" s="41">
        <f>K4</f>
        <v>10.5</v>
      </c>
      <c r="M4" s="53"/>
    </row>
    <row r="5" s="5" customFormat="1" ht="65.25" customHeight="1" spans="1:12">
      <c r="A5" s="13">
        <v>2</v>
      </c>
      <c r="B5" s="16" t="s">
        <v>50</v>
      </c>
      <c r="C5" s="13" t="s">
        <v>51</v>
      </c>
      <c r="D5" s="13">
        <v>10</v>
      </c>
      <c r="E5" s="16" t="s">
        <v>52</v>
      </c>
      <c r="F5" s="13">
        <v>10</v>
      </c>
      <c r="G5" s="29"/>
      <c r="H5" s="27">
        <f t="shared" si="1"/>
        <v>1</v>
      </c>
      <c r="I5" s="29">
        <f t="shared" si="2"/>
        <v>1.05</v>
      </c>
      <c r="J5" s="25">
        <v>10</v>
      </c>
      <c r="K5" s="41">
        <f t="shared" si="3"/>
        <v>10.5</v>
      </c>
      <c r="L5" s="41">
        <f t="shared" ref="L5:L41" si="4">K5</f>
        <v>10.5</v>
      </c>
    </row>
    <row r="6" s="5" customFormat="1" ht="27" spans="1:12">
      <c r="A6" s="13">
        <v>3</v>
      </c>
      <c r="B6" s="16" t="str">
        <f>UPPER("% SLA xử lý phản ánh khách hàng")</f>
        <v>% SLA XỬ LÝ PHẢN ÁNH KHÁCH HÀNG</v>
      </c>
      <c r="C6" s="13" t="s">
        <v>48</v>
      </c>
      <c r="D6" s="13">
        <v>10</v>
      </c>
      <c r="E6" s="28" t="s">
        <v>49</v>
      </c>
      <c r="F6" s="13">
        <v>10</v>
      </c>
      <c r="G6" s="30"/>
      <c r="H6" s="27">
        <f t="shared" si="1"/>
        <v>1</v>
      </c>
      <c r="I6" s="42">
        <f t="shared" si="2"/>
        <v>1.05</v>
      </c>
      <c r="J6" s="25">
        <v>10</v>
      </c>
      <c r="K6" s="41">
        <f t="shared" si="3"/>
        <v>10.5</v>
      </c>
      <c r="L6" s="41">
        <f t="shared" si="4"/>
        <v>10.5</v>
      </c>
    </row>
    <row r="7" s="5" customFormat="1" ht="27" spans="1:12">
      <c r="A7" s="13">
        <v>4</v>
      </c>
      <c r="B7" s="16" t="s">
        <v>53</v>
      </c>
      <c r="C7" s="13" t="s">
        <v>48</v>
      </c>
      <c r="D7" s="13">
        <v>10</v>
      </c>
      <c r="E7" s="28" t="s">
        <v>49</v>
      </c>
      <c r="F7" s="13">
        <v>10</v>
      </c>
      <c r="G7" s="32"/>
      <c r="H7" s="27">
        <f>D7/F7</f>
        <v>1</v>
      </c>
      <c r="I7" s="42">
        <f t="shared" si="2"/>
        <v>1.05</v>
      </c>
      <c r="J7" s="13">
        <v>10</v>
      </c>
      <c r="K7" s="41">
        <f t="shared" si="3"/>
        <v>10.5</v>
      </c>
      <c r="L7" s="41">
        <f t="shared" si="4"/>
        <v>10.5</v>
      </c>
    </row>
    <row r="8" s="5" customFormat="1" ht="238.5" customHeight="1" spans="1:12">
      <c r="A8" s="13">
        <v>5</v>
      </c>
      <c r="B8" s="16" t="s">
        <v>54</v>
      </c>
      <c r="C8" s="13" t="s">
        <v>51</v>
      </c>
      <c r="D8" s="13">
        <v>10</v>
      </c>
      <c r="E8" s="16" t="s">
        <v>55</v>
      </c>
      <c r="F8" s="13">
        <v>10</v>
      </c>
      <c r="G8" s="30"/>
      <c r="H8" s="27">
        <f t="shared" ref="H8:H12" si="5">F8/D8</f>
        <v>1</v>
      </c>
      <c r="I8" s="41">
        <f t="shared" si="2"/>
        <v>1.05</v>
      </c>
      <c r="J8" s="25">
        <v>5</v>
      </c>
      <c r="K8" s="41">
        <f t="shared" si="3"/>
        <v>5.25</v>
      </c>
      <c r="L8" s="41">
        <f t="shared" si="4"/>
        <v>5.25</v>
      </c>
    </row>
    <row r="9" s="5" customFormat="1" ht="74.25" customHeight="1" spans="1:12">
      <c r="A9" s="13">
        <v>6</v>
      </c>
      <c r="B9" s="16" t="str">
        <f>UPPER("% hoàn thành phát sóng trạm theo kế hoạch")</f>
        <v>% HOÀN THÀNH PHÁT SÓNG TRẠM THEO KẾ HOẠCH</v>
      </c>
      <c r="C9" s="13" t="s">
        <v>48</v>
      </c>
      <c r="D9" s="47">
        <v>0.9</v>
      </c>
      <c r="E9" s="16" t="s">
        <v>56</v>
      </c>
      <c r="F9" s="47">
        <v>0.9</v>
      </c>
      <c r="G9" s="30"/>
      <c r="H9" s="27">
        <f t="shared" si="5"/>
        <v>1</v>
      </c>
      <c r="I9" s="41">
        <f t="shared" si="2"/>
        <v>1.05</v>
      </c>
      <c r="J9" s="13">
        <v>10</v>
      </c>
      <c r="K9" s="41">
        <f t="shared" si="3"/>
        <v>10.5</v>
      </c>
      <c r="L9" s="41">
        <f t="shared" si="4"/>
        <v>10.5</v>
      </c>
    </row>
    <row r="10" s="5" customFormat="1" ht="54" spans="1:12">
      <c r="A10" s="13">
        <v>7</v>
      </c>
      <c r="B10" s="16" t="s">
        <v>57</v>
      </c>
      <c r="C10" s="13" t="s">
        <v>48</v>
      </c>
      <c r="D10" s="47">
        <v>0.9</v>
      </c>
      <c r="E10" s="28" t="s">
        <v>58</v>
      </c>
      <c r="F10" s="47">
        <v>0.9</v>
      </c>
      <c r="G10" s="30"/>
      <c r="H10" s="27">
        <f t="shared" si="5"/>
        <v>1</v>
      </c>
      <c r="I10" s="41">
        <f t="shared" si="2"/>
        <v>1.05</v>
      </c>
      <c r="J10" s="13">
        <v>10</v>
      </c>
      <c r="K10" s="41">
        <f t="shared" si="3"/>
        <v>10.5</v>
      </c>
      <c r="L10" s="41">
        <f t="shared" si="4"/>
        <v>10.5</v>
      </c>
    </row>
    <row r="11" s="5" customFormat="1" ht="156.75" customHeight="1" spans="1:12">
      <c r="A11" s="13">
        <v>8</v>
      </c>
      <c r="B11" s="16" t="s">
        <v>59</v>
      </c>
      <c r="C11" s="13" t="s">
        <v>51</v>
      </c>
      <c r="D11" s="13">
        <v>10</v>
      </c>
      <c r="E11" s="28" t="s">
        <v>60</v>
      </c>
      <c r="F11" s="13">
        <v>10</v>
      </c>
      <c r="G11" s="34"/>
      <c r="H11" s="27">
        <f t="shared" si="5"/>
        <v>1</v>
      </c>
      <c r="I11" s="41">
        <f t="shared" si="2"/>
        <v>1.05</v>
      </c>
      <c r="J11" s="13">
        <v>10</v>
      </c>
      <c r="K11" s="41">
        <f t="shared" si="3"/>
        <v>10.5</v>
      </c>
      <c r="L11" s="41">
        <f t="shared" si="4"/>
        <v>10.5</v>
      </c>
    </row>
    <row r="12" s="5" customFormat="1" ht="27" spans="1:12">
      <c r="A12" s="13">
        <v>9</v>
      </c>
      <c r="B12" s="16" t="s">
        <v>61</v>
      </c>
      <c r="C12" s="13" t="s">
        <v>48</v>
      </c>
      <c r="D12" s="13">
        <v>10</v>
      </c>
      <c r="E12" s="28" t="s">
        <v>62</v>
      </c>
      <c r="F12" s="13">
        <v>10</v>
      </c>
      <c r="G12" s="35"/>
      <c r="H12" s="27">
        <f t="shared" si="5"/>
        <v>1</v>
      </c>
      <c r="I12" s="41">
        <f t="shared" si="2"/>
        <v>1.05</v>
      </c>
      <c r="J12" s="13">
        <v>10</v>
      </c>
      <c r="K12" s="41">
        <f t="shared" si="3"/>
        <v>10.5</v>
      </c>
      <c r="L12" s="41">
        <f t="shared" si="4"/>
        <v>10.5</v>
      </c>
    </row>
    <row r="13" s="5" customFormat="1" ht="112.5" customHeight="1" spans="1:12">
      <c r="A13" s="13">
        <v>10</v>
      </c>
      <c r="B13" s="46" t="s">
        <v>63</v>
      </c>
      <c r="C13" s="13" t="s">
        <v>48</v>
      </c>
      <c r="D13" s="13">
        <v>10</v>
      </c>
      <c r="E13" s="16" t="s">
        <v>64</v>
      </c>
      <c r="F13" s="13">
        <v>10</v>
      </c>
      <c r="G13" s="36"/>
      <c r="H13" s="27">
        <f>D13/F13</f>
        <v>1</v>
      </c>
      <c r="I13" s="42">
        <f t="shared" si="2"/>
        <v>1.05</v>
      </c>
      <c r="J13" s="25">
        <v>5</v>
      </c>
      <c r="K13" s="41">
        <f t="shared" si="3"/>
        <v>5.25</v>
      </c>
      <c r="L13" s="41">
        <f t="shared" si="4"/>
        <v>5.25</v>
      </c>
    </row>
    <row r="14" s="5" customFormat="1" ht="118.5" customHeight="1" spans="1:12">
      <c r="A14" s="13">
        <v>11</v>
      </c>
      <c r="B14" s="19" t="s">
        <v>65</v>
      </c>
      <c r="C14" s="20" t="s">
        <v>51</v>
      </c>
      <c r="D14" s="20">
        <v>9</v>
      </c>
      <c r="E14" s="37" t="s">
        <v>66</v>
      </c>
      <c r="F14" s="20">
        <v>9</v>
      </c>
      <c r="G14" s="38"/>
      <c r="H14" s="27">
        <f>F14/D14</f>
        <v>1</v>
      </c>
      <c r="I14" s="41">
        <f t="shared" si="2"/>
        <v>1.05</v>
      </c>
      <c r="J14" s="20">
        <v>5</v>
      </c>
      <c r="K14" s="41">
        <f t="shared" si="3"/>
        <v>5.25</v>
      </c>
      <c r="L14" s="41">
        <f t="shared" si="4"/>
        <v>5.25</v>
      </c>
    </row>
    <row r="15" s="5" customFormat="1" ht="168.75" customHeight="1" spans="1:12">
      <c r="A15" s="13">
        <v>12</v>
      </c>
      <c r="B15" s="19" t="s">
        <v>67</v>
      </c>
      <c r="C15" s="20" t="s">
        <v>51</v>
      </c>
      <c r="D15" s="20">
        <v>9</v>
      </c>
      <c r="E15" s="19" t="s">
        <v>68</v>
      </c>
      <c r="F15" s="13">
        <v>9</v>
      </c>
      <c r="G15" s="39" t="s">
        <v>69</v>
      </c>
      <c r="H15" s="27">
        <f>F15/D15</f>
        <v>1</v>
      </c>
      <c r="I15" s="43">
        <v>1</v>
      </c>
      <c r="J15" s="23">
        <v>5</v>
      </c>
      <c r="K15" s="41">
        <f t="shared" si="3"/>
        <v>5</v>
      </c>
      <c r="L15" s="41">
        <f t="shared" si="4"/>
        <v>5</v>
      </c>
    </row>
    <row r="16" s="6" customFormat="1" spans="1:12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="44" customFormat="1" spans="10:12">
      <c r="J17" s="51"/>
      <c r="K17" s="51"/>
      <c r="L17" s="51"/>
    </row>
    <row r="18" spans="2:12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spans="2:12">
      <c r="B19" s="50"/>
      <c r="C19" s="50"/>
      <c r="D19" s="50"/>
      <c r="E19" s="50"/>
      <c r="F19" s="50"/>
      <c r="G19" s="50"/>
      <c r="H19" s="50"/>
      <c r="I19" s="52"/>
      <c r="J19" s="50"/>
      <c r="K19" s="50"/>
      <c r="L19" s="50"/>
    </row>
    <row r="20" spans="12:12">
      <c r="L20" s="44"/>
    </row>
    <row r="21" s="44" customFormat="1"/>
    <row r="22" s="44" customFormat="1"/>
    <row r="23" s="44" customFormat="1" spans="3:12">
      <c r="C23" s="49"/>
      <c r="D23" s="49"/>
      <c r="E23" s="49"/>
      <c r="H23" s="49"/>
      <c r="I23" s="49"/>
      <c r="J23" s="49"/>
      <c r="K23" s="49"/>
      <c r="L23" s="49"/>
    </row>
    <row r="24" s="44" customFormat="1" spans="3:5">
      <c r="C24" s="50"/>
      <c r="D24" s="50"/>
      <c r="E24" s="50"/>
    </row>
    <row r="25" s="44" customFormat="1"/>
    <row r="26" s="44" customFormat="1"/>
    <row r="27" s="44" customFormat="1"/>
    <row r="28" s="44" customFormat="1"/>
    <row r="29" s="44" customFormat="1"/>
    <row r="30" s="44" customFormat="1"/>
    <row r="31" s="44" customFormat="1"/>
    <row r="32" s="44" customFormat="1"/>
    <row r="33" s="44" customFormat="1"/>
    <row r="34" s="44" customFormat="1"/>
  </sheetData>
  <mergeCells count="16">
    <mergeCell ref="C1:E1"/>
    <mergeCell ref="F1:G1"/>
    <mergeCell ref="J1:K1"/>
    <mergeCell ref="J17:L17"/>
    <mergeCell ref="B18:F18"/>
    <mergeCell ref="H18:L18"/>
    <mergeCell ref="B19:F19"/>
    <mergeCell ref="J19:L19"/>
    <mergeCell ref="C23:E23"/>
    <mergeCell ref="H23:L23"/>
    <mergeCell ref="C24:E24"/>
    <mergeCell ref="A1:A2"/>
    <mergeCell ref="B1:B2"/>
    <mergeCell ref="H1:H2"/>
    <mergeCell ref="I1:I2"/>
    <mergeCell ref="L1:L2"/>
  </mergeCells>
  <printOptions horizontalCentered="1"/>
  <pageMargins left="0.196527777777778" right="0.196527777777778" top="0.409722222222222" bottom="0.439583333333333" header="0.539583333333333" footer="0.469444444444444"/>
  <pageSetup paperSize="9" scale="68" orientation="landscape"/>
  <headerFooter/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0"/>
  <sheetViews>
    <sheetView zoomScale="55" zoomScaleNormal="55" workbookViewId="0">
      <pane xSplit="2" ySplit="2" topLeftCell="C11" activePane="bottomRight" state="frozen"/>
      <selection/>
      <selection pane="topRight"/>
      <selection pane="bottomLeft"/>
      <selection pane="bottomRight" activeCell="F14" sqref="D14 F14"/>
    </sheetView>
  </sheetViews>
  <sheetFormatPr defaultColWidth="9" defaultRowHeight="15"/>
  <cols>
    <col min="1" max="1" width="4.77777777777778" style="7" customWidth="1"/>
    <col min="2" max="2" width="34.2222222222222" style="7" customWidth="1"/>
    <col min="3" max="3" width="15.3333333333333" style="7" customWidth="1"/>
    <col min="4" max="4" width="24" style="7" customWidth="1"/>
    <col min="5" max="5" width="46.2222222222222" style="7" customWidth="1"/>
    <col min="6" max="6" width="24" style="7" customWidth="1"/>
    <col min="7" max="7" width="21.4444444444444" style="7" customWidth="1"/>
    <col min="8" max="8" width="9.55555555555556" style="7" customWidth="1"/>
    <col min="9" max="12" width="11.3333333333333" style="7" customWidth="1"/>
    <col min="13" max="16384" width="8.88888888888889" style="7"/>
  </cols>
  <sheetData>
    <row r="1" ht="16.5" spans="1:12">
      <c r="A1" s="8" t="s">
        <v>7</v>
      </c>
      <c r="B1" s="8" t="s">
        <v>8</v>
      </c>
      <c r="C1" s="8" t="s">
        <v>36</v>
      </c>
      <c r="D1" s="8"/>
      <c r="E1" s="8"/>
      <c r="F1" s="21" t="s">
        <v>37</v>
      </c>
      <c r="G1" s="22"/>
      <c r="H1" s="8" t="s">
        <v>38</v>
      </c>
      <c r="I1" s="8" t="s">
        <v>39</v>
      </c>
      <c r="J1" s="8" t="s">
        <v>40</v>
      </c>
      <c r="K1" s="8"/>
      <c r="L1" s="8" t="s">
        <v>41</v>
      </c>
    </row>
    <row r="2" s="5" customFormat="1" ht="27" spans="1:12">
      <c r="A2" s="8"/>
      <c r="B2" s="8"/>
      <c r="C2" s="9" t="s">
        <v>42</v>
      </c>
      <c r="D2" s="10" t="s">
        <v>15</v>
      </c>
      <c r="E2" s="23" t="s">
        <v>43</v>
      </c>
      <c r="F2" s="24" t="s">
        <v>44</v>
      </c>
      <c r="G2" s="8" t="s">
        <v>45</v>
      </c>
      <c r="H2" s="8"/>
      <c r="I2" s="8"/>
      <c r="J2" s="8" t="s">
        <v>12</v>
      </c>
      <c r="K2" s="8" t="s">
        <v>13</v>
      </c>
      <c r="L2" s="8"/>
    </row>
    <row r="3" s="5" customFormat="1" spans="1:12">
      <c r="A3" s="8" t="s">
        <v>46</v>
      </c>
      <c r="B3" s="11" t="s">
        <v>47</v>
      </c>
      <c r="C3" s="12"/>
      <c r="D3" s="13"/>
      <c r="E3" s="25"/>
      <c r="F3" s="12"/>
      <c r="G3" s="12"/>
      <c r="H3" s="12"/>
      <c r="I3" s="8"/>
      <c r="J3" s="40">
        <f t="shared" ref="J3:L3" si="0">SUM(J4:J15)</f>
        <v>100</v>
      </c>
      <c r="K3" s="40">
        <f t="shared" si="0"/>
        <v>106.25</v>
      </c>
      <c r="L3" s="40">
        <f t="shared" si="0"/>
        <v>106.25</v>
      </c>
    </row>
    <row r="4" s="5" customFormat="1" ht="75" customHeight="1" spans="1:12">
      <c r="A4" s="13">
        <v>1</v>
      </c>
      <c r="B4" s="14" t="s">
        <v>70</v>
      </c>
      <c r="C4" s="15" t="s">
        <v>51</v>
      </c>
      <c r="D4" s="15">
        <v>10</v>
      </c>
      <c r="E4" s="14" t="s">
        <v>71</v>
      </c>
      <c r="F4" s="15">
        <v>10</v>
      </c>
      <c r="G4" s="26"/>
      <c r="H4" s="27">
        <f>F4/D4</f>
        <v>1</v>
      </c>
      <c r="I4" s="29">
        <f t="shared" ref="I4:I14" si="1">IF(H4&gt;=110%,1.2,IF(AND(110%&gt;H4,H4&gt;=105%),H4+0.1,IF(AND(105%&gt;H4,H4&gt;=100%),H4+0.05,IF(AND(100%&gt;H4,H4&gt;=90%),H4,0.9))))</f>
        <v>1.05</v>
      </c>
      <c r="J4" s="20">
        <v>10</v>
      </c>
      <c r="K4" s="41">
        <f t="shared" ref="K4:K15" si="2">I4*J4</f>
        <v>10.5</v>
      </c>
      <c r="L4" s="41">
        <f>K4</f>
        <v>10.5</v>
      </c>
    </row>
    <row r="5" s="5" customFormat="1" ht="60" customHeight="1" spans="1:12">
      <c r="A5" s="13">
        <v>2</v>
      </c>
      <c r="B5" s="16" t="s">
        <v>53</v>
      </c>
      <c r="C5" s="13" t="s">
        <v>48</v>
      </c>
      <c r="D5" s="16">
        <v>30</v>
      </c>
      <c r="E5" s="28" t="s">
        <v>49</v>
      </c>
      <c r="F5" s="16">
        <v>30</v>
      </c>
      <c r="G5" s="29"/>
      <c r="H5" s="27">
        <f t="shared" ref="H5:H7" si="3">D5/F5</f>
        <v>1</v>
      </c>
      <c r="I5" s="29">
        <f t="shared" si="1"/>
        <v>1.05</v>
      </c>
      <c r="J5" s="13">
        <v>5</v>
      </c>
      <c r="K5" s="41">
        <f t="shared" si="2"/>
        <v>5.25</v>
      </c>
      <c r="L5" s="41">
        <f t="shared" ref="L5:L21" si="4">K5</f>
        <v>5.25</v>
      </c>
    </row>
    <row r="6" s="5" customFormat="1" ht="89.25" customHeight="1" spans="1:12">
      <c r="A6" s="13">
        <v>3</v>
      </c>
      <c r="B6" s="16" t="s">
        <v>72</v>
      </c>
      <c r="C6" s="13" t="s">
        <v>48</v>
      </c>
      <c r="D6" s="13">
        <v>10</v>
      </c>
      <c r="E6" s="16" t="s">
        <v>73</v>
      </c>
      <c r="F6" s="15">
        <v>10</v>
      </c>
      <c r="G6" s="30"/>
      <c r="H6" s="31">
        <f t="shared" si="3"/>
        <v>1</v>
      </c>
      <c r="I6" s="42">
        <f t="shared" si="1"/>
        <v>1.05</v>
      </c>
      <c r="J6" s="23">
        <v>10</v>
      </c>
      <c r="K6" s="41">
        <f t="shared" si="2"/>
        <v>10.5</v>
      </c>
      <c r="L6" s="41">
        <f t="shared" si="4"/>
        <v>10.5</v>
      </c>
    </row>
    <row r="7" s="5" customFormat="1" ht="126" customHeight="1" spans="1:12">
      <c r="A7" s="13">
        <v>4</v>
      </c>
      <c r="B7" s="16" t="s">
        <v>54</v>
      </c>
      <c r="C7" s="13" t="s">
        <v>51</v>
      </c>
      <c r="D7" s="13">
        <v>10</v>
      </c>
      <c r="E7" s="16" t="s">
        <v>55</v>
      </c>
      <c r="F7" s="15">
        <v>10</v>
      </c>
      <c r="G7" s="32"/>
      <c r="H7" s="27">
        <f t="shared" si="3"/>
        <v>1</v>
      </c>
      <c r="I7" s="42">
        <f t="shared" si="1"/>
        <v>1.05</v>
      </c>
      <c r="J7" s="25">
        <v>5</v>
      </c>
      <c r="K7" s="41">
        <f t="shared" si="2"/>
        <v>5.25</v>
      </c>
      <c r="L7" s="41">
        <f t="shared" si="4"/>
        <v>5.25</v>
      </c>
    </row>
    <row r="8" s="5" customFormat="1" ht="46.5" customHeight="1" spans="1:12">
      <c r="A8" s="13">
        <v>5</v>
      </c>
      <c r="B8" s="17" t="s">
        <v>74</v>
      </c>
      <c r="C8" s="17" t="s">
        <v>51</v>
      </c>
      <c r="D8" s="15" t="s">
        <v>75</v>
      </c>
      <c r="E8" s="17" t="s">
        <v>76</v>
      </c>
      <c r="F8" s="15">
        <v>10</v>
      </c>
      <c r="G8" s="30" t="s">
        <v>77</v>
      </c>
      <c r="H8" s="27">
        <f t="shared" ref="H8:H15" si="5">F8/D8</f>
        <v>1</v>
      </c>
      <c r="I8" s="41">
        <f t="shared" si="1"/>
        <v>1.05</v>
      </c>
      <c r="J8" s="25">
        <v>10</v>
      </c>
      <c r="K8" s="41">
        <f t="shared" si="2"/>
        <v>10.5</v>
      </c>
      <c r="L8" s="41">
        <f t="shared" si="4"/>
        <v>10.5</v>
      </c>
    </row>
    <row r="9" s="5" customFormat="1" ht="58.5" customHeight="1" spans="1:12">
      <c r="A9" s="13">
        <v>6</v>
      </c>
      <c r="B9" s="17" t="s">
        <v>78</v>
      </c>
      <c r="C9" s="17" t="s">
        <v>51</v>
      </c>
      <c r="D9" s="15">
        <v>9</v>
      </c>
      <c r="E9" s="17" t="s">
        <v>79</v>
      </c>
      <c r="F9" s="30">
        <v>10</v>
      </c>
      <c r="G9" s="30" t="s">
        <v>77</v>
      </c>
      <c r="H9" s="27">
        <f t="shared" si="5"/>
        <v>1.11111111111111</v>
      </c>
      <c r="I9" s="41">
        <f t="shared" si="1"/>
        <v>1.2</v>
      </c>
      <c r="J9" s="13">
        <v>10</v>
      </c>
      <c r="K9" s="41">
        <f t="shared" si="2"/>
        <v>12</v>
      </c>
      <c r="L9" s="41">
        <f t="shared" si="4"/>
        <v>12</v>
      </c>
    </row>
    <row r="10" s="5" customFormat="1" ht="73.5" customHeight="1" spans="1:12">
      <c r="A10" s="13">
        <v>7</v>
      </c>
      <c r="B10" s="14" t="s">
        <v>80</v>
      </c>
      <c r="C10" s="15" t="s">
        <v>48</v>
      </c>
      <c r="D10" s="18">
        <v>0.9</v>
      </c>
      <c r="E10" s="33" t="s">
        <v>81</v>
      </c>
      <c r="F10" s="18">
        <v>0.9</v>
      </c>
      <c r="G10" s="30"/>
      <c r="H10" s="27">
        <f t="shared" si="5"/>
        <v>1</v>
      </c>
      <c r="I10" s="41">
        <f t="shared" si="1"/>
        <v>1.05</v>
      </c>
      <c r="J10" s="13">
        <v>10</v>
      </c>
      <c r="K10" s="41">
        <f t="shared" si="2"/>
        <v>10.5</v>
      </c>
      <c r="L10" s="41">
        <f t="shared" si="4"/>
        <v>10.5</v>
      </c>
    </row>
    <row r="11" s="5" customFormat="1" ht="107.25" customHeight="1" spans="1:12">
      <c r="A11" s="13">
        <v>8</v>
      </c>
      <c r="B11" s="14" t="s">
        <v>82</v>
      </c>
      <c r="C11" s="15" t="s">
        <v>48</v>
      </c>
      <c r="D11" s="18">
        <v>0.9</v>
      </c>
      <c r="E11" s="33" t="s">
        <v>83</v>
      </c>
      <c r="F11" s="18">
        <v>0.9</v>
      </c>
      <c r="G11" s="34"/>
      <c r="H11" s="27">
        <f t="shared" si="5"/>
        <v>1</v>
      </c>
      <c r="I11" s="41">
        <f t="shared" si="1"/>
        <v>1.05</v>
      </c>
      <c r="J11" s="13">
        <v>10</v>
      </c>
      <c r="K11" s="41">
        <f t="shared" si="2"/>
        <v>10.5</v>
      </c>
      <c r="L11" s="41">
        <f t="shared" si="4"/>
        <v>10.5</v>
      </c>
    </row>
    <row r="12" s="5" customFormat="1" ht="107.25" customHeight="1" spans="1:12">
      <c r="A12" s="13">
        <v>9</v>
      </c>
      <c r="B12" s="17" t="s">
        <v>84</v>
      </c>
      <c r="C12" s="15" t="s">
        <v>51</v>
      </c>
      <c r="D12" s="15">
        <v>10</v>
      </c>
      <c r="E12" s="33" t="s">
        <v>85</v>
      </c>
      <c r="F12" s="15">
        <v>10</v>
      </c>
      <c r="G12" s="35" t="s">
        <v>86</v>
      </c>
      <c r="H12" s="27">
        <f t="shared" si="5"/>
        <v>1</v>
      </c>
      <c r="I12" s="41">
        <f t="shared" si="1"/>
        <v>1.05</v>
      </c>
      <c r="J12" s="13">
        <v>10</v>
      </c>
      <c r="K12" s="41">
        <f t="shared" si="2"/>
        <v>10.5</v>
      </c>
      <c r="L12" s="41">
        <f t="shared" si="4"/>
        <v>10.5</v>
      </c>
    </row>
    <row r="13" s="5" customFormat="1" ht="139.5" customHeight="1" spans="1:12">
      <c r="A13" s="13">
        <v>10</v>
      </c>
      <c r="B13" s="14" t="s">
        <v>87</v>
      </c>
      <c r="C13" s="14" t="s">
        <v>51</v>
      </c>
      <c r="D13" s="15">
        <v>9</v>
      </c>
      <c r="E13" s="33" t="s">
        <v>88</v>
      </c>
      <c r="F13" s="15">
        <v>9</v>
      </c>
      <c r="G13" s="36"/>
      <c r="H13" s="27">
        <f t="shared" si="5"/>
        <v>1</v>
      </c>
      <c r="I13" s="42">
        <f t="shared" si="1"/>
        <v>1.05</v>
      </c>
      <c r="J13" s="25">
        <v>10</v>
      </c>
      <c r="K13" s="41">
        <f t="shared" si="2"/>
        <v>10.5</v>
      </c>
      <c r="L13" s="41">
        <f t="shared" si="4"/>
        <v>10.5</v>
      </c>
    </row>
    <row r="14" s="5" customFormat="1" ht="66.75" customHeight="1" spans="1:12">
      <c r="A14" s="13">
        <v>11</v>
      </c>
      <c r="B14" s="19" t="s">
        <v>65</v>
      </c>
      <c r="C14" s="20" t="s">
        <v>51</v>
      </c>
      <c r="D14" s="20">
        <v>9</v>
      </c>
      <c r="E14" s="37" t="s">
        <v>66</v>
      </c>
      <c r="F14" s="20">
        <v>9</v>
      </c>
      <c r="G14" s="38"/>
      <c r="H14" s="27">
        <f t="shared" si="5"/>
        <v>1</v>
      </c>
      <c r="I14" s="41">
        <f t="shared" si="1"/>
        <v>1.05</v>
      </c>
      <c r="J14" s="20">
        <v>5</v>
      </c>
      <c r="K14" s="41">
        <f t="shared" si="2"/>
        <v>5.25</v>
      </c>
      <c r="L14" s="41">
        <f t="shared" si="4"/>
        <v>5.25</v>
      </c>
    </row>
    <row r="15" s="5" customFormat="1" ht="117" customHeight="1" spans="1:12">
      <c r="A15" s="13">
        <v>12</v>
      </c>
      <c r="B15" s="19" t="s">
        <v>67</v>
      </c>
      <c r="C15" s="20" t="s">
        <v>51</v>
      </c>
      <c r="D15" s="20">
        <v>9</v>
      </c>
      <c r="E15" s="19" t="s">
        <v>68</v>
      </c>
      <c r="F15" s="13">
        <v>9</v>
      </c>
      <c r="G15" s="39" t="s">
        <v>69</v>
      </c>
      <c r="H15" s="27">
        <f t="shared" si="5"/>
        <v>1</v>
      </c>
      <c r="I15" s="43">
        <v>1</v>
      </c>
      <c r="J15" s="23">
        <v>5</v>
      </c>
      <c r="K15" s="41">
        <f t="shared" si="2"/>
        <v>5</v>
      </c>
      <c r="L15" s="41">
        <f t="shared" si="4"/>
        <v>5</v>
      </c>
    </row>
    <row r="16" s="6" customFormat="1"/>
    <row r="17" s="6" customFormat="1"/>
    <row r="18" s="6" customFormat="1"/>
    <row r="19" s="6" customFormat="1"/>
    <row r="20" s="6" customFormat="1"/>
  </sheetData>
  <mergeCells count="8">
    <mergeCell ref="C1:E1"/>
    <mergeCell ref="F1:G1"/>
    <mergeCell ref="J1:K1"/>
    <mergeCell ref="A1:A2"/>
    <mergeCell ref="B1:B2"/>
    <mergeCell ref="H1:H2"/>
    <mergeCell ref="I1:I2"/>
    <mergeCell ref="L1:L2"/>
  </mergeCells>
  <printOptions horizontalCentered="1"/>
  <pageMargins left="0.196527777777778" right="0.196527777777778" top="0.409722222222222" bottom="0.747916666666667" header="0.314583333333333" footer="0.314583333333333"/>
  <pageSetup paperSize="9" scale="7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workbookViewId="0">
      <selection activeCell="H9" sqref="H5 H9"/>
    </sheetView>
  </sheetViews>
  <sheetFormatPr defaultColWidth="9" defaultRowHeight="15" outlineLevelCol="7"/>
  <cols>
    <col min="1" max="1" width="37.8888888888889" customWidth="1"/>
  </cols>
  <sheetData>
    <row r="1" spans="2:8"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>
      <c r="A2" s="2" t="s">
        <v>96</v>
      </c>
      <c r="B2" s="3">
        <v>99.7622928002517</v>
      </c>
      <c r="C2" s="4">
        <v>99.5443291371941</v>
      </c>
      <c r="D2" s="4">
        <v>99.6324361733786</v>
      </c>
      <c r="E2" s="3">
        <v>99.5255875867602</v>
      </c>
      <c r="F2" s="3">
        <v>99.3913461301712</v>
      </c>
      <c r="G2" s="3">
        <v>99.1746305072948</v>
      </c>
      <c r="H2" s="3">
        <v>99.7429637412869</v>
      </c>
    </row>
    <row r="3" spans="1:8">
      <c r="A3" s="2" t="s">
        <v>97</v>
      </c>
      <c r="B3" s="3">
        <v>0.305758078626399</v>
      </c>
      <c r="C3" s="4">
        <v>0.37928742686868</v>
      </c>
      <c r="D3" s="4">
        <v>0.320527542631077</v>
      </c>
      <c r="E3" s="3">
        <v>0.391738730115532</v>
      </c>
      <c r="F3" s="3">
        <v>0.491350128916866</v>
      </c>
      <c r="G3" s="3">
        <v>0.644123343312661</v>
      </c>
      <c r="H3" s="3">
        <v>0.376168122188502</v>
      </c>
    </row>
    <row r="4" spans="1:8">
      <c r="A4" s="2" t="s">
        <v>98</v>
      </c>
      <c r="B4" s="3">
        <v>0.393409663250366</v>
      </c>
      <c r="C4" s="4">
        <v>0.869018189334436</v>
      </c>
      <c r="D4" s="4">
        <v>0.663775019485581</v>
      </c>
      <c r="E4" s="3">
        <v>1.04807283284944</v>
      </c>
      <c r="F4" s="3">
        <v>1.78441551246537</v>
      </c>
      <c r="G4" s="3">
        <v>1.72595110837438</v>
      </c>
      <c r="H4" s="3">
        <v>1.0941085812357</v>
      </c>
    </row>
    <row r="5" spans="1:8">
      <c r="A5" s="2" t="s">
        <v>99</v>
      </c>
      <c r="B5" s="3">
        <v>99.8917153733528</v>
      </c>
      <c r="C5" s="4">
        <v>99.7990607689128</v>
      </c>
      <c r="D5" s="4">
        <v>99.7871307482463</v>
      </c>
      <c r="E5" s="3">
        <v>99.5855668187474</v>
      </c>
      <c r="F5" s="3">
        <v>99.870740166205</v>
      </c>
      <c r="G5" s="3">
        <v>99.8293694581281</v>
      </c>
      <c r="H5" s="3">
        <v>99.8140546338673</v>
      </c>
    </row>
    <row r="6" spans="1:8">
      <c r="A6" s="2" t="s">
        <v>100</v>
      </c>
      <c r="B6" s="3">
        <v>99.2060702656519</v>
      </c>
      <c r="C6" s="4">
        <v>99.3403637907464</v>
      </c>
      <c r="D6" s="4">
        <v>99.4590714756011</v>
      </c>
      <c r="E6" s="3">
        <v>99.4466630414251</v>
      </c>
      <c r="F6" s="3">
        <v>99.5571805829766</v>
      </c>
      <c r="G6" s="3">
        <v>99.4072867310163</v>
      </c>
      <c r="H6" s="3">
        <v>99.1310781710029</v>
      </c>
    </row>
    <row r="7" spans="1:8">
      <c r="A7" s="2" t="s">
        <v>101</v>
      </c>
      <c r="B7" s="3">
        <v>0.152363030896712</v>
      </c>
      <c r="C7" s="4">
        <v>0.195739043576646</v>
      </c>
      <c r="D7" s="4">
        <v>0.120885873231647</v>
      </c>
      <c r="E7" s="3">
        <v>0.251725581564303</v>
      </c>
      <c r="F7" s="3">
        <v>0.198491987226153</v>
      </c>
      <c r="G7" s="3">
        <v>0.227514434056523</v>
      </c>
      <c r="H7" s="3">
        <v>0.19880684873187</v>
      </c>
    </row>
    <row r="8" spans="1:8">
      <c r="A8" s="2" t="s">
        <v>102</v>
      </c>
      <c r="B8" s="3">
        <v>0.414271139916127</v>
      </c>
      <c r="C8" s="4">
        <v>0.590136110461034</v>
      </c>
      <c r="D8" s="4">
        <v>0.749675765595463</v>
      </c>
      <c r="E8" s="3">
        <v>0.677095273264402</v>
      </c>
      <c r="F8" s="3">
        <v>0.711922857142857</v>
      </c>
      <c r="G8" s="3">
        <v>1.31103355542096</v>
      </c>
      <c r="H8" s="3">
        <v>1.06057807903086</v>
      </c>
    </row>
    <row r="9" spans="1:8">
      <c r="A9" s="2" t="s">
        <v>103</v>
      </c>
      <c r="B9" s="3">
        <v>99.8618963019444</v>
      </c>
      <c r="C9" s="4">
        <v>99.6707197519307</v>
      </c>
      <c r="D9" s="4">
        <v>99.7480510396975</v>
      </c>
      <c r="E9" s="3">
        <v>99.6457101181684</v>
      </c>
      <c r="F9" s="3">
        <v>99.862771978022</v>
      </c>
      <c r="G9" s="3">
        <v>99.8139036947305</v>
      </c>
      <c r="H9" s="3">
        <v>99.7592376694549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pvfc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BM-01-03</vt:lpstr>
      <vt:lpstr>BM-01-02</vt:lpstr>
      <vt:lpstr>BM-02-02</vt:lpstr>
      <vt:lpstr>ĐVH</vt:lpstr>
      <vt:lpstr>KToan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thipl</dc:creator>
  <cp:lastModifiedBy>Windows User</cp:lastModifiedBy>
  <dcterms:created xsi:type="dcterms:W3CDTF">2005-01-24T11:50:00Z</dcterms:created>
  <cp:lastPrinted>2018-07-12T17:20:00Z</cp:lastPrinted>
  <dcterms:modified xsi:type="dcterms:W3CDTF">2018-10-11T12:35:37Z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