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bsthanh\kpi\kpi quy\"/>
    </mc:Choice>
  </mc:AlternateContent>
  <bookViews>
    <workbookView xWindow="0" yWindow="0" windowWidth="10200" windowHeight="7230" activeTab="1"/>
  </bookViews>
  <sheets>
    <sheet name="KPI QUÝ III THEO KQ" sheetId="4" r:id="rId1"/>
    <sheet name="Kết quả KPI QÚY III " sheetId="2" r:id="rId2"/>
    <sheet name="FILE GIẤY-MỚI LẤY (&lt;100% T SỐ)" sheetId="3" r:id="rId3"/>
  </sheets>
  <definedNames>
    <definedName name="_a1" hidden="1">{"'Sheet1'!$L$16"}</definedName>
    <definedName name="_F1" hidden="1">{"'Sheet1'!$L$16"}</definedName>
    <definedName name="_Fill" localSheetId="1" hidden="1">#REF!</definedName>
    <definedName name="_Fill" localSheetId="0" hidden="1">#REF!</definedName>
    <definedName name="_Fill" hidden="1">#REF!</definedName>
    <definedName name="_huy1" hidden="1">{"'Sheet1'!$L$16"}</definedName>
    <definedName name="_Key1" localSheetId="1" hidden="1">#REF!</definedName>
    <definedName name="_Key1" localSheetId="0" hidden="1">#REF!</definedName>
    <definedName name="_Key1" hidden="1">#REF!</definedName>
    <definedName name="_Key2" localSheetId="1" hidden="1">#REF!</definedName>
    <definedName name="_Key2" localSheetId="0" hidden="1">#REF!</definedName>
    <definedName name="_Key2" hidden="1">#REF!</definedName>
    <definedName name="_NSO2" hidden="1">{"'Sheet1'!$L$16"}</definedName>
    <definedName name="_NSO3" hidden="1">{"'Sheet1'!$L$16"}</definedName>
    <definedName name="_Order1" hidden="1">255</definedName>
    <definedName name="_Order2" hidden="1">255</definedName>
    <definedName name="_Sort" localSheetId="1" hidden="1">#REF!</definedName>
    <definedName name="_Sort" localSheetId="0" hidden="1">#REF!</definedName>
    <definedName name="_Sort" hidden="1">#REF!</definedName>
    <definedName name="_sq2" hidden="1">{"'Sheet1'!$L$16"}</definedName>
    <definedName name="_SQ3" hidden="1">{"'Sheet1'!$L$16"}</definedName>
    <definedName name="_T01" localSheetId="1" hidden="1">#REF!</definedName>
    <definedName name="_T01" localSheetId="0" hidden="1">#REF!</definedName>
    <definedName name="_T01" hidden="1">#REF!</definedName>
    <definedName name="abc" localSheetId="1" hidden="1">#REF!</definedName>
    <definedName name="abc" localSheetId="0" hidden="1">#REF!</definedName>
    <definedName name="abc" hidden="1">#REF!</definedName>
    <definedName name="AHAHA" hidden="1">#REF!</definedName>
    <definedName name="anscount" hidden="1">2</definedName>
    <definedName name="bbb" hidden="1">{"'Sheet1'!$L$16"}</definedName>
    <definedName name="bcong5.03" hidden="1">{"'Sheet1'!$L$16"}</definedName>
    <definedName name="btl" hidden="1">{"'Sheet1'!$L$16"}</definedName>
    <definedName name="chamcongt3" hidden="1">{"'Sheet1'!$L$16"}</definedName>
    <definedName name="chuyen" hidden="1">{"'Sheet1'!$L$16"}</definedName>
    <definedName name="Code" localSheetId="1" hidden="1">#REF!</definedName>
    <definedName name="Code" localSheetId="0" hidden="1">#REF!</definedName>
    <definedName name="Code" hidden="1">#REF!</definedName>
    <definedName name="data1" localSheetId="1" hidden="1">#REF!</definedName>
    <definedName name="data1" localSheetId="0" hidden="1">#REF!</definedName>
    <definedName name="data1" hidden="1">#REF!</definedName>
    <definedName name="data2" localSheetId="1" hidden="1">#REF!</definedName>
    <definedName name="data2" localSheetId="0" hidden="1">#REF!</definedName>
    <definedName name="data2" hidden="1">#REF!</definedName>
    <definedName name="data3" localSheetId="1" hidden="1">#REF!</definedName>
    <definedName name="data3" localSheetId="0" hidden="1">#REF!</definedName>
    <definedName name="data3" hidden="1">#REF!</definedName>
    <definedName name="ddd" hidden="1">{"'Sheet1'!$L$16"}</definedName>
    <definedName name="Discount" localSheetId="1" hidden="1">#REF!</definedName>
    <definedName name="Discount" localSheetId="0" hidden="1">#REF!</definedName>
    <definedName name="Discount" hidden="1">#REF!</definedName>
    <definedName name="display_area_2" localSheetId="1" hidden="1">#REF!</definedName>
    <definedName name="display_area_2" localSheetId="0" hidden="1">#REF!</definedName>
    <definedName name="display_area_2" hidden="1">#REF!</definedName>
    <definedName name="DSD" hidden="1">{"'Sheet1'!$L$16"}</definedName>
    <definedName name="dtctnd" hidden="1">{"'Sheet1'!$L$16"}</definedName>
    <definedName name="ExactAddinConnection" hidden="1">"003"</definedName>
    <definedName name="ExactAddinConnection.002" hidden="1">"CPNT01;003;mengtalekk;1"</definedName>
    <definedName name="ExactAddinConnection.003" hidden="1">"CPNT01;006;mengtalekk;1"</definedName>
    <definedName name="ExactAddinReports" hidden="1">2</definedName>
    <definedName name="FCode" localSheetId="1" hidden="1">#REF!</definedName>
    <definedName name="FCode" localSheetId="0" hidden="1">#REF!</definedName>
    <definedName name="FCode" hidden="1">#REF!</definedName>
    <definedName name="h" hidden="1">{"'Sheet1'!$L$16"}</definedName>
    <definedName name="hanh" hidden="1">{"'Sheet1'!$L$16"}</definedName>
    <definedName name="hanh1" hidden="1">{"'Sheet1'!$L$16"}</definedName>
    <definedName name="HiddenRows" localSheetId="1" hidden="1">#REF!</definedName>
    <definedName name="HiddenRows" localSheetId="0" hidden="1">#REF!</definedName>
    <definedName name="HiddenRows" hidden="1">#REF!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KHSX" hidden="1">{"'Sheet1'!$L$16"}</definedName>
    <definedName name="khuy" hidden="1">{"'Sheet1'!$L$16"}</definedName>
    <definedName name="khuyen" hidden="1">{"'Sheet1'!$L$16"}</definedName>
    <definedName name="N" hidden="1">{"'Sheet1'!$L$16"}</definedName>
    <definedName name="ngay23" hidden="1">{"'Sheet1'!$L$16"}</definedName>
    <definedName name="OrderTable" localSheetId="1" hidden="1">#REF!</definedName>
    <definedName name="OrderTable" localSheetId="0" hidden="1">#REF!</definedName>
    <definedName name="OrderTable" hidden="1">#REF!</definedName>
    <definedName name="PPLSP403" hidden="1">{"'Sheet1'!$L$16"}</definedName>
    <definedName name="_xlnm.Print_Area" localSheetId="1">'Kết quả KPI QÚY III '!$A$1:$L$46</definedName>
    <definedName name="_xlnm.Print_Area" localSheetId="0">'KPI QUÝ III THEO KQ'!$A$1:$L$46</definedName>
    <definedName name="_xlnm.Print_Titles" localSheetId="1">'Kết quả KPI QÚY III '!$4:$4</definedName>
    <definedName name="_xlnm.Print_Titles" localSheetId="0">'KPI QUÝ III THEO KQ'!$4:$4</definedName>
    <definedName name="ProdForm" localSheetId="1" hidden="1">#REF!</definedName>
    <definedName name="ProdForm" localSheetId="0" hidden="1">#REF!</definedName>
    <definedName name="ProdForm" hidden="1">#REF!</definedName>
    <definedName name="Product" localSheetId="1" hidden="1">#REF!</definedName>
    <definedName name="Product" localSheetId="0" hidden="1">#REF!</definedName>
    <definedName name="Product" hidden="1">#REF!</definedName>
    <definedName name="QUÝ" hidden="1">#REF!</definedName>
    <definedName name="RCArea" localSheetId="1" hidden="1">#REF!</definedName>
    <definedName name="RCArea" localSheetId="0" hidden="1">#REF!</definedName>
    <definedName name="RCArea" hidden="1">#REF!</definedName>
    <definedName name="report" hidden="1">{"'Sheet1'!$L$16"}</definedName>
    <definedName name="report2" hidden="1">{"'Sheet1'!$L$16"}</definedName>
    <definedName name="SAPBEXrevision" hidden="1">7</definedName>
    <definedName name="SAPBEXsysID" hidden="1">"P57"</definedName>
    <definedName name="SAPBEXwbID" hidden="1">"3JX5BV41R2KVEX9FV6LB6ZNYC"</definedName>
    <definedName name="sff" hidden="1">{"'Sheet1'!$L$16"}</definedName>
    <definedName name="soquy" hidden="1">{"'Sheet1'!$L$16"}</definedName>
    <definedName name="SpecialPrice" localSheetId="1" hidden="1">#REF!</definedName>
    <definedName name="SpecialPrice" localSheetId="0" hidden="1">#REF!</definedName>
    <definedName name="SpecialPrice" hidden="1">#REF!</definedName>
    <definedName name="tbl_ProdInfo" localSheetId="1" hidden="1">#REF!</definedName>
    <definedName name="tbl_ProdInfo" localSheetId="0" hidden="1">#REF!</definedName>
    <definedName name="tbl_ProdInfo" hidden="1">#REF!</definedName>
    <definedName name="THAN" hidden="1">{"'Sheet1'!$L$16"}</definedName>
    <definedName name="thuylt" hidden="1">{"'Sheet1'!$L$16"}</definedName>
    <definedName name="truc" hidden="1">{"'Sheet1'!$L$16"}</definedName>
    <definedName name="ungT3" hidden="1">{"'Sheet1'!$L$16"}</definedName>
    <definedName name="VVVVVV" hidden="1">{"'Sheet1'!$L$16"}</definedName>
    <definedName name="zz" hidden="1">{"'Sheet1'!$L$16"}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 i="4" l="1"/>
  <c r="L34" i="4"/>
  <c r="L33" i="4"/>
  <c r="L32" i="4"/>
  <c r="L31" i="4"/>
  <c r="L30" i="4"/>
  <c r="L28" i="4"/>
  <c r="L27" i="4"/>
  <c r="L26" i="4"/>
  <c r="L25" i="4"/>
  <c r="L24" i="4"/>
  <c r="L23" i="4"/>
  <c r="L21" i="4"/>
  <c r="L20" i="4"/>
  <c r="L19" i="4"/>
  <c r="L18" i="4"/>
  <c r="L17" i="4"/>
  <c r="L16" i="4"/>
  <c r="L14" i="4"/>
  <c r="L13" i="4"/>
  <c r="L12" i="4"/>
  <c r="L11" i="4"/>
  <c r="L10" i="4"/>
  <c r="L29" i="4" l="1"/>
  <c r="L9" i="4"/>
  <c r="L22" i="4"/>
  <c r="L15" i="4"/>
  <c r="C34" i="3"/>
  <c r="L33" i="3"/>
  <c r="L32" i="3"/>
  <c r="K32" i="3"/>
  <c r="L31" i="3"/>
  <c r="K31" i="3"/>
  <c r="L30" i="3"/>
  <c r="L29" i="3"/>
  <c r="L28" i="3"/>
  <c r="K27" i="3"/>
  <c r="L27" i="3" s="1"/>
  <c r="K26" i="3"/>
  <c r="L26" i="3" s="1"/>
  <c r="L25" i="3"/>
  <c r="L24" i="3"/>
  <c r="K24" i="3"/>
  <c r="L23" i="3"/>
  <c r="K23" i="3"/>
  <c r="L22" i="3"/>
  <c r="K22" i="3"/>
  <c r="K20" i="3"/>
  <c r="L20" i="3" s="1"/>
  <c r="K19" i="3"/>
  <c r="L19" i="3" s="1"/>
  <c r="K18" i="3"/>
  <c r="L18" i="3" s="1"/>
  <c r="K17" i="3"/>
  <c r="L17" i="3" s="1"/>
  <c r="K16" i="3"/>
  <c r="L16" i="3" s="1"/>
  <c r="K15" i="3"/>
  <c r="L15" i="3" s="1"/>
  <c r="L13" i="3"/>
  <c r="K12" i="3"/>
  <c r="L12" i="3" s="1"/>
  <c r="K11" i="3"/>
  <c r="L11" i="3" s="1"/>
  <c r="K10" i="3"/>
  <c r="L10" i="3" s="1"/>
  <c r="K9" i="3"/>
  <c r="L9" i="3" s="1"/>
  <c r="L4" i="3"/>
  <c r="L8" i="4" l="1"/>
  <c r="L35" i="4" s="1"/>
  <c r="L8" i="3"/>
  <c r="K7" i="3" s="1"/>
  <c r="L7" i="3" s="1"/>
  <c r="L34" i="3" s="1"/>
  <c r="L21" i="3"/>
  <c r="L14" i="3"/>
  <c r="L15" i="2" l="1"/>
  <c r="L9" i="2"/>
  <c r="K33" i="2" l="1"/>
  <c r="K32" i="2"/>
  <c r="K25" i="2"/>
  <c r="L5" i="2"/>
  <c r="L25" i="2" l="1"/>
  <c r="L22" i="2" s="1"/>
  <c r="K28" i="2"/>
  <c r="K27" i="2"/>
  <c r="K24" i="2"/>
  <c r="K23" i="2"/>
  <c r="L21" i="2"/>
  <c r="L20" i="2"/>
  <c r="L19" i="2"/>
  <c r="L18" i="2"/>
  <c r="L17" i="2"/>
  <c r="L16" i="2"/>
  <c r="K21" i="2"/>
  <c r="K20" i="2"/>
  <c r="K19" i="2"/>
  <c r="K18" i="2"/>
  <c r="K17" i="2"/>
  <c r="K16" i="2"/>
  <c r="L14" i="2"/>
  <c r="K13" i="2"/>
  <c r="L13" i="2" s="1"/>
  <c r="K12" i="2"/>
  <c r="L12" i="2" s="1"/>
  <c r="K11" i="2"/>
  <c r="L11" i="2" s="1"/>
  <c r="K10" i="2"/>
  <c r="L10" i="2" s="1"/>
  <c r="L31" i="2" l="1"/>
  <c r="L32" i="2"/>
  <c r="L33" i="2"/>
  <c r="L29" i="2" s="1"/>
  <c r="K8" i="2" s="1"/>
  <c r="L8" i="2" s="1"/>
  <c r="L34" i="2"/>
  <c r="L30" i="2"/>
  <c r="L35" i="2" l="1"/>
  <c r="L24" i="2"/>
  <c r="L26" i="2"/>
  <c r="L27" i="2"/>
  <c r="L28" i="2"/>
  <c r="L23" i="2"/>
  <c r="C35" i="2" l="1"/>
</calcChain>
</file>

<file path=xl/sharedStrings.xml><?xml version="1.0" encoding="utf-8"?>
<sst xmlns="http://schemas.openxmlformats.org/spreadsheetml/2006/main" count="487" uniqueCount="113">
  <si>
    <t>STT</t>
  </si>
  <si>
    <t>Mục tiêu</t>
  </si>
  <si>
    <t xml:space="preserve">Trọng số </t>
  </si>
  <si>
    <t>Tiêu chí đánh giá (KQ)</t>
  </si>
  <si>
    <t>Cách tính</t>
  </si>
  <si>
    <t>Thời điểm 
ghi nhận kết quả</t>
  </si>
  <si>
    <t>Nguồn chứng minh</t>
  </si>
  <si>
    <t>ĐVT</t>
  </si>
  <si>
    <t>Kế hoạch</t>
  </si>
  <si>
    <t>Thực hiện</t>
  </si>
  <si>
    <t>Hoàn thành</t>
  </si>
  <si>
    <t>KẾT QUẢ</t>
  </si>
  <si>
    <t>TÀI CHÍNH (FINANCIAL)</t>
  </si>
  <si>
    <t>Tỷ lệ tăng tổng doanh thu</t>
  </si>
  <si>
    <t>%</t>
  </si>
  <si>
    <t>Tỷ lệ tăng doanh thu dịch vụ</t>
  </si>
  <si>
    <t xml:space="preserve">Tỷ lệ chênh lệch thu/chi </t>
  </si>
  <si>
    <t xml:space="preserve">Thu nhập tăng thêm cho nhân viên </t>
  </si>
  <si>
    <t>Lần</t>
  </si>
  <si>
    <t>Tỷ lệ xuất toán bảo hiểm y tế</t>
  </si>
  <si>
    <t>Báo cáo quyết toán BHYT</t>
  </si>
  <si>
    <t>KHÁCH HÀNG (CUSTOMER)</t>
  </si>
  <si>
    <t>Tỷ lệ sử dụng giường tiện ích</t>
  </si>
  <si>
    <t>Điểm đánh giá độ hài lòng khách hàng</t>
  </si>
  <si>
    <t>Điểm</t>
  </si>
  <si>
    <t>Mức độ hài lòng của nhân viên đối với bệnh viện đạt tối thiểu 4/5 điểm</t>
  </si>
  <si>
    <t>Điểm đánh giá độ hài lòng CBNV</t>
  </si>
  <si>
    <t xml:space="preserve">Điểm đánh giá chất lượng </t>
  </si>
  <si>
    <t>Số lượng</t>
  </si>
  <si>
    <t>VẬN HÀNH (BUSINESS PROCESSES)</t>
  </si>
  <si>
    <t>Số lượt khám bệnh</t>
  </si>
  <si>
    <t xml:space="preserve">Số lượng </t>
  </si>
  <si>
    <t xml:space="preserve">Công suất sử dụng giường </t>
  </si>
  <si>
    <t>Tỷ lệ phẫu thuật chương trình</t>
  </si>
  <si>
    <t>Tỷ lệ tử vong Toàn bệnh viện &lt; 0.4%</t>
  </si>
  <si>
    <t xml:space="preserve">Tỷ lệ tử vong </t>
  </si>
  <si>
    <t>PHÁT TRIỂN (LEARNING AND GROWTH)</t>
  </si>
  <si>
    <t>Tỷ lệ viên chức được xét tuyển</t>
  </si>
  <si>
    <t>TỔNG:</t>
  </si>
  <si>
    <t xml:space="preserve">Người lập </t>
  </si>
  <si>
    <t xml:space="preserve">Xem xét </t>
  </si>
  <si>
    <t xml:space="preserve">Phê duyệt </t>
  </si>
  <si>
    <t>Giám đốc Bệnh  viện</t>
  </si>
  <si>
    <t>Ngày ....../....../......</t>
  </si>
  <si>
    <t>Ngày  ....../....../......</t>
  </si>
  <si>
    <t>KQ &gt;= 4.2 điểm: KPI= KQ/4.5*100%
KQ &lt; 4.2 điểm: KPI=0%</t>
  </si>
  <si>
    <t>số lượng</t>
  </si>
  <si>
    <t xml:space="preserve">Số lượng chuyên khoa sâu đưa vào vận hành trong năm </t>
  </si>
  <si>
    <t>Báo cáo QLCL</t>
  </si>
  <si>
    <t>Báo cáo TCCB</t>
  </si>
  <si>
    <t>Số lượng NCKH được công nhận</t>
  </si>
  <si>
    <t>BỆNH VIỆN NHI ĐỒNG THÀNH PHỐ</t>
  </si>
  <si>
    <t>KQ &gt;= 3.72 điểm: KPI=KQ/4*100%
KQ &lt; 3.72 điểm: KPI=0%</t>
  </si>
  <si>
    <t>Báo cáo KHTH</t>
  </si>
  <si>
    <t>Quý</t>
  </si>
  <si>
    <t>Tháng</t>
  </si>
  <si>
    <t>Số lượng nghỉ việc trong năm/tổng số nhân viên ngày 31/12/2019)</t>
  </si>
  <si>
    <t>Đảm bảo tỉ lệ 25% đối tượng khám  phòng khám siêu nhân</t>
  </si>
  <si>
    <t>Tỉ lệ BN đến khám</t>
  </si>
  <si>
    <t>Báo cáo TCKT</t>
  </si>
  <si>
    <t>Báo cáo CDT</t>
  </si>
  <si>
    <t xml:space="preserve">Đảm bảo tỉ lệ 28% đối tượng khám PK Robot </t>
  </si>
  <si>
    <t>KQ &lt; 25%: KPI=0%
KQ&gt;=25%: KPI=KQ/28%*100%</t>
  </si>
  <si>
    <t>90% nhân viên tham gia các khoá huấn luyện, đào tạo theo chuyên đề bắt buộc có sự phê duyệt của BGĐ theo kế hoạch, hoặc tham dự Hội Nghị theo kế hoạch phê duyệt bởi BGĐ</t>
  </si>
  <si>
    <t>Tỷ lệ Nhân viên tham dự huấn luyện, đạo tạo</t>
  </si>
  <si>
    <t>Báo cáo CDT, DD, TCCB, KHTH</t>
  </si>
  <si>
    <t>Mức độ hài lòng của bệnh nhân nội &amp; ngoại trú đối với Bệnh viện đạt tối thiểu 4.5/5 điểm</t>
  </si>
  <si>
    <t>KQ &lt; 0.45%: KPI=0.4%/KQ*100%
KQ &gt;= 0.45%: KPI=0%</t>
  </si>
  <si>
    <t>Tỉ lệ nghỉ việc &lt;5%</t>
  </si>
  <si>
    <t>KQ&gt;5%: KPI =0%;
KPI=KQ/5%*100%</t>
  </si>
  <si>
    <t xml:space="preserve">
KPI=KQ/90%*100%</t>
  </si>
  <si>
    <t>KQ &lt; 23%: KPI=0%
KQ&gt;=23%: KPI=KQ/25%*100%</t>
  </si>
  <si>
    <t>30/9/2020</t>
  </si>
  <si>
    <t>KQ &lt; 90%: KPI=0%
KQ &gt;= 90%: KPI=KQ/90%*100%</t>
  </si>
  <si>
    <t>KQ&lt; 24%: KPI=0%
KQ&gt;= 24%: KPI=KQ/24%*100%</t>
  </si>
  <si>
    <t>Thu nhập tăng thêm cho nhân viên đạt 24% so với kế hoạch 2020</t>
  </si>
  <si>
    <t>Công suất giường tiện ích lớn hơn 60% so với số giường tiện ích chỉ tiêu được giao</t>
  </si>
  <si>
    <t>KPI=KQ/24%*100%</t>
  </si>
  <si>
    <t>24%</t>
  </si>
  <si>
    <t>KPI=KQ/60%*100%</t>
  </si>
  <si>
    <r>
      <t xml:space="preserve">Công suất sử dụng giường lớn hơn </t>
    </r>
    <r>
      <rPr>
        <i/>
        <sz val="12"/>
        <color rgb="FFFF0000"/>
        <rFont val="Cambria"/>
        <family val="1"/>
      </rPr>
      <t>80% so vớ</t>
    </r>
    <r>
      <rPr>
        <i/>
        <sz val="12"/>
        <color theme="1"/>
        <rFont val="Cambria"/>
        <family val="1"/>
      </rPr>
      <t>i số giường chỉ tiêu được giao</t>
    </r>
  </si>
  <si>
    <r>
      <t>Đảm bảo số lượt bệnh nhân khám</t>
    </r>
    <r>
      <rPr>
        <i/>
        <sz val="12"/>
        <color rgb="FFFF0000"/>
        <rFont val="Cambria"/>
        <family val="1"/>
      </rPr>
      <t xml:space="preserve"> đạt 1.600 </t>
    </r>
    <r>
      <rPr>
        <i/>
        <sz val="12"/>
        <color theme="1"/>
        <rFont val="Cambria"/>
        <family val="1"/>
      </rPr>
      <t>lượt/ngày.</t>
    </r>
  </si>
  <si>
    <r>
      <t>KPI=KQ/</t>
    </r>
    <r>
      <rPr>
        <i/>
        <sz val="12"/>
        <color rgb="FFFF0000"/>
        <rFont val="Cambria"/>
        <family val="1"/>
      </rPr>
      <t>1600</t>
    </r>
    <r>
      <rPr>
        <i/>
        <sz val="12"/>
        <color theme="1"/>
        <rFont val="Cambria"/>
        <family val="1"/>
      </rPr>
      <t>*100%</t>
    </r>
  </si>
  <si>
    <t>Phẫu thuật chương trình đạt 17% so với kế hoạch 2020</t>
  </si>
  <si>
    <r>
      <t xml:space="preserve">KPI=KQ/17%*100%
</t>
    </r>
    <r>
      <rPr>
        <b/>
        <i/>
        <sz val="12"/>
        <color rgb="FFFF0000"/>
        <rFont val="Cambria"/>
        <family val="1"/>
      </rPr>
      <t>(KPI max: 200%)</t>
    </r>
  </si>
  <si>
    <t>Tỷ lệ sự không phù hợp</t>
  </si>
  <si>
    <t xml:space="preserve">Tỷ lệ viên chức/tổng số lao động hiện có lớn hơn 24% 
</t>
  </si>
  <si>
    <t>Tổng Doanh thu đạt 25% so với kế hoạch 2020</t>
  </si>
  <si>
    <t>Doanh thu dịch vụ đạt 24% so với kế hoạch 2020</t>
  </si>
  <si>
    <t>Tỷ lệ chênh lệch thu/chi đạt 40% so với kế hoạch 2020</t>
  </si>
  <si>
    <t>KPI=KQ/40%*100%</t>
  </si>
  <si>
    <t>KPI=KQ/25%*100%</t>
  </si>
  <si>
    <t>Tỷ lệ xuất toán bảo hiểm y tế &lt; 0.7% của Quý 2 năm 2020</t>
  </si>
  <si>
    <t>KQ &gt;1%: KPI=0%
KQ&lt;=0.7%: KPI=0.7%/KQ*100%</t>
  </si>
  <si>
    <t>Điểm đánh giá chất lượng Bệnh viện tối thiểu đạt 4.2/5 điểm (hoặc nằm trong top 10 BV của Thành phố)</t>
  </si>
  <si>
    <t>KQ &lt; 4 điểm: KPI=0%
KQ &gt;= 4 điểm: KPI=KQ/4.2*100%</t>
  </si>
  <si>
    <t>I. ĐÁNH GIÁ TOÀN DIỆN</t>
  </si>
  <si>
    <t>II. MỤC TIÊU KHOA/PHÒNG</t>
  </si>
  <si>
    <t>KPI=KQ/2*100%</t>
  </si>
  <si>
    <t>Có 1 đề tài NCKH (nghiệm thu).</t>
  </si>
  <si>
    <t xml:space="preserve">KPI=KQ (NCKH)*100%;
</t>
  </si>
  <si>
    <t>KPI NGOẠI THẦN KINH - QUÝ III NĂM 2020</t>
  </si>
  <si>
    <r>
      <t>Phẫu thuật trong ngày</t>
    </r>
    <r>
      <rPr>
        <i/>
        <sz val="12"/>
        <color rgb="FFFF0000"/>
        <rFont val="Cambria"/>
        <family val="1"/>
      </rPr>
      <t xml:space="preserve"> đạt 27% so với kế hoạch 2020</t>
    </r>
  </si>
  <si>
    <t>Tỷ lệ phẫu thuật trong ngày</t>
  </si>
  <si>
    <r>
      <t xml:space="preserve">KPI=KQ/27%*100%
</t>
    </r>
    <r>
      <rPr>
        <b/>
        <i/>
        <sz val="12"/>
        <color theme="1"/>
        <rFont val="Cambria"/>
        <family val="1"/>
      </rPr>
      <t>(KPI max: 200%)</t>
    </r>
  </si>
  <si>
    <t>8</t>
  </si>
  <si>
    <t>SKPH&gt;=7, KPI = 70% + 30% * SCYK
SKPH &lt; 7, KPI = SKPH/7*70% + 30% * SCYK
(KPI max: 200%)</t>
  </si>
  <si>
    <t>Tỷ lệ báo cáo sự không phù hợp (Sự không phù hợp và Sự cố y khoa): 8  ca/Quý</t>
  </si>
  <si>
    <t xml:space="preserve">Triển khai 02 ca phẫu thuật cắt rễ thần kinh </t>
  </si>
  <si>
    <r>
      <t xml:space="preserve">KPI=KQ/17%*100%
</t>
    </r>
    <r>
      <rPr>
        <b/>
        <i/>
        <sz val="12"/>
        <color theme="1"/>
        <rFont val="Cambria"/>
        <family val="1"/>
      </rPr>
      <t>(KPI max: 200%)</t>
    </r>
  </si>
  <si>
    <t>Ngày  25/11/2020</t>
  </si>
  <si>
    <t xml:space="preserve">01 ca từ chối điều trị </t>
  </si>
  <si>
    <t>KQ KPI NGOẠI THẦN KINH - QUÝ III NĂM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</si>
</sst>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00"/>
  </numFmts>
  <fonts count="29" x14ac:knownFonts="1">
    <font>
      <sz val="11"/>
      <color theme="1"/>
      <name val="Calibri"/>
      <family val="2"/>
      <scheme val="minor"/>
    </font>
    <font>
      <sz val="11"/>
      <color theme="1"/>
      <name val="Times New Roman"/>
      <family val="2"/>
    </font>
    <font>
      <sz val="10"/>
      <name val="Cambria"/>
      <family val="1"/>
    </font>
    <font>
      <sz val="11"/>
      <color theme="1"/>
      <name val="Calibri"/>
      <family val="2"/>
      <scheme val="minor"/>
    </font>
    <font>
      <b/>
      <i/>
      <sz val="12"/>
      <color theme="1"/>
      <name val="Cambria"/>
      <family val="1"/>
    </font>
    <font>
      <b/>
      <sz val="12"/>
      <name val="Cambria"/>
      <family val="1"/>
    </font>
    <font>
      <sz val="12"/>
      <name val="Cambria"/>
      <family val="1"/>
    </font>
    <font>
      <sz val="11"/>
      <color indexed="8"/>
      <name val="Calibri"/>
      <family val="2"/>
    </font>
    <font>
      <i/>
      <sz val="12"/>
      <color theme="1"/>
      <name val="Cambria"/>
      <family val="1"/>
    </font>
    <font>
      <sz val="12"/>
      <color rgb="FFFF0000"/>
      <name val="Cambria"/>
      <family val="1"/>
    </font>
    <font>
      <b/>
      <sz val="12"/>
      <color theme="1"/>
      <name val="Cambria"/>
      <family val="1"/>
    </font>
    <font>
      <sz val="12"/>
      <color theme="1"/>
      <name val="Cambria"/>
      <family val="1"/>
    </font>
    <font>
      <i/>
      <sz val="12"/>
      <name val="Cambria"/>
      <family val="1"/>
    </font>
    <font>
      <b/>
      <i/>
      <sz val="12"/>
      <color rgb="FFFF0000"/>
      <name val="Cambria"/>
      <family val="1"/>
    </font>
    <font>
      <b/>
      <sz val="12"/>
      <color rgb="FFC00000"/>
      <name val="Cambria"/>
      <family val="1"/>
    </font>
    <font>
      <b/>
      <sz val="10"/>
      <color rgb="FFC00000"/>
      <name val="Cambria"/>
      <family val="1"/>
    </font>
    <font>
      <b/>
      <i/>
      <sz val="12"/>
      <color rgb="FFC00000"/>
      <name val="Cambria"/>
      <family val="1"/>
    </font>
    <font>
      <u/>
      <sz val="11"/>
      <color theme="10"/>
      <name val="Calibri"/>
      <family val="2"/>
      <scheme val="minor"/>
    </font>
    <font>
      <u/>
      <sz val="11"/>
      <color theme="11"/>
      <name val="Calibri"/>
      <family val="2"/>
      <scheme val="minor"/>
    </font>
    <font>
      <i/>
      <sz val="12"/>
      <color rgb="FF000000"/>
      <name val="Cambria"/>
      <family val="1"/>
    </font>
    <font>
      <i/>
      <sz val="12"/>
      <color rgb="FFFF0000"/>
      <name val="Cambria"/>
      <family val="1"/>
    </font>
    <font>
      <b/>
      <sz val="10"/>
      <name val="Cambria"/>
      <family val="1"/>
    </font>
    <font>
      <i/>
      <sz val="10"/>
      <color rgb="FF000000"/>
      <name val="Cambria"/>
      <family val="1"/>
    </font>
    <font>
      <sz val="18"/>
      <name val="Times New Roman"/>
      <family val="1"/>
    </font>
    <font>
      <b/>
      <sz val="18"/>
      <color rgb="FFFF0000"/>
      <name val="Times New Roman"/>
      <family val="1"/>
    </font>
    <font>
      <b/>
      <sz val="18"/>
      <color rgb="FFC00000"/>
      <name val="Times New Roman"/>
      <family val="1"/>
    </font>
    <font>
      <sz val="18"/>
      <color theme="1"/>
      <name val="Times New Roman"/>
      <family val="1"/>
    </font>
    <font>
      <b/>
      <sz val="18"/>
      <color rgb="FF0070C0"/>
      <name val="Times New Roman"/>
      <family val="1"/>
    </font>
    <font>
      <b/>
      <i/>
      <sz val="18"/>
      <color theme="1"/>
      <name val="Times New Roman"/>
      <family val="1"/>
    </font>
  </fonts>
  <fills count="1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7D9"/>
        <bgColor indexed="64"/>
      </patternFill>
    </fill>
    <fill>
      <patternFill patternType="solid">
        <fgColor theme="7" tint="0.79998168889431442"/>
        <bgColor indexed="64"/>
      </patternFill>
    </fill>
    <fill>
      <patternFill patternType="solid">
        <fgColor indexed="9"/>
        <bgColor indexed="64"/>
      </patternFill>
    </fill>
    <fill>
      <patternFill patternType="solid">
        <fgColor rgb="FFFFF7D9"/>
        <bgColor rgb="FF000000"/>
      </patternFill>
    </fill>
    <fill>
      <patternFill patternType="solid">
        <fgColor theme="8" tint="0.79998168889431442"/>
        <bgColor indexed="64"/>
      </patternFill>
    </fill>
    <fill>
      <patternFill patternType="solid">
        <fgColor theme="7" tint="0.79998168889431442"/>
        <bgColor rgb="FF000000"/>
      </patternFill>
    </fill>
    <fill>
      <patternFill patternType="solid">
        <fgColor rgb="FFFFFFCC"/>
        <bgColor indexed="64"/>
      </patternFill>
    </fill>
  </fills>
  <borders count="27">
    <border>
      <left/>
      <right/>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diagonal/>
    </border>
    <border>
      <left style="thin">
        <color auto="1"/>
      </left>
      <right/>
      <top style="thin">
        <color theme="0" tint="-0.249977111117893"/>
      </top>
      <bottom style="hair">
        <color theme="0" tint="-0.34998626667073579"/>
      </bottom>
      <diagonal/>
    </border>
    <border>
      <left style="hair">
        <color theme="0" tint="-0.249977111117893"/>
      </left>
      <right style="thin">
        <color auto="1"/>
      </right>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medium">
        <color auto="1"/>
      </left>
      <right style="medium">
        <color auto="1"/>
      </right>
      <top style="medium">
        <color auto="1"/>
      </top>
      <bottom style="medium">
        <color auto="1"/>
      </bottom>
      <diagonal/>
    </border>
    <border>
      <left style="hair">
        <color theme="0" tint="-0.249977111117893"/>
      </left>
      <right/>
      <top style="thin">
        <color theme="0" tint="-0.249977111117893"/>
      </top>
      <bottom style="hair">
        <color theme="0" tint="-0.249977111117893"/>
      </bottom>
      <diagonal/>
    </border>
    <border>
      <left style="thin">
        <color auto="1"/>
      </left>
      <right/>
      <top style="thin">
        <color theme="0" tint="-0.249977111117893"/>
      </top>
      <bottom/>
      <diagonal/>
    </border>
    <border>
      <left/>
      <right/>
      <top style="thin">
        <color theme="0" tint="-0.249977111117893"/>
      </top>
      <bottom/>
      <diagonal/>
    </border>
    <border>
      <left style="hair">
        <color auto="1"/>
      </left>
      <right style="hair">
        <color auto="1"/>
      </right>
      <top style="hair">
        <color auto="1"/>
      </top>
      <bottom style="hair">
        <color auto="1"/>
      </bottom>
      <diagonal/>
    </border>
    <border>
      <left style="medium">
        <color auto="1"/>
      </left>
      <right style="medium">
        <color auto="1"/>
      </right>
      <top style="medium">
        <color auto="1"/>
      </top>
      <bottom/>
      <diagonal/>
    </border>
    <border>
      <left/>
      <right style="thin">
        <color auto="1"/>
      </right>
      <top/>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thin">
        <color auto="1"/>
      </left>
      <right style="hair">
        <color auto="1"/>
      </right>
      <top style="thin">
        <color auto="1"/>
      </top>
      <bottom style="dotted">
        <color auto="1"/>
      </bottom>
      <diagonal/>
    </border>
    <border>
      <left style="thin">
        <color auto="1"/>
      </left>
      <right style="hair">
        <color auto="1"/>
      </right>
      <top style="dotted">
        <color auto="1"/>
      </top>
      <bottom style="dotted">
        <color auto="1"/>
      </bottom>
      <diagonal/>
    </border>
    <border>
      <left style="thin">
        <color auto="1"/>
      </left>
      <right style="hair">
        <color auto="1"/>
      </right>
      <top style="dotted">
        <color auto="1"/>
      </top>
      <bottom style="thin">
        <color auto="1"/>
      </bottom>
      <diagonal/>
    </border>
    <border>
      <left style="thin">
        <color auto="1"/>
      </left>
      <right/>
      <top/>
      <bottom style="thin">
        <color auto="1"/>
      </bottom>
      <diagonal/>
    </border>
    <border>
      <left/>
      <right/>
      <top/>
      <bottom style="thin">
        <color auto="1"/>
      </bottom>
      <diagonal/>
    </border>
    <border>
      <left style="double">
        <color theme="0" tint="-0.249977111117893"/>
      </left>
      <right style="thin">
        <color auto="1"/>
      </right>
      <top/>
      <bottom style="thin">
        <color auto="1"/>
      </bottom>
      <diagonal/>
    </border>
  </borders>
  <cellStyleXfs count="65">
    <xf numFmtId="0" fontId="0" fillId="0" borderId="0"/>
    <xf numFmtId="43" fontId="7" fillId="0" borderId="0" applyFont="0" applyFill="0" applyBorder="0" applyAlignment="0" applyProtection="0"/>
    <xf numFmtId="9" fontId="3" fillId="0" borderId="0" applyFont="0" applyFill="0" applyBorder="0" applyAlignment="0" applyProtection="0"/>
    <xf numFmtId="0" fontId="1" fillId="0" borderId="0"/>
    <xf numFmtId="43"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200">
    <xf numFmtId="0" fontId="0" fillId="0" borderId="0" xfId="0"/>
    <xf numFmtId="0" fontId="5" fillId="2" borderId="1" xfId="3" applyFont="1" applyFill="1" applyBorder="1" applyAlignment="1">
      <alignment horizontal="center" vertical="center" wrapText="1"/>
    </xf>
    <xf numFmtId="0" fontId="5" fillId="2" borderId="2" xfId="3" applyFont="1" applyFill="1" applyBorder="1" applyAlignment="1">
      <alignment horizontal="center" vertical="center" wrapText="1"/>
    </xf>
    <xf numFmtId="0" fontId="5" fillId="0" borderId="0" xfId="3" applyFont="1" applyAlignment="1">
      <alignment horizontal="center" vertical="center"/>
    </xf>
    <xf numFmtId="0" fontId="6" fillId="3" borderId="0" xfId="3" applyFont="1" applyFill="1" applyAlignment="1">
      <alignment vertical="center"/>
    </xf>
    <xf numFmtId="0" fontId="9" fillId="0" borderId="0" xfId="3" applyFont="1" applyAlignment="1">
      <alignment vertical="center"/>
    </xf>
    <xf numFmtId="0" fontId="6" fillId="6" borderId="0" xfId="3" applyFont="1" applyFill="1" applyAlignment="1">
      <alignment vertical="center"/>
    </xf>
    <xf numFmtId="0" fontId="6" fillId="0" borderId="0" xfId="3" applyFont="1" applyFill="1" applyAlignment="1">
      <alignment vertical="center"/>
    </xf>
    <xf numFmtId="0" fontId="6" fillId="0" borderId="0" xfId="3" applyFont="1" applyAlignment="1">
      <alignment vertical="center"/>
    </xf>
    <xf numFmtId="0" fontId="6" fillId="0" borderId="0" xfId="3" applyFont="1" applyAlignment="1">
      <alignment horizontal="center" vertical="center"/>
    </xf>
    <xf numFmtId="0" fontId="2" fillId="0" borderId="0" xfId="3" applyFont="1" applyAlignment="1">
      <alignment vertical="center"/>
    </xf>
    <xf numFmtId="0" fontId="2" fillId="0" borderId="0" xfId="3" applyFont="1" applyAlignment="1">
      <alignment horizontal="center" vertical="center"/>
    </xf>
    <xf numFmtId="0" fontId="5" fillId="6" borderId="0" xfId="3" applyFont="1" applyFill="1" applyAlignment="1">
      <alignment horizontal="center" vertical="center"/>
    </xf>
    <xf numFmtId="0" fontId="5" fillId="6" borderId="0" xfId="3" applyFont="1" applyFill="1" applyAlignment="1">
      <alignment vertical="center"/>
    </xf>
    <xf numFmtId="0" fontId="6" fillId="6" borderId="0" xfId="3" applyFont="1" applyFill="1" applyAlignment="1">
      <alignment horizontal="center" vertical="center"/>
    </xf>
    <xf numFmtId="164" fontId="8" fillId="0" borderId="7" xfId="4" applyNumberFormat="1" applyFont="1" applyFill="1" applyBorder="1" applyAlignment="1">
      <alignment vertical="center" wrapText="1"/>
    </xf>
    <xf numFmtId="9" fontId="8" fillId="4" borderId="8" xfId="0" applyNumberFormat="1" applyFont="1" applyFill="1" applyBorder="1" applyAlignment="1">
      <alignment vertical="center" wrapText="1"/>
    </xf>
    <xf numFmtId="164" fontId="8" fillId="0" borderId="7" xfId="4" applyNumberFormat="1" applyFont="1" applyFill="1" applyBorder="1" applyAlignment="1">
      <alignment horizontal="center" vertical="center" wrapText="1"/>
    </xf>
    <xf numFmtId="9" fontId="8" fillId="4" borderId="9" xfId="0" applyNumberFormat="1" applyFont="1" applyFill="1" applyBorder="1" applyAlignment="1">
      <alignment vertical="center"/>
    </xf>
    <xf numFmtId="164" fontId="8" fillId="0" borderId="8" xfId="4" applyNumberFormat="1" applyFont="1" applyFill="1" applyBorder="1" applyAlignment="1">
      <alignment horizontal="center" vertical="center" wrapText="1"/>
    </xf>
    <xf numFmtId="0" fontId="5" fillId="8" borderId="4" xfId="3" applyFont="1" applyFill="1" applyBorder="1" applyAlignment="1">
      <alignment vertical="center"/>
    </xf>
    <xf numFmtId="0" fontId="6" fillId="8" borderId="0" xfId="3" applyFont="1" applyFill="1" applyBorder="1" applyAlignment="1">
      <alignment vertical="center"/>
    </xf>
    <xf numFmtId="0" fontId="6" fillId="8" borderId="0" xfId="3" applyFont="1" applyFill="1" applyBorder="1" applyAlignment="1">
      <alignment horizontal="center" vertical="center"/>
    </xf>
    <xf numFmtId="9" fontId="10" fillId="8" borderId="10" xfId="3" applyNumberFormat="1" applyFont="1" applyFill="1" applyBorder="1" applyAlignment="1">
      <alignment horizontal="center" vertical="center"/>
    </xf>
    <xf numFmtId="0" fontId="10" fillId="2" borderId="2" xfId="3" applyFont="1" applyFill="1" applyBorder="1" applyAlignment="1">
      <alignment horizontal="center" vertical="center" wrapText="1"/>
    </xf>
    <xf numFmtId="0" fontId="11" fillId="8" borderId="0" xfId="3" applyFont="1" applyFill="1" applyBorder="1" applyAlignment="1">
      <alignment vertical="center"/>
    </xf>
    <xf numFmtId="0" fontId="8" fillId="0" borderId="0" xfId="3" applyFont="1" applyAlignment="1">
      <alignment vertical="center"/>
    </xf>
    <xf numFmtId="0" fontId="10" fillId="8" borderId="4" xfId="3" applyFont="1" applyFill="1" applyBorder="1" applyAlignment="1">
      <alignment vertical="center"/>
    </xf>
    <xf numFmtId="0" fontId="11" fillId="8" borderId="0" xfId="3" applyFont="1" applyFill="1" applyBorder="1" applyAlignment="1">
      <alignment horizontal="center" vertical="center"/>
    </xf>
    <xf numFmtId="0" fontId="11" fillId="3" borderId="0" xfId="3" applyFont="1" applyFill="1" applyAlignment="1">
      <alignment vertical="center"/>
    </xf>
    <xf numFmtId="0" fontId="8" fillId="0" borderId="0" xfId="3" applyFont="1" applyFill="1" applyAlignment="1">
      <alignment vertical="center"/>
    </xf>
    <xf numFmtId="9" fontId="20" fillId="0" borderId="7" xfId="2" applyFont="1" applyFill="1" applyBorder="1" applyAlignment="1">
      <alignment horizontal="center" vertical="center"/>
    </xf>
    <xf numFmtId="0" fontId="2" fillId="0" borderId="5" xfId="3" applyFont="1" applyBorder="1" applyAlignment="1">
      <alignment horizontal="center" vertical="center"/>
    </xf>
    <xf numFmtId="164" fontId="22" fillId="10" borderId="11" xfId="4" applyNumberFormat="1" applyFont="1" applyFill="1" applyBorder="1" applyAlignment="1">
      <alignment horizontal="left" vertical="center" wrapText="1"/>
    </xf>
    <xf numFmtId="9" fontId="2" fillId="3" borderId="7" xfId="0" applyNumberFormat="1" applyFont="1" applyFill="1" applyBorder="1" applyAlignment="1">
      <alignment vertical="center"/>
    </xf>
    <xf numFmtId="0" fontId="23" fillId="0" borderId="0" xfId="3" applyFont="1" applyBorder="1" applyAlignment="1">
      <alignment horizontal="center" vertical="center" wrapText="1"/>
    </xf>
    <xf numFmtId="0" fontId="24" fillId="0" borderId="0" xfId="0" applyFont="1" applyBorder="1" applyAlignment="1">
      <alignment vertical="center"/>
    </xf>
    <xf numFmtId="0" fontId="23" fillId="0" borderId="0" xfId="3" applyFont="1" applyBorder="1" applyAlignment="1">
      <alignment vertical="center" wrapText="1"/>
    </xf>
    <xf numFmtId="0" fontId="26" fillId="0" borderId="0" xfId="0" applyFont="1" applyAlignment="1">
      <alignment vertical="center"/>
    </xf>
    <xf numFmtId="0" fontId="26" fillId="0" borderId="0" xfId="0" applyFont="1" applyBorder="1" applyAlignment="1">
      <alignment vertical="center"/>
    </xf>
    <xf numFmtId="0" fontId="27" fillId="0" borderId="0" xfId="0" applyFont="1" applyBorder="1" applyAlignment="1">
      <alignment vertical="center"/>
    </xf>
    <xf numFmtId="0" fontId="27" fillId="0" borderId="0" xfId="0" applyFont="1" applyBorder="1" applyAlignment="1">
      <alignment vertical="center" wrapText="1"/>
    </xf>
    <xf numFmtId="0" fontId="28" fillId="0" borderId="0" xfId="0" applyFont="1"/>
    <xf numFmtId="166" fontId="23" fillId="0" borderId="0" xfId="3" applyNumberFormat="1" applyFont="1" applyBorder="1" applyAlignment="1">
      <alignment horizontal="center" vertical="center" wrapText="1"/>
    </xf>
    <xf numFmtId="166" fontId="27" fillId="0" borderId="0" xfId="0" applyNumberFormat="1" applyFont="1" applyBorder="1" applyAlignment="1">
      <alignment horizontal="center" vertical="center" wrapText="1"/>
    </xf>
    <xf numFmtId="166" fontId="5" fillId="2" borderId="2" xfId="3" applyNumberFormat="1" applyFont="1" applyFill="1" applyBorder="1" applyAlignment="1">
      <alignment horizontal="center" vertical="center" wrapText="1"/>
    </xf>
    <xf numFmtId="166" fontId="8" fillId="4" borderId="8" xfId="2" applyNumberFormat="1" applyFont="1" applyFill="1" applyBorder="1" applyAlignment="1">
      <alignment horizontal="center" vertical="center" wrapText="1"/>
    </xf>
    <xf numFmtId="166" fontId="6" fillId="6" borderId="0" xfId="3" applyNumberFormat="1" applyFont="1" applyFill="1" applyAlignment="1">
      <alignment horizontal="center" vertical="center"/>
    </xf>
    <xf numFmtId="166" fontId="6" fillId="0" borderId="0" xfId="3" applyNumberFormat="1" applyFont="1" applyAlignment="1">
      <alignment horizontal="center" vertical="center"/>
    </xf>
    <xf numFmtId="166" fontId="2" fillId="0" borderId="0" xfId="3" applyNumberFormat="1" applyFont="1" applyAlignment="1">
      <alignment horizontal="center" vertical="center"/>
    </xf>
    <xf numFmtId="10" fontId="23" fillId="0" borderId="0" xfId="3" applyNumberFormat="1" applyFont="1" applyBorder="1" applyAlignment="1">
      <alignment horizontal="center" vertical="center" wrapText="1"/>
    </xf>
    <xf numFmtId="10" fontId="25" fillId="0" borderId="0" xfId="3" applyNumberFormat="1" applyFont="1" applyBorder="1" applyAlignment="1">
      <alignment horizontal="center" vertical="center" wrapText="1"/>
    </xf>
    <xf numFmtId="10" fontId="27" fillId="0" borderId="0" xfId="0" applyNumberFormat="1" applyFont="1" applyBorder="1" applyAlignment="1">
      <alignment horizontal="center" vertical="center" wrapText="1"/>
    </xf>
    <xf numFmtId="10" fontId="25" fillId="0" borderId="0" xfId="0" applyNumberFormat="1" applyFont="1" applyBorder="1" applyAlignment="1">
      <alignment horizontal="center" vertical="center" wrapText="1"/>
    </xf>
    <xf numFmtId="10" fontId="5" fillId="2" borderId="2" xfId="3" applyNumberFormat="1" applyFont="1" applyFill="1" applyBorder="1" applyAlignment="1">
      <alignment horizontal="center" vertical="center" wrapText="1"/>
    </xf>
    <xf numFmtId="10" fontId="14" fillId="2" borderId="3" xfId="3" applyNumberFormat="1" applyFont="1" applyFill="1" applyBorder="1" applyAlignment="1">
      <alignment horizontal="center" vertical="center" wrapText="1"/>
    </xf>
    <xf numFmtId="10" fontId="8" fillId="0" borderId="8" xfId="2" applyNumberFormat="1" applyFont="1" applyFill="1" applyBorder="1" applyAlignment="1">
      <alignment horizontal="center" vertical="center" wrapText="1"/>
    </xf>
    <xf numFmtId="10" fontId="16" fillId="4" borderId="6" xfId="2" applyNumberFormat="1" applyFont="1" applyFill="1" applyBorder="1" applyAlignment="1">
      <alignment horizontal="center" vertical="center" wrapText="1"/>
    </xf>
    <xf numFmtId="10" fontId="6" fillId="6" borderId="0" xfId="3" applyNumberFormat="1" applyFont="1" applyFill="1" applyAlignment="1">
      <alignment horizontal="center" vertical="center"/>
    </xf>
    <xf numFmtId="10" fontId="14" fillId="6" borderId="0" xfId="3" applyNumberFormat="1" applyFont="1" applyFill="1" applyAlignment="1">
      <alignment horizontal="center" vertical="center"/>
    </xf>
    <xf numFmtId="10" fontId="6" fillId="0" borderId="0" xfId="3" applyNumberFormat="1" applyFont="1" applyAlignment="1">
      <alignment horizontal="center" vertical="center"/>
    </xf>
    <xf numFmtId="10" fontId="14" fillId="0" borderId="0" xfId="3" applyNumberFormat="1" applyFont="1" applyAlignment="1">
      <alignment horizontal="center" vertical="center"/>
    </xf>
    <xf numFmtId="10" fontId="2" fillId="0" borderId="0" xfId="3" applyNumberFormat="1" applyFont="1" applyAlignment="1">
      <alignment horizontal="center" vertical="center"/>
    </xf>
    <xf numFmtId="10" fontId="15" fillId="0" borderId="0" xfId="3" applyNumberFormat="1" applyFont="1" applyAlignment="1">
      <alignment horizontal="center" vertical="center"/>
    </xf>
    <xf numFmtId="165" fontId="8" fillId="5" borderId="14" xfId="2" applyNumberFormat="1" applyFont="1" applyFill="1" applyBorder="1" applyAlignment="1">
      <alignment horizontal="center" vertical="center" wrapText="1"/>
    </xf>
    <xf numFmtId="165" fontId="8" fillId="4" borderId="14" xfId="2" applyNumberFormat="1" applyFont="1" applyFill="1" applyBorder="1" applyAlignment="1">
      <alignment horizontal="center" vertical="center" wrapText="1"/>
    </xf>
    <xf numFmtId="0" fontId="10" fillId="8" borderId="0" xfId="3" applyFont="1" applyFill="1" applyBorder="1" applyAlignment="1">
      <alignment horizontal="left" vertical="center"/>
    </xf>
    <xf numFmtId="9" fontId="10" fillId="8" borderId="15" xfId="3" applyNumberFormat="1" applyFont="1" applyFill="1" applyBorder="1" applyAlignment="1">
      <alignment horizontal="center" vertical="center"/>
    </xf>
    <xf numFmtId="0" fontId="10" fillId="8" borderId="0" xfId="3" applyFont="1" applyFill="1" applyBorder="1" applyAlignment="1">
      <alignment horizontal="center" vertical="center"/>
    </xf>
    <xf numFmtId="166" fontId="10" fillId="8" borderId="0" xfId="3" applyNumberFormat="1" applyFont="1" applyFill="1" applyBorder="1" applyAlignment="1">
      <alignment horizontal="center" vertical="center"/>
    </xf>
    <xf numFmtId="10" fontId="10" fillId="8" borderId="0" xfId="3" applyNumberFormat="1" applyFont="1" applyFill="1" applyBorder="1" applyAlignment="1">
      <alignment horizontal="center" vertical="center"/>
    </xf>
    <xf numFmtId="10" fontId="14" fillId="8" borderId="16" xfId="3" applyNumberFormat="1" applyFont="1" applyFill="1" applyBorder="1" applyAlignment="1">
      <alignment horizontal="center" vertical="center"/>
    </xf>
    <xf numFmtId="0" fontId="8" fillId="0" borderId="17" xfId="3" applyFont="1" applyBorder="1" applyAlignment="1">
      <alignment horizontal="center" vertical="center"/>
    </xf>
    <xf numFmtId="164" fontId="8" fillId="4" borderId="17" xfId="1" applyNumberFormat="1" applyFont="1" applyFill="1" applyBorder="1" applyAlignment="1">
      <alignment vertical="center" wrapText="1"/>
    </xf>
    <xf numFmtId="9" fontId="8" fillId="3" borderId="17" xfId="2" applyFont="1" applyFill="1" applyBorder="1" applyAlignment="1">
      <alignment horizontal="center" vertical="center" wrapText="1"/>
    </xf>
    <xf numFmtId="164" fontId="8" fillId="0" borderId="17" xfId="4" applyNumberFormat="1" applyFont="1" applyFill="1" applyBorder="1" applyAlignment="1">
      <alignment vertical="center" wrapText="1"/>
    </xf>
    <xf numFmtId="9" fontId="8" fillId="4" borderId="17" xfId="0" applyNumberFormat="1" applyFont="1" applyFill="1" applyBorder="1" applyAlignment="1">
      <alignment horizontal="left" vertical="center" wrapText="1"/>
    </xf>
    <xf numFmtId="164" fontId="8" fillId="0" borderId="17" xfId="4" applyNumberFormat="1" applyFont="1" applyFill="1" applyBorder="1" applyAlignment="1">
      <alignment horizontal="center" vertical="center" wrapText="1"/>
    </xf>
    <xf numFmtId="9" fontId="8" fillId="4" borderId="17" xfId="0" applyNumberFormat="1" applyFont="1" applyFill="1" applyBorder="1" applyAlignment="1">
      <alignment vertical="center"/>
    </xf>
    <xf numFmtId="9" fontId="8" fillId="0" borderId="17" xfId="2" applyFont="1" applyFill="1" applyBorder="1" applyAlignment="1">
      <alignment horizontal="center" vertical="center"/>
    </xf>
    <xf numFmtId="165" fontId="16" fillId="4" borderId="17" xfId="2" applyNumberFormat="1" applyFont="1" applyFill="1" applyBorder="1" applyAlignment="1">
      <alignment horizontal="center" vertical="center" wrapText="1"/>
    </xf>
    <xf numFmtId="0" fontId="8" fillId="0" borderId="18" xfId="3" applyFont="1" applyBorder="1" applyAlignment="1">
      <alignment horizontal="center" vertical="center"/>
    </xf>
    <xf numFmtId="164" fontId="8" fillId="4" borderId="18" xfId="1" applyNumberFormat="1" applyFont="1" applyFill="1" applyBorder="1" applyAlignment="1">
      <alignment vertical="center" wrapText="1"/>
    </xf>
    <xf numFmtId="9" fontId="8" fillId="3" borderId="18" xfId="2" applyFont="1" applyFill="1" applyBorder="1" applyAlignment="1">
      <alignment horizontal="center" vertical="center" wrapText="1"/>
    </xf>
    <xf numFmtId="164" fontId="8" fillId="0" borderId="18" xfId="4" applyNumberFormat="1" applyFont="1" applyFill="1" applyBorder="1" applyAlignment="1">
      <alignment vertical="center" wrapText="1"/>
    </xf>
    <xf numFmtId="9" fontId="8" fillId="4" borderId="18" xfId="0" applyNumberFormat="1" applyFont="1" applyFill="1" applyBorder="1" applyAlignment="1">
      <alignment vertical="center" wrapText="1"/>
    </xf>
    <xf numFmtId="164" fontId="8" fillId="0" borderId="18" xfId="4" applyNumberFormat="1" applyFont="1" applyFill="1" applyBorder="1" applyAlignment="1">
      <alignment horizontal="center" vertical="center" wrapText="1"/>
    </xf>
    <xf numFmtId="9" fontId="8" fillId="4" borderId="18" xfId="0" applyNumberFormat="1" applyFont="1" applyFill="1" applyBorder="1" applyAlignment="1">
      <alignment vertical="center"/>
    </xf>
    <xf numFmtId="9" fontId="8" fillId="0" borderId="18" xfId="2" applyFont="1" applyFill="1" applyBorder="1" applyAlignment="1">
      <alignment horizontal="center" vertical="center"/>
    </xf>
    <xf numFmtId="165" fontId="8" fillId="0" borderId="18" xfId="2" applyNumberFormat="1" applyFont="1" applyFill="1" applyBorder="1" applyAlignment="1">
      <alignment horizontal="center" vertical="center"/>
    </xf>
    <xf numFmtId="165" fontId="16" fillId="4" borderId="18" xfId="2" applyNumberFormat="1" applyFont="1" applyFill="1" applyBorder="1" applyAlignment="1">
      <alignment horizontal="center" vertical="center" wrapText="1"/>
    </xf>
    <xf numFmtId="0" fontId="8" fillId="0" borderId="18" xfId="2" applyNumberFormat="1" applyFont="1" applyFill="1" applyBorder="1" applyAlignment="1">
      <alignment horizontal="center" vertical="center"/>
    </xf>
    <xf numFmtId="0" fontId="8" fillId="0" borderId="19" xfId="3" applyFont="1" applyBorder="1" applyAlignment="1">
      <alignment horizontal="center" vertical="center"/>
    </xf>
    <xf numFmtId="164" fontId="8" fillId="4" borderId="19" xfId="1" applyNumberFormat="1" applyFont="1" applyFill="1" applyBorder="1" applyAlignment="1">
      <alignment vertical="center" wrapText="1"/>
    </xf>
    <xf numFmtId="9" fontId="8" fillId="3" borderId="19" xfId="2" applyFont="1" applyFill="1" applyBorder="1" applyAlignment="1">
      <alignment horizontal="center" vertical="center" wrapText="1"/>
    </xf>
    <xf numFmtId="164" fontId="8" fillId="0" borderId="19" xfId="4" applyNumberFormat="1" applyFont="1" applyFill="1" applyBorder="1" applyAlignment="1">
      <alignment vertical="center" wrapText="1"/>
    </xf>
    <xf numFmtId="9" fontId="8" fillId="4" borderId="19" xfId="0" applyNumberFormat="1" applyFont="1" applyFill="1" applyBorder="1" applyAlignment="1">
      <alignment vertical="center" wrapText="1"/>
    </xf>
    <xf numFmtId="164" fontId="8" fillId="0" borderId="19" xfId="4" applyNumberFormat="1" applyFont="1" applyFill="1" applyBorder="1" applyAlignment="1">
      <alignment horizontal="center" vertical="center" wrapText="1"/>
    </xf>
    <xf numFmtId="9" fontId="8" fillId="4" borderId="19" xfId="0" applyNumberFormat="1" applyFont="1" applyFill="1" applyBorder="1" applyAlignment="1">
      <alignment vertical="center"/>
    </xf>
    <xf numFmtId="0" fontId="8" fillId="0" borderId="19" xfId="2" applyNumberFormat="1" applyFont="1" applyFill="1" applyBorder="1" applyAlignment="1">
      <alignment horizontal="center" vertical="center"/>
    </xf>
    <xf numFmtId="165" fontId="16" fillId="4" borderId="19" xfId="2" applyNumberFormat="1" applyFont="1" applyFill="1" applyBorder="1" applyAlignment="1">
      <alignment horizontal="center" vertical="center" wrapText="1"/>
    </xf>
    <xf numFmtId="0" fontId="5" fillId="8" borderId="0" xfId="3" applyFont="1" applyFill="1" applyBorder="1" applyAlignment="1">
      <alignment horizontal="left" vertical="center"/>
    </xf>
    <xf numFmtId="0" fontId="5" fillId="8" borderId="0" xfId="3" applyFont="1" applyFill="1" applyBorder="1" applyAlignment="1">
      <alignment horizontal="center" vertical="center"/>
    </xf>
    <xf numFmtId="166" fontId="5" fillId="8" borderId="0" xfId="3" applyNumberFormat="1" applyFont="1" applyFill="1" applyBorder="1" applyAlignment="1">
      <alignment horizontal="center" vertical="center"/>
    </xf>
    <xf numFmtId="10" fontId="5" fillId="8" borderId="0" xfId="3" applyNumberFormat="1" applyFont="1" applyFill="1" applyBorder="1" applyAlignment="1">
      <alignment horizontal="center" vertical="center"/>
    </xf>
    <xf numFmtId="9" fontId="10" fillId="8" borderId="20" xfId="3" applyNumberFormat="1" applyFont="1" applyFill="1" applyBorder="1" applyAlignment="1">
      <alignment horizontal="center" vertical="center"/>
    </xf>
    <xf numFmtId="9" fontId="8" fillId="4" borderId="17" xfId="0" applyNumberFormat="1" applyFont="1" applyFill="1" applyBorder="1" applyAlignment="1">
      <alignment vertical="center" wrapText="1"/>
    </xf>
    <xf numFmtId="9" fontId="20" fillId="0" borderId="17" xfId="2" applyFont="1" applyFill="1" applyBorder="1" applyAlignment="1">
      <alignment horizontal="center" vertical="center"/>
    </xf>
    <xf numFmtId="165" fontId="8" fillId="5" borderId="17" xfId="2" applyNumberFormat="1" applyFont="1" applyFill="1" applyBorder="1" applyAlignment="1">
      <alignment horizontal="center" vertical="center" wrapText="1"/>
    </xf>
    <xf numFmtId="9" fontId="8" fillId="0" borderId="17" xfId="3" applyNumberFormat="1" applyFont="1" applyBorder="1" applyAlignment="1">
      <alignment horizontal="center" vertical="center"/>
    </xf>
    <xf numFmtId="165" fontId="16" fillId="4" borderId="21" xfId="2" applyNumberFormat="1" applyFont="1" applyFill="1" applyBorder="1" applyAlignment="1">
      <alignment horizontal="center" vertical="center" wrapText="1"/>
    </xf>
    <xf numFmtId="9" fontId="20" fillId="0" borderId="18" xfId="2" applyFont="1" applyFill="1" applyBorder="1" applyAlignment="1">
      <alignment horizontal="center" vertical="center"/>
    </xf>
    <xf numFmtId="165" fontId="8" fillId="4" borderId="18" xfId="2" applyNumberFormat="1" applyFont="1" applyFill="1" applyBorder="1" applyAlignment="1">
      <alignment horizontal="center" vertical="center" wrapText="1"/>
    </xf>
    <xf numFmtId="9" fontId="8" fillId="0" borderId="18" xfId="3" applyNumberFormat="1" applyFont="1" applyBorder="1" applyAlignment="1">
      <alignment horizontal="center" vertical="center"/>
    </xf>
    <xf numFmtId="165" fontId="16" fillId="4" borderId="22" xfId="2" applyNumberFormat="1" applyFont="1" applyFill="1" applyBorder="1" applyAlignment="1">
      <alignment horizontal="center" vertical="center" wrapText="1"/>
    </xf>
    <xf numFmtId="9" fontId="20" fillId="0" borderId="18" xfId="2" applyNumberFormat="1" applyFont="1" applyFill="1" applyBorder="1" applyAlignment="1">
      <alignment horizontal="center" vertical="center"/>
    </xf>
    <xf numFmtId="49" fontId="20" fillId="0" borderId="18" xfId="2" applyNumberFormat="1" applyFont="1" applyFill="1" applyBorder="1" applyAlignment="1">
      <alignment horizontal="center" vertical="center"/>
    </xf>
    <xf numFmtId="165" fontId="8" fillId="0" borderId="19" xfId="2" applyNumberFormat="1" applyFont="1" applyFill="1" applyBorder="1" applyAlignment="1">
      <alignment horizontal="center" vertical="center"/>
    </xf>
    <xf numFmtId="10" fontId="8" fillId="4" borderId="19" xfId="2" applyNumberFormat="1" applyFont="1" applyFill="1" applyBorder="1" applyAlignment="1">
      <alignment horizontal="center" vertical="center" wrapText="1"/>
    </xf>
    <xf numFmtId="9" fontId="8" fillId="0" borderId="19" xfId="3" applyNumberFormat="1" applyFont="1" applyBorder="1" applyAlignment="1">
      <alignment horizontal="center" vertical="center"/>
    </xf>
    <xf numFmtId="165" fontId="16" fillId="4" borderId="23" xfId="2" applyNumberFormat="1" applyFont="1" applyFill="1" applyBorder="1" applyAlignment="1">
      <alignment horizontal="center" vertical="center" wrapText="1"/>
    </xf>
    <xf numFmtId="0" fontId="20" fillId="0" borderId="17" xfId="3" applyNumberFormat="1" applyFont="1" applyFill="1" applyBorder="1" applyAlignment="1">
      <alignment horizontal="center" vertical="center"/>
    </xf>
    <xf numFmtId="164" fontId="20" fillId="4" borderId="18" xfId="1" applyNumberFormat="1" applyFont="1" applyFill="1" applyBorder="1" applyAlignment="1">
      <alignment vertical="center" wrapText="1"/>
    </xf>
    <xf numFmtId="9" fontId="20" fillId="3" borderId="18" xfId="2" applyFont="1" applyFill="1" applyBorder="1" applyAlignment="1">
      <alignment horizontal="center" vertical="center" wrapText="1"/>
    </xf>
    <xf numFmtId="164" fontId="20" fillId="0" borderId="18" xfId="4" applyNumberFormat="1" applyFont="1" applyFill="1" applyBorder="1" applyAlignment="1">
      <alignment vertical="center" wrapText="1"/>
    </xf>
    <xf numFmtId="9" fontId="20" fillId="7" borderId="18" xfId="0" applyNumberFormat="1" applyFont="1" applyFill="1" applyBorder="1" applyAlignment="1">
      <alignment vertical="center" wrapText="1"/>
    </xf>
    <xf numFmtId="164" fontId="8" fillId="5" borderId="18" xfId="1" applyNumberFormat="1" applyFont="1" applyFill="1" applyBorder="1" applyAlignment="1">
      <alignment vertical="center" wrapText="1"/>
    </xf>
    <xf numFmtId="9" fontId="8" fillId="7" borderId="19" xfId="0" applyNumberFormat="1" applyFont="1" applyFill="1" applyBorder="1" applyAlignment="1">
      <alignment vertical="center" wrapText="1"/>
    </xf>
    <xf numFmtId="49" fontId="8" fillId="0" borderId="19" xfId="2" applyNumberFormat="1" applyFont="1" applyFill="1" applyBorder="1" applyAlignment="1">
      <alignment horizontal="center" vertical="center"/>
    </xf>
    <xf numFmtId="0" fontId="10" fillId="2" borderId="24" xfId="3" applyFont="1" applyFill="1" applyBorder="1" applyAlignment="1">
      <alignment vertical="center" wrapText="1"/>
    </xf>
    <xf numFmtId="9" fontId="10" fillId="2" borderId="25" xfId="3" applyNumberFormat="1" applyFont="1" applyFill="1" applyBorder="1" applyAlignment="1">
      <alignment vertical="center"/>
    </xf>
    <xf numFmtId="0" fontId="11" fillId="2" borderId="25" xfId="3" applyFont="1" applyFill="1" applyBorder="1" applyAlignment="1">
      <alignment vertical="center"/>
    </xf>
    <xf numFmtId="0" fontId="11" fillId="2" borderId="25" xfId="3" applyFont="1" applyFill="1" applyBorder="1" applyAlignment="1">
      <alignment horizontal="center" vertical="center"/>
    </xf>
    <xf numFmtId="0" fontId="10" fillId="2" borderId="25" xfId="3" applyFont="1" applyFill="1" applyBorder="1" applyAlignment="1">
      <alignment horizontal="center" vertical="center"/>
    </xf>
    <xf numFmtId="166" fontId="10" fillId="2" borderId="25" xfId="3" applyNumberFormat="1" applyFont="1" applyFill="1" applyBorder="1" applyAlignment="1">
      <alignment horizontal="center" vertical="center"/>
    </xf>
    <xf numFmtId="10" fontId="10" fillId="2" borderId="25" xfId="3" applyNumberFormat="1" applyFont="1" applyFill="1" applyBorder="1" applyAlignment="1">
      <alignment horizontal="center" vertical="center"/>
    </xf>
    <xf numFmtId="164" fontId="20" fillId="5" borderId="17" xfId="1" applyNumberFormat="1" applyFont="1" applyFill="1" applyBorder="1" applyAlignment="1">
      <alignment vertical="center" wrapText="1"/>
    </xf>
    <xf numFmtId="9" fontId="20" fillId="4" borderId="17" xfId="0" applyNumberFormat="1" applyFont="1" applyFill="1" applyBorder="1" applyAlignment="1">
      <alignment vertical="center" wrapText="1"/>
    </xf>
    <xf numFmtId="49" fontId="8" fillId="5" borderId="18" xfId="1" applyNumberFormat="1" applyFont="1" applyFill="1" applyBorder="1" applyAlignment="1">
      <alignment vertical="center" wrapText="1"/>
    </xf>
    <xf numFmtId="9" fontId="8" fillId="5" borderId="18" xfId="0" applyNumberFormat="1" applyFont="1" applyFill="1" applyBorder="1" applyAlignment="1">
      <alignment vertical="center" wrapText="1"/>
    </xf>
    <xf numFmtId="9" fontId="19" fillId="7" borderId="18" xfId="0" applyNumberFormat="1" applyFont="1" applyFill="1" applyBorder="1" applyAlignment="1">
      <alignment vertical="center"/>
    </xf>
    <xf numFmtId="9" fontId="8" fillId="0" borderId="18" xfId="2" applyFont="1" applyFill="1" applyBorder="1" applyAlignment="1">
      <alignment horizontal="center" vertical="center" wrapText="1"/>
    </xf>
    <xf numFmtId="9" fontId="19" fillId="5" borderId="18" xfId="0" applyNumberFormat="1" applyFont="1" applyFill="1" applyBorder="1" applyAlignment="1">
      <alignment vertical="center" wrapText="1"/>
    </xf>
    <xf numFmtId="9" fontId="8" fillId="0" borderId="18" xfId="2" applyNumberFormat="1" applyFont="1" applyFill="1" applyBorder="1" applyAlignment="1">
      <alignment horizontal="center" vertical="center"/>
    </xf>
    <xf numFmtId="49" fontId="8" fillId="5" borderId="19" xfId="1" applyNumberFormat="1" applyFont="1" applyFill="1" applyBorder="1" applyAlignment="1">
      <alignment vertical="center" wrapText="1"/>
    </xf>
    <xf numFmtId="9" fontId="8" fillId="5" borderId="19" xfId="0" applyNumberFormat="1" applyFont="1" applyFill="1" applyBorder="1" applyAlignment="1">
      <alignment vertical="center" wrapText="1"/>
    </xf>
    <xf numFmtId="9" fontId="19" fillId="9" borderId="19" xfId="0" applyNumberFormat="1" applyFont="1" applyFill="1" applyBorder="1" applyAlignment="1">
      <alignment vertical="center"/>
    </xf>
    <xf numFmtId="9" fontId="8" fillId="0" borderId="19" xfId="2" applyNumberFormat="1" applyFont="1" applyFill="1" applyBorder="1" applyAlignment="1">
      <alignment horizontal="center" vertical="center"/>
    </xf>
    <xf numFmtId="164" fontId="8" fillId="4" borderId="14" xfId="1" applyNumberFormat="1" applyFont="1" applyFill="1" applyBorder="1" applyAlignment="1">
      <alignment vertical="center" wrapText="1"/>
    </xf>
    <xf numFmtId="9" fontId="8" fillId="3" borderId="14" xfId="2" applyFont="1" applyFill="1" applyBorder="1" applyAlignment="1">
      <alignment horizontal="center" vertical="center" wrapText="1"/>
    </xf>
    <xf numFmtId="164" fontId="8" fillId="0" borderId="14" xfId="4" applyNumberFormat="1" applyFont="1" applyFill="1" applyBorder="1" applyAlignment="1">
      <alignment vertical="center" wrapText="1"/>
    </xf>
    <xf numFmtId="9" fontId="8" fillId="7" borderId="14" xfId="0" applyNumberFormat="1" applyFont="1" applyFill="1" applyBorder="1" applyAlignment="1">
      <alignment vertical="center" wrapText="1"/>
    </xf>
    <xf numFmtId="164" fontId="8" fillId="0" borderId="14" xfId="4" applyNumberFormat="1" applyFont="1" applyFill="1" applyBorder="1" applyAlignment="1">
      <alignment horizontal="center" vertical="center" wrapText="1"/>
    </xf>
    <xf numFmtId="9" fontId="8" fillId="4" borderId="14" xfId="0" applyNumberFormat="1" applyFont="1" applyFill="1" applyBorder="1" applyAlignment="1">
      <alignment vertical="center"/>
    </xf>
    <xf numFmtId="9" fontId="8" fillId="0" borderId="14" xfId="2" applyFont="1" applyFill="1" applyBorder="1" applyAlignment="1">
      <alignment horizontal="center" vertical="center"/>
    </xf>
    <xf numFmtId="0" fontId="8" fillId="0" borderId="0" xfId="3" applyFont="1" applyAlignment="1">
      <alignment horizontal="center" vertical="center"/>
    </xf>
    <xf numFmtId="0" fontId="8" fillId="0" borderId="14" xfId="2" applyNumberFormat="1" applyFont="1" applyFill="1" applyBorder="1" applyAlignment="1">
      <alignment horizontal="center" vertical="center"/>
    </xf>
    <xf numFmtId="0" fontId="12" fillId="5" borderId="14" xfId="3" applyFont="1" applyFill="1" applyBorder="1" applyAlignment="1">
      <alignment horizontal="center" vertical="center"/>
    </xf>
    <xf numFmtId="0" fontId="8" fillId="5" borderId="14" xfId="3" applyNumberFormat="1" applyFont="1" applyFill="1" applyBorder="1" applyAlignment="1">
      <alignment horizontal="center" vertical="center"/>
    </xf>
    <xf numFmtId="9" fontId="8" fillId="0" borderId="14" xfId="2" applyFont="1" applyFill="1" applyBorder="1" applyAlignment="1">
      <alignment horizontal="center" vertical="center" wrapText="1"/>
    </xf>
    <xf numFmtId="10" fontId="12" fillId="5" borderId="14" xfId="2" applyNumberFormat="1" applyFont="1" applyFill="1" applyBorder="1" applyAlignment="1">
      <alignment horizontal="center" vertical="center" wrapText="1"/>
    </xf>
    <xf numFmtId="9" fontId="16" fillId="4" borderId="19" xfId="2" applyNumberFormat="1" applyFont="1" applyFill="1" applyBorder="1" applyAlignment="1">
      <alignment horizontal="center" vertical="center" wrapText="1"/>
    </xf>
    <xf numFmtId="9" fontId="8" fillId="0" borderId="14" xfId="2" applyNumberFormat="1" applyFont="1" applyFill="1" applyBorder="1" applyAlignment="1">
      <alignment horizontal="center" vertical="center" wrapText="1"/>
    </xf>
    <xf numFmtId="9" fontId="8" fillId="4" borderId="14" xfId="2" applyNumberFormat="1" applyFont="1" applyFill="1" applyBorder="1" applyAlignment="1">
      <alignment horizontal="center" vertical="center" wrapText="1"/>
    </xf>
    <xf numFmtId="9" fontId="8" fillId="0" borderId="17" xfId="2" applyNumberFormat="1" applyFont="1" applyFill="1" applyBorder="1" applyAlignment="1">
      <alignment horizontal="center" vertical="center" wrapText="1"/>
    </xf>
    <xf numFmtId="9" fontId="8" fillId="4" borderId="18" xfId="2" applyNumberFormat="1" applyFont="1" applyFill="1" applyBorder="1" applyAlignment="1">
      <alignment horizontal="center" vertical="center" wrapText="1"/>
    </xf>
    <xf numFmtId="9" fontId="8" fillId="0" borderId="18" xfId="2" applyNumberFormat="1" applyFont="1" applyFill="1" applyBorder="1" applyAlignment="1">
      <alignment horizontal="center" vertical="center" wrapText="1"/>
    </xf>
    <xf numFmtId="9" fontId="8" fillId="4" borderId="19" xfId="2" applyNumberFormat="1" applyFont="1" applyFill="1" applyBorder="1" applyAlignment="1">
      <alignment horizontal="center" vertical="center" wrapText="1"/>
    </xf>
    <xf numFmtId="9" fontId="8" fillId="0" borderId="19" xfId="2" applyNumberFormat="1" applyFont="1" applyFill="1" applyBorder="1" applyAlignment="1">
      <alignment horizontal="center" vertical="center" wrapText="1"/>
    </xf>
    <xf numFmtId="9" fontId="14" fillId="5" borderId="26" xfId="3" applyNumberFormat="1" applyFont="1" applyFill="1" applyBorder="1" applyAlignment="1">
      <alignment horizontal="center" vertical="center"/>
    </xf>
    <xf numFmtId="9" fontId="8" fillId="0" borderId="8" xfId="2" applyNumberFormat="1" applyFont="1" applyFill="1" applyBorder="1" applyAlignment="1">
      <alignment horizontal="center" vertical="center" wrapText="1"/>
    </xf>
    <xf numFmtId="9" fontId="16" fillId="4" borderId="6" xfId="2" applyNumberFormat="1" applyFont="1" applyFill="1" applyBorder="1" applyAlignment="1">
      <alignment horizontal="center" vertical="center" wrapText="1"/>
    </xf>
    <xf numFmtId="165" fontId="14" fillId="8" borderId="16" xfId="3" applyNumberFormat="1" applyFont="1" applyFill="1" applyBorder="1" applyAlignment="1">
      <alignment horizontal="center" vertical="center"/>
    </xf>
    <xf numFmtId="165" fontId="8" fillId="0" borderId="18" xfId="2" applyNumberFormat="1" applyFont="1" applyFill="1" applyBorder="1" applyAlignment="1">
      <alignment horizontal="center" vertical="center" wrapText="1"/>
    </xf>
    <xf numFmtId="0" fontId="6" fillId="6" borderId="0" xfId="3" applyFont="1" applyFill="1" applyAlignment="1">
      <alignment horizontal="center" vertical="center"/>
    </xf>
    <xf numFmtId="0" fontId="5" fillId="6" borderId="0" xfId="3" applyFont="1" applyFill="1" applyAlignment="1">
      <alignment horizontal="center" vertical="center"/>
    </xf>
    <xf numFmtId="0" fontId="5" fillId="6" borderId="0" xfId="3" applyFont="1" applyFill="1" applyAlignment="1">
      <alignment vertical="center"/>
    </xf>
    <xf numFmtId="9" fontId="20" fillId="3" borderId="17" xfId="2" applyFont="1" applyFill="1" applyBorder="1" applyAlignment="1">
      <alignment horizontal="center" vertical="center" wrapText="1"/>
    </xf>
    <xf numFmtId="9" fontId="20" fillId="3" borderId="19" xfId="2" applyFont="1" applyFill="1" applyBorder="1" applyAlignment="1">
      <alignment horizontal="center" vertical="center" wrapText="1"/>
    </xf>
    <xf numFmtId="9" fontId="8" fillId="7" borderId="18" xfId="0" applyNumberFormat="1" applyFont="1" applyFill="1" applyBorder="1" applyAlignment="1">
      <alignment vertical="center" wrapText="1"/>
    </xf>
    <xf numFmtId="9" fontId="20" fillId="0" borderId="18" xfId="2" applyFont="1" applyFill="1" applyBorder="1" applyAlignment="1">
      <alignment horizontal="center" vertical="center" wrapText="1"/>
    </xf>
    <xf numFmtId="0" fontId="6" fillId="6" borderId="0" xfId="3" applyFont="1" applyFill="1" applyAlignment="1">
      <alignment horizontal="center" vertical="center"/>
    </xf>
    <xf numFmtId="0" fontId="6" fillId="6" borderId="0" xfId="3" applyFont="1" applyFill="1" applyAlignment="1">
      <alignment horizontal="left" vertical="center"/>
    </xf>
    <xf numFmtId="0" fontId="5" fillId="6" borderId="0" xfId="3" applyFont="1" applyFill="1" applyAlignment="1">
      <alignment horizontal="center" vertical="center"/>
    </xf>
    <xf numFmtId="0" fontId="5" fillId="6" borderId="0" xfId="3" applyFont="1" applyFill="1" applyAlignment="1">
      <alignment vertical="center"/>
    </xf>
    <xf numFmtId="0" fontId="6" fillId="0" borderId="5" xfId="3" applyFont="1" applyBorder="1" applyAlignment="1">
      <alignment horizontal="center" vertical="center"/>
    </xf>
    <xf numFmtId="9" fontId="6" fillId="3" borderId="7" xfId="0" applyNumberFormat="1" applyFont="1" applyFill="1" applyBorder="1" applyAlignment="1">
      <alignment vertical="center"/>
    </xf>
    <xf numFmtId="164" fontId="19" fillId="10" borderId="11" xfId="4" applyNumberFormat="1" applyFont="1" applyFill="1" applyBorder="1" applyAlignment="1">
      <alignment horizontal="left" vertical="center" wrapText="1"/>
    </xf>
    <xf numFmtId="0" fontId="6" fillId="6" borderId="0" xfId="3" applyFont="1" applyFill="1" applyAlignment="1">
      <alignment horizontal="center" vertical="center"/>
    </xf>
    <xf numFmtId="0" fontId="6" fillId="6" borderId="0" xfId="3" applyFont="1" applyFill="1" applyAlignment="1">
      <alignment horizontal="left" vertical="center"/>
    </xf>
    <xf numFmtId="0" fontId="5" fillId="2" borderId="12" xfId="3" applyFont="1" applyFill="1" applyBorder="1" applyAlignment="1">
      <alignment horizontal="left" vertical="center" wrapText="1"/>
    </xf>
    <xf numFmtId="0" fontId="5" fillId="2" borderId="13" xfId="3" applyFont="1" applyFill="1" applyBorder="1" applyAlignment="1">
      <alignment horizontal="left" vertical="center" wrapText="1"/>
    </xf>
    <xf numFmtId="0" fontId="5" fillId="2" borderId="4" xfId="3" applyFont="1" applyFill="1" applyBorder="1" applyAlignment="1">
      <alignment horizontal="left" vertical="center" wrapText="1"/>
    </xf>
    <xf numFmtId="0" fontId="5" fillId="2" borderId="0" xfId="3" applyFont="1" applyFill="1" applyBorder="1" applyAlignment="1">
      <alignment horizontal="left" vertical="center" wrapText="1"/>
    </xf>
    <xf numFmtId="0" fontId="5" fillId="6" borderId="0" xfId="3" applyFont="1" applyFill="1" applyAlignment="1">
      <alignment horizontal="center" vertical="center"/>
    </xf>
    <xf numFmtId="0" fontId="5" fillId="6" borderId="0" xfId="3" applyFont="1" applyFill="1" applyAlignment="1">
      <alignment vertical="center"/>
    </xf>
    <xf numFmtId="0" fontId="21" fillId="2" borderId="12" xfId="3" applyFont="1" applyFill="1" applyBorder="1" applyAlignment="1">
      <alignment horizontal="left" vertical="center" wrapText="1"/>
    </xf>
    <xf numFmtId="0" fontId="21" fillId="2" borderId="13" xfId="3" applyFont="1" applyFill="1" applyBorder="1" applyAlignment="1">
      <alignment horizontal="left" vertical="center" wrapText="1"/>
    </xf>
    <xf numFmtId="0" fontId="21" fillId="2" borderId="4" xfId="3" applyFont="1" applyFill="1" applyBorder="1" applyAlignment="1">
      <alignment horizontal="left" vertical="center" wrapText="1"/>
    </xf>
    <xf numFmtId="0" fontId="21" fillId="2" borderId="0" xfId="3" applyFont="1" applyFill="1" applyBorder="1" applyAlignment="1">
      <alignment horizontal="left" vertical="center" wrapText="1"/>
    </xf>
  </cellXfs>
  <cellStyles count="65">
    <cellStyle name="Comma" xfId="1" builtinId="3"/>
    <cellStyle name="Comma 33" xfId="4"/>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 name="Normal 2 3 3" xfId="3"/>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911679</xdr:colOff>
      <xdr:row>0</xdr:row>
      <xdr:rowOff>0</xdr:rowOff>
    </xdr:from>
    <xdr:to>
      <xdr:col>1</xdr:col>
      <xdr:colOff>1864179</xdr:colOff>
      <xdr:row>2</xdr:row>
      <xdr:rowOff>190500</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1206954" y="0"/>
          <a:ext cx="952500" cy="781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911679</xdr:colOff>
      <xdr:row>0</xdr:row>
      <xdr:rowOff>0</xdr:rowOff>
    </xdr:from>
    <xdr:to>
      <xdr:col>1</xdr:col>
      <xdr:colOff>1864179</xdr:colOff>
      <xdr:row>2</xdr:row>
      <xdr:rowOff>190500</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1211036" y="0"/>
          <a:ext cx="952500" cy="7892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showGridLines="0" zoomScale="70" zoomScaleNormal="70" workbookViewId="0">
      <selection activeCell="J6" sqref="J6"/>
    </sheetView>
  </sheetViews>
  <sheetFormatPr defaultColWidth="8.85546875" defaultRowHeight="12.75" x14ac:dyDescent="0.25"/>
  <cols>
    <col min="1" max="1" width="4.42578125" style="10" customWidth="1"/>
    <col min="2" max="2" width="48.85546875" style="10" customWidth="1"/>
    <col min="3" max="3" width="9.28515625" style="10" customWidth="1"/>
    <col min="4" max="4" width="27.42578125" style="10" bestFit="1" customWidth="1"/>
    <col min="5" max="5" width="33.28515625" style="11" customWidth="1"/>
    <col min="6" max="6" width="13.42578125" style="11" customWidth="1"/>
    <col min="7" max="7" width="30.7109375" style="10" bestFit="1" customWidth="1"/>
    <col min="8" max="8" width="11" style="11" bestFit="1" customWidth="1"/>
    <col min="9" max="9" width="8.85546875" style="11" customWidth="1"/>
    <col min="10" max="10" width="10.28515625" style="49" customWidth="1"/>
    <col min="11" max="11" width="10.28515625" style="62" customWidth="1"/>
    <col min="12" max="12" width="11.85546875" style="63" customWidth="1"/>
    <col min="13" max="210" width="8.85546875" style="10"/>
    <col min="211" max="211" width="5" style="10" customWidth="1"/>
    <col min="212" max="212" width="33.42578125" style="10" customWidth="1"/>
    <col min="213" max="213" width="6.42578125" style="10" customWidth="1"/>
    <col min="214" max="214" width="29.42578125" style="10" customWidth="1"/>
    <col min="215" max="215" width="23.42578125" style="10" customWidth="1"/>
    <col min="216" max="216" width="8" style="10" customWidth="1"/>
    <col min="217" max="217" width="9.140625" style="10" customWidth="1"/>
    <col min="218" max="218" width="13.85546875" style="10" customWidth="1"/>
    <col min="219" max="219" width="13.42578125" style="10" customWidth="1"/>
    <col min="220" max="466" width="8.85546875" style="10"/>
    <col min="467" max="467" width="5" style="10" customWidth="1"/>
    <col min="468" max="468" width="33.42578125" style="10" customWidth="1"/>
    <col min="469" max="469" width="6.42578125" style="10" customWidth="1"/>
    <col min="470" max="470" width="29.42578125" style="10" customWidth="1"/>
    <col min="471" max="471" width="23.42578125" style="10" customWidth="1"/>
    <col min="472" max="472" width="8" style="10" customWidth="1"/>
    <col min="473" max="473" width="9.140625" style="10" customWidth="1"/>
    <col min="474" max="474" width="13.85546875" style="10" customWidth="1"/>
    <col min="475" max="475" width="13.42578125" style="10" customWidth="1"/>
    <col min="476" max="722" width="8.85546875" style="10"/>
    <col min="723" max="723" width="5" style="10" customWidth="1"/>
    <col min="724" max="724" width="33.42578125" style="10" customWidth="1"/>
    <col min="725" max="725" width="6.42578125" style="10" customWidth="1"/>
    <col min="726" max="726" width="29.42578125" style="10" customWidth="1"/>
    <col min="727" max="727" width="23.42578125" style="10" customWidth="1"/>
    <col min="728" max="728" width="8" style="10" customWidth="1"/>
    <col min="729" max="729" width="9.140625" style="10" customWidth="1"/>
    <col min="730" max="730" width="13.85546875" style="10" customWidth="1"/>
    <col min="731" max="731" width="13.42578125" style="10" customWidth="1"/>
    <col min="732" max="978" width="8.85546875" style="10"/>
    <col min="979" max="979" width="5" style="10" customWidth="1"/>
    <col min="980" max="980" width="33.42578125" style="10" customWidth="1"/>
    <col min="981" max="981" width="6.42578125" style="10" customWidth="1"/>
    <col min="982" max="982" width="29.42578125" style="10" customWidth="1"/>
    <col min="983" max="983" width="23.42578125" style="10" customWidth="1"/>
    <col min="984" max="984" width="8" style="10" customWidth="1"/>
    <col min="985" max="985" width="9.140625" style="10" customWidth="1"/>
    <col min="986" max="986" width="13.85546875" style="10" customWidth="1"/>
    <col min="987" max="987" width="13.42578125" style="10" customWidth="1"/>
    <col min="988" max="1234" width="8.85546875" style="10"/>
    <col min="1235" max="1235" width="5" style="10" customWidth="1"/>
    <col min="1236" max="1236" width="33.42578125" style="10" customWidth="1"/>
    <col min="1237" max="1237" width="6.42578125" style="10" customWidth="1"/>
    <col min="1238" max="1238" width="29.42578125" style="10" customWidth="1"/>
    <col min="1239" max="1239" width="23.42578125" style="10" customWidth="1"/>
    <col min="1240" max="1240" width="8" style="10" customWidth="1"/>
    <col min="1241" max="1241" width="9.140625" style="10" customWidth="1"/>
    <col min="1242" max="1242" width="13.85546875" style="10" customWidth="1"/>
    <col min="1243" max="1243" width="13.42578125" style="10" customWidth="1"/>
    <col min="1244" max="1490" width="8.85546875" style="10"/>
    <col min="1491" max="1491" width="5" style="10" customWidth="1"/>
    <col min="1492" max="1492" width="33.42578125" style="10" customWidth="1"/>
    <col min="1493" max="1493" width="6.42578125" style="10" customWidth="1"/>
    <col min="1494" max="1494" width="29.42578125" style="10" customWidth="1"/>
    <col min="1495" max="1495" width="23.42578125" style="10" customWidth="1"/>
    <col min="1496" max="1496" width="8" style="10" customWidth="1"/>
    <col min="1497" max="1497" width="9.140625" style="10" customWidth="1"/>
    <col min="1498" max="1498" width="13.85546875" style="10" customWidth="1"/>
    <col min="1499" max="1499" width="13.42578125" style="10" customWidth="1"/>
    <col min="1500" max="1746" width="8.85546875" style="10"/>
    <col min="1747" max="1747" width="5" style="10" customWidth="1"/>
    <col min="1748" max="1748" width="33.42578125" style="10" customWidth="1"/>
    <col min="1749" max="1749" width="6.42578125" style="10" customWidth="1"/>
    <col min="1750" max="1750" width="29.42578125" style="10" customWidth="1"/>
    <col min="1751" max="1751" width="23.42578125" style="10" customWidth="1"/>
    <col min="1752" max="1752" width="8" style="10" customWidth="1"/>
    <col min="1753" max="1753" width="9.140625" style="10" customWidth="1"/>
    <col min="1754" max="1754" width="13.85546875" style="10" customWidth="1"/>
    <col min="1755" max="1755" width="13.42578125" style="10" customWidth="1"/>
    <col min="1756" max="2002" width="8.85546875" style="10"/>
    <col min="2003" max="2003" width="5" style="10" customWidth="1"/>
    <col min="2004" max="2004" width="33.42578125" style="10" customWidth="1"/>
    <col min="2005" max="2005" width="6.42578125" style="10" customWidth="1"/>
    <col min="2006" max="2006" width="29.42578125" style="10" customWidth="1"/>
    <col min="2007" max="2007" width="23.42578125" style="10" customWidth="1"/>
    <col min="2008" max="2008" width="8" style="10" customWidth="1"/>
    <col min="2009" max="2009" width="9.140625" style="10" customWidth="1"/>
    <col min="2010" max="2010" width="13.85546875" style="10" customWidth="1"/>
    <col min="2011" max="2011" width="13.42578125" style="10" customWidth="1"/>
    <col min="2012" max="2258" width="8.85546875" style="10"/>
    <col min="2259" max="2259" width="5" style="10" customWidth="1"/>
    <col min="2260" max="2260" width="33.42578125" style="10" customWidth="1"/>
    <col min="2261" max="2261" width="6.42578125" style="10" customWidth="1"/>
    <col min="2262" max="2262" width="29.42578125" style="10" customWidth="1"/>
    <col min="2263" max="2263" width="23.42578125" style="10" customWidth="1"/>
    <col min="2264" max="2264" width="8" style="10" customWidth="1"/>
    <col min="2265" max="2265" width="9.140625" style="10" customWidth="1"/>
    <col min="2266" max="2266" width="13.85546875" style="10" customWidth="1"/>
    <col min="2267" max="2267" width="13.42578125" style="10" customWidth="1"/>
    <col min="2268" max="2514" width="8.85546875" style="10"/>
    <col min="2515" max="2515" width="5" style="10" customWidth="1"/>
    <col min="2516" max="2516" width="33.42578125" style="10" customWidth="1"/>
    <col min="2517" max="2517" width="6.42578125" style="10" customWidth="1"/>
    <col min="2518" max="2518" width="29.42578125" style="10" customWidth="1"/>
    <col min="2519" max="2519" width="23.42578125" style="10" customWidth="1"/>
    <col min="2520" max="2520" width="8" style="10" customWidth="1"/>
    <col min="2521" max="2521" width="9.140625" style="10" customWidth="1"/>
    <col min="2522" max="2522" width="13.85546875" style="10" customWidth="1"/>
    <col min="2523" max="2523" width="13.42578125" style="10" customWidth="1"/>
    <col min="2524" max="2770" width="8.85546875" style="10"/>
    <col min="2771" max="2771" width="5" style="10" customWidth="1"/>
    <col min="2772" max="2772" width="33.42578125" style="10" customWidth="1"/>
    <col min="2773" max="2773" width="6.42578125" style="10" customWidth="1"/>
    <col min="2774" max="2774" width="29.42578125" style="10" customWidth="1"/>
    <col min="2775" max="2775" width="23.42578125" style="10" customWidth="1"/>
    <col min="2776" max="2776" width="8" style="10" customWidth="1"/>
    <col min="2777" max="2777" width="9.140625" style="10" customWidth="1"/>
    <col min="2778" max="2778" width="13.85546875" style="10" customWidth="1"/>
    <col min="2779" max="2779" width="13.42578125" style="10" customWidth="1"/>
    <col min="2780" max="3026" width="8.85546875" style="10"/>
    <col min="3027" max="3027" width="5" style="10" customWidth="1"/>
    <col min="3028" max="3028" width="33.42578125" style="10" customWidth="1"/>
    <col min="3029" max="3029" width="6.42578125" style="10" customWidth="1"/>
    <col min="3030" max="3030" width="29.42578125" style="10" customWidth="1"/>
    <col min="3031" max="3031" width="23.42578125" style="10" customWidth="1"/>
    <col min="3032" max="3032" width="8" style="10" customWidth="1"/>
    <col min="3033" max="3033" width="9.140625" style="10" customWidth="1"/>
    <col min="3034" max="3034" width="13.85546875" style="10" customWidth="1"/>
    <col min="3035" max="3035" width="13.42578125" style="10" customWidth="1"/>
    <col min="3036" max="3282" width="8.85546875" style="10"/>
    <col min="3283" max="3283" width="5" style="10" customWidth="1"/>
    <col min="3284" max="3284" width="33.42578125" style="10" customWidth="1"/>
    <col min="3285" max="3285" width="6.42578125" style="10" customWidth="1"/>
    <col min="3286" max="3286" width="29.42578125" style="10" customWidth="1"/>
    <col min="3287" max="3287" width="23.42578125" style="10" customWidth="1"/>
    <col min="3288" max="3288" width="8" style="10" customWidth="1"/>
    <col min="3289" max="3289" width="9.140625" style="10" customWidth="1"/>
    <col min="3290" max="3290" width="13.85546875" style="10" customWidth="1"/>
    <col min="3291" max="3291" width="13.42578125" style="10" customWidth="1"/>
    <col min="3292" max="3538" width="8.85546875" style="10"/>
    <col min="3539" max="3539" width="5" style="10" customWidth="1"/>
    <col min="3540" max="3540" width="33.42578125" style="10" customWidth="1"/>
    <col min="3541" max="3541" width="6.42578125" style="10" customWidth="1"/>
    <col min="3542" max="3542" width="29.42578125" style="10" customWidth="1"/>
    <col min="3543" max="3543" width="23.42578125" style="10" customWidth="1"/>
    <col min="3544" max="3544" width="8" style="10" customWidth="1"/>
    <col min="3545" max="3545" width="9.140625" style="10" customWidth="1"/>
    <col min="3546" max="3546" width="13.85546875" style="10" customWidth="1"/>
    <col min="3547" max="3547" width="13.42578125" style="10" customWidth="1"/>
    <col min="3548" max="3794" width="8.85546875" style="10"/>
    <col min="3795" max="3795" width="5" style="10" customWidth="1"/>
    <col min="3796" max="3796" width="33.42578125" style="10" customWidth="1"/>
    <col min="3797" max="3797" width="6.42578125" style="10" customWidth="1"/>
    <col min="3798" max="3798" width="29.42578125" style="10" customWidth="1"/>
    <col min="3799" max="3799" width="23.42578125" style="10" customWidth="1"/>
    <col min="3800" max="3800" width="8" style="10" customWidth="1"/>
    <col min="3801" max="3801" width="9.140625" style="10" customWidth="1"/>
    <col min="3802" max="3802" width="13.85546875" style="10" customWidth="1"/>
    <col min="3803" max="3803" width="13.42578125" style="10" customWidth="1"/>
    <col min="3804" max="4050" width="8.85546875" style="10"/>
    <col min="4051" max="4051" width="5" style="10" customWidth="1"/>
    <col min="4052" max="4052" width="33.42578125" style="10" customWidth="1"/>
    <col min="4053" max="4053" width="6.42578125" style="10" customWidth="1"/>
    <col min="4054" max="4054" width="29.42578125" style="10" customWidth="1"/>
    <col min="4055" max="4055" width="23.42578125" style="10" customWidth="1"/>
    <col min="4056" max="4056" width="8" style="10" customWidth="1"/>
    <col min="4057" max="4057" width="9.140625" style="10" customWidth="1"/>
    <col min="4058" max="4058" width="13.85546875" style="10" customWidth="1"/>
    <col min="4059" max="4059" width="13.42578125" style="10" customWidth="1"/>
    <col min="4060" max="4306" width="8.85546875" style="10"/>
    <col min="4307" max="4307" width="5" style="10" customWidth="1"/>
    <col min="4308" max="4308" width="33.42578125" style="10" customWidth="1"/>
    <col min="4309" max="4309" width="6.42578125" style="10" customWidth="1"/>
    <col min="4310" max="4310" width="29.42578125" style="10" customWidth="1"/>
    <col min="4311" max="4311" width="23.42578125" style="10" customWidth="1"/>
    <col min="4312" max="4312" width="8" style="10" customWidth="1"/>
    <col min="4313" max="4313" width="9.140625" style="10" customWidth="1"/>
    <col min="4314" max="4314" width="13.85546875" style="10" customWidth="1"/>
    <col min="4315" max="4315" width="13.42578125" style="10" customWidth="1"/>
    <col min="4316" max="4562" width="8.85546875" style="10"/>
    <col min="4563" max="4563" width="5" style="10" customWidth="1"/>
    <col min="4564" max="4564" width="33.42578125" style="10" customWidth="1"/>
    <col min="4565" max="4565" width="6.42578125" style="10" customWidth="1"/>
    <col min="4566" max="4566" width="29.42578125" style="10" customWidth="1"/>
    <col min="4567" max="4567" width="23.42578125" style="10" customWidth="1"/>
    <col min="4568" max="4568" width="8" style="10" customWidth="1"/>
    <col min="4569" max="4569" width="9.140625" style="10" customWidth="1"/>
    <col min="4570" max="4570" width="13.85546875" style="10" customWidth="1"/>
    <col min="4571" max="4571" width="13.42578125" style="10" customWidth="1"/>
    <col min="4572" max="4818" width="8.85546875" style="10"/>
    <col min="4819" max="4819" width="5" style="10" customWidth="1"/>
    <col min="4820" max="4820" width="33.42578125" style="10" customWidth="1"/>
    <col min="4821" max="4821" width="6.42578125" style="10" customWidth="1"/>
    <col min="4822" max="4822" width="29.42578125" style="10" customWidth="1"/>
    <col min="4823" max="4823" width="23.42578125" style="10" customWidth="1"/>
    <col min="4824" max="4824" width="8" style="10" customWidth="1"/>
    <col min="4825" max="4825" width="9.140625" style="10" customWidth="1"/>
    <col min="4826" max="4826" width="13.85546875" style="10" customWidth="1"/>
    <col min="4827" max="4827" width="13.42578125" style="10" customWidth="1"/>
    <col min="4828" max="5074" width="8.85546875" style="10"/>
    <col min="5075" max="5075" width="5" style="10" customWidth="1"/>
    <col min="5076" max="5076" width="33.42578125" style="10" customWidth="1"/>
    <col min="5077" max="5077" width="6.42578125" style="10" customWidth="1"/>
    <col min="5078" max="5078" width="29.42578125" style="10" customWidth="1"/>
    <col min="5079" max="5079" width="23.42578125" style="10" customWidth="1"/>
    <col min="5080" max="5080" width="8" style="10" customWidth="1"/>
    <col min="5081" max="5081" width="9.140625" style="10" customWidth="1"/>
    <col min="5082" max="5082" width="13.85546875" style="10" customWidth="1"/>
    <col min="5083" max="5083" width="13.42578125" style="10" customWidth="1"/>
    <col min="5084" max="5330" width="8.85546875" style="10"/>
    <col min="5331" max="5331" width="5" style="10" customWidth="1"/>
    <col min="5332" max="5332" width="33.42578125" style="10" customWidth="1"/>
    <col min="5333" max="5333" width="6.42578125" style="10" customWidth="1"/>
    <col min="5334" max="5334" width="29.42578125" style="10" customWidth="1"/>
    <col min="5335" max="5335" width="23.42578125" style="10" customWidth="1"/>
    <col min="5336" max="5336" width="8" style="10" customWidth="1"/>
    <col min="5337" max="5337" width="9.140625" style="10" customWidth="1"/>
    <col min="5338" max="5338" width="13.85546875" style="10" customWidth="1"/>
    <col min="5339" max="5339" width="13.42578125" style="10" customWidth="1"/>
    <col min="5340" max="5586" width="8.85546875" style="10"/>
    <col min="5587" max="5587" width="5" style="10" customWidth="1"/>
    <col min="5588" max="5588" width="33.42578125" style="10" customWidth="1"/>
    <col min="5589" max="5589" width="6.42578125" style="10" customWidth="1"/>
    <col min="5590" max="5590" width="29.42578125" style="10" customWidth="1"/>
    <col min="5591" max="5591" width="23.42578125" style="10" customWidth="1"/>
    <col min="5592" max="5592" width="8" style="10" customWidth="1"/>
    <col min="5593" max="5593" width="9.140625" style="10" customWidth="1"/>
    <col min="5594" max="5594" width="13.85546875" style="10" customWidth="1"/>
    <col min="5595" max="5595" width="13.42578125" style="10" customWidth="1"/>
    <col min="5596" max="5842" width="8.85546875" style="10"/>
    <col min="5843" max="5843" width="5" style="10" customWidth="1"/>
    <col min="5844" max="5844" width="33.42578125" style="10" customWidth="1"/>
    <col min="5845" max="5845" width="6.42578125" style="10" customWidth="1"/>
    <col min="5846" max="5846" width="29.42578125" style="10" customWidth="1"/>
    <col min="5847" max="5847" width="23.42578125" style="10" customWidth="1"/>
    <col min="5848" max="5848" width="8" style="10" customWidth="1"/>
    <col min="5849" max="5849" width="9.140625" style="10" customWidth="1"/>
    <col min="5850" max="5850" width="13.85546875" style="10" customWidth="1"/>
    <col min="5851" max="5851" width="13.42578125" style="10" customWidth="1"/>
    <col min="5852" max="6098" width="8.85546875" style="10"/>
    <col min="6099" max="6099" width="5" style="10" customWidth="1"/>
    <col min="6100" max="6100" width="33.42578125" style="10" customWidth="1"/>
    <col min="6101" max="6101" width="6.42578125" style="10" customWidth="1"/>
    <col min="6102" max="6102" width="29.42578125" style="10" customWidth="1"/>
    <col min="6103" max="6103" width="23.42578125" style="10" customWidth="1"/>
    <col min="6104" max="6104" width="8" style="10" customWidth="1"/>
    <col min="6105" max="6105" width="9.140625" style="10" customWidth="1"/>
    <col min="6106" max="6106" width="13.85546875" style="10" customWidth="1"/>
    <col min="6107" max="6107" width="13.42578125" style="10" customWidth="1"/>
    <col min="6108" max="6354" width="8.85546875" style="10"/>
    <col min="6355" max="6355" width="5" style="10" customWidth="1"/>
    <col min="6356" max="6356" width="33.42578125" style="10" customWidth="1"/>
    <col min="6357" max="6357" width="6.42578125" style="10" customWidth="1"/>
    <col min="6358" max="6358" width="29.42578125" style="10" customWidth="1"/>
    <col min="6359" max="6359" width="23.42578125" style="10" customWidth="1"/>
    <col min="6360" max="6360" width="8" style="10" customWidth="1"/>
    <col min="6361" max="6361" width="9.140625" style="10" customWidth="1"/>
    <col min="6362" max="6362" width="13.85546875" style="10" customWidth="1"/>
    <col min="6363" max="6363" width="13.42578125" style="10" customWidth="1"/>
    <col min="6364" max="6610" width="8.85546875" style="10"/>
    <col min="6611" max="6611" width="5" style="10" customWidth="1"/>
    <col min="6612" max="6612" width="33.42578125" style="10" customWidth="1"/>
    <col min="6613" max="6613" width="6.42578125" style="10" customWidth="1"/>
    <col min="6614" max="6614" width="29.42578125" style="10" customWidth="1"/>
    <col min="6615" max="6615" width="23.42578125" style="10" customWidth="1"/>
    <col min="6616" max="6616" width="8" style="10" customWidth="1"/>
    <col min="6617" max="6617" width="9.140625" style="10" customWidth="1"/>
    <col min="6618" max="6618" width="13.85546875" style="10" customWidth="1"/>
    <col min="6619" max="6619" width="13.42578125" style="10" customWidth="1"/>
    <col min="6620" max="6866" width="8.85546875" style="10"/>
    <col min="6867" max="6867" width="5" style="10" customWidth="1"/>
    <col min="6868" max="6868" width="33.42578125" style="10" customWidth="1"/>
    <col min="6869" max="6869" width="6.42578125" style="10" customWidth="1"/>
    <col min="6870" max="6870" width="29.42578125" style="10" customWidth="1"/>
    <col min="6871" max="6871" width="23.42578125" style="10" customWidth="1"/>
    <col min="6872" max="6872" width="8" style="10" customWidth="1"/>
    <col min="6873" max="6873" width="9.140625" style="10" customWidth="1"/>
    <col min="6874" max="6874" width="13.85546875" style="10" customWidth="1"/>
    <col min="6875" max="6875" width="13.42578125" style="10" customWidth="1"/>
    <col min="6876" max="7122" width="8.85546875" style="10"/>
    <col min="7123" max="7123" width="5" style="10" customWidth="1"/>
    <col min="7124" max="7124" width="33.42578125" style="10" customWidth="1"/>
    <col min="7125" max="7125" width="6.42578125" style="10" customWidth="1"/>
    <col min="7126" max="7126" width="29.42578125" style="10" customWidth="1"/>
    <col min="7127" max="7127" width="23.42578125" style="10" customWidth="1"/>
    <col min="7128" max="7128" width="8" style="10" customWidth="1"/>
    <col min="7129" max="7129" width="9.140625" style="10" customWidth="1"/>
    <col min="7130" max="7130" width="13.85546875" style="10" customWidth="1"/>
    <col min="7131" max="7131" width="13.42578125" style="10" customWidth="1"/>
    <col min="7132" max="7378" width="8.85546875" style="10"/>
    <col min="7379" max="7379" width="5" style="10" customWidth="1"/>
    <col min="7380" max="7380" width="33.42578125" style="10" customWidth="1"/>
    <col min="7381" max="7381" width="6.42578125" style="10" customWidth="1"/>
    <col min="7382" max="7382" width="29.42578125" style="10" customWidth="1"/>
    <col min="7383" max="7383" width="23.42578125" style="10" customWidth="1"/>
    <col min="7384" max="7384" width="8" style="10" customWidth="1"/>
    <col min="7385" max="7385" width="9.140625" style="10" customWidth="1"/>
    <col min="7386" max="7386" width="13.85546875" style="10" customWidth="1"/>
    <col min="7387" max="7387" width="13.42578125" style="10" customWidth="1"/>
    <col min="7388" max="7634" width="8.85546875" style="10"/>
    <col min="7635" max="7635" width="5" style="10" customWidth="1"/>
    <col min="7636" max="7636" width="33.42578125" style="10" customWidth="1"/>
    <col min="7637" max="7637" width="6.42578125" style="10" customWidth="1"/>
    <col min="7638" max="7638" width="29.42578125" style="10" customWidth="1"/>
    <col min="7639" max="7639" width="23.42578125" style="10" customWidth="1"/>
    <col min="7640" max="7640" width="8" style="10" customWidth="1"/>
    <col min="7641" max="7641" width="9.140625" style="10" customWidth="1"/>
    <col min="7642" max="7642" width="13.85546875" style="10" customWidth="1"/>
    <col min="7643" max="7643" width="13.42578125" style="10" customWidth="1"/>
    <col min="7644" max="7890" width="8.85546875" style="10"/>
    <col min="7891" max="7891" width="5" style="10" customWidth="1"/>
    <col min="7892" max="7892" width="33.42578125" style="10" customWidth="1"/>
    <col min="7893" max="7893" width="6.42578125" style="10" customWidth="1"/>
    <col min="7894" max="7894" width="29.42578125" style="10" customWidth="1"/>
    <col min="7895" max="7895" width="23.42578125" style="10" customWidth="1"/>
    <col min="7896" max="7896" width="8" style="10" customWidth="1"/>
    <col min="7897" max="7897" width="9.140625" style="10" customWidth="1"/>
    <col min="7898" max="7898" width="13.85546875" style="10" customWidth="1"/>
    <col min="7899" max="7899" width="13.42578125" style="10" customWidth="1"/>
    <col min="7900" max="8146" width="8.85546875" style="10"/>
    <col min="8147" max="8147" width="5" style="10" customWidth="1"/>
    <col min="8148" max="8148" width="33.42578125" style="10" customWidth="1"/>
    <col min="8149" max="8149" width="6.42578125" style="10" customWidth="1"/>
    <col min="8150" max="8150" width="29.42578125" style="10" customWidth="1"/>
    <col min="8151" max="8151" width="23.42578125" style="10" customWidth="1"/>
    <col min="8152" max="8152" width="8" style="10" customWidth="1"/>
    <col min="8153" max="8153" width="9.140625" style="10" customWidth="1"/>
    <col min="8154" max="8154" width="13.85546875" style="10" customWidth="1"/>
    <col min="8155" max="8155" width="13.42578125" style="10" customWidth="1"/>
    <col min="8156" max="8402" width="8.85546875" style="10"/>
    <col min="8403" max="8403" width="5" style="10" customWidth="1"/>
    <col min="8404" max="8404" width="33.42578125" style="10" customWidth="1"/>
    <col min="8405" max="8405" width="6.42578125" style="10" customWidth="1"/>
    <col min="8406" max="8406" width="29.42578125" style="10" customWidth="1"/>
    <col min="8407" max="8407" width="23.42578125" style="10" customWidth="1"/>
    <col min="8408" max="8408" width="8" style="10" customWidth="1"/>
    <col min="8409" max="8409" width="9.140625" style="10" customWidth="1"/>
    <col min="8410" max="8410" width="13.85546875" style="10" customWidth="1"/>
    <col min="8411" max="8411" width="13.42578125" style="10" customWidth="1"/>
    <col min="8412" max="8658" width="8.85546875" style="10"/>
    <col min="8659" max="8659" width="5" style="10" customWidth="1"/>
    <col min="8660" max="8660" width="33.42578125" style="10" customWidth="1"/>
    <col min="8661" max="8661" width="6.42578125" style="10" customWidth="1"/>
    <col min="8662" max="8662" width="29.42578125" style="10" customWidth="1"/>
    <col min="8663" max="8663" width="23.42578125" style="10" customWidth="1"/>
    <col min="8664" max="8664" width="8" style="10" customWidth="1"/>
    <col min="8665" max="8665" width="9.140625" style="10" customWidth="1"/>
    <col min="8666" max="8666" width="13.85546875" style="10" customWidth="1"/>
    <col min="8667" max="8667" width="13.42578125" style="10" customWidth="1"/>
    <col min="8668" max="8914" width="8.85546875" style="10"/>
    <col min="8915" max="8915" width="5" style="10" customWidth="1"/>
    <col min="8916" max="8916" width="33.42578125" style="10" customWidth="1"/>
    <col min="8917" max="8917" width="6.42578125" style="10" customWidth="1"/>
    <col min="8918" max="8918" width="29.42578125" style="10" customWidth="1"/>
    <col min="8919" max="8919" width="23.42578125" style="10" customWidth="1"/>
    <col min="8920" max="8920" width="8" style="10" customWidth="1"/>
    <col min="8921" max="8921" width="9.140625" style="10" customWidth="1"/>
    <col min="8922" max="8922" width="13.85546875" style="10" customWidth="1"/>
    <col min="8923" max="8923" width="13.42578125" style="10" customWidth="1"/>
    <col min="8924" max="9170" width="8.85546875" style="10"/>
    <col min="9171" max="9171" width="5" style="10" customWidth="1"/>
    <col min="9172" max="9172" width="33.42578125" style="10" customWidth="1"/>
    <col min="9173" max="9173" width="6.42578125" style="10" customWidth="1"/>
    <col min="9174" max="9174" width="29.42578125" style="10" customWidth="1"/>
    <col min="9175" max="9175" width="23.42578125" style="10" customWidth="1"/>
    <col min="9176" max="9176" width="8" style="10" customWidth="1"/>
    <col min="9177" max="9177" width="9.140625" style="10" customWidth="1"/>
    <col min="9178" max="9178" width="13.85546875" style="10" customWidth="1"/>
    <col min="9179" max="9179" width="13.42578125" style="10" customWidth="1"/>
    <col min="9180" max="9426" width="8.85546875" style="10"/>
    <col min="9427" max="9427" width="5" style="10" customWidth="1"/>
    <col min="9428" max="9428" width="33.42578125" style="10" customWidth="1"/>
    <col min="9429" max="9429" width="6.42578125" style="10" customWidth="1"/>
    <col min="9430" max="9430" width="29.42578125" style="10" customWidth="1"/>
    <col min="9431" max="9431" width="23.42578125" style="10" customWidth="1"/>
    <col min="9432" max="9432" width="8" style="10" customWidth="1"/>
    <col min="9433" max="9433" width="9.140625" style="10" customWidth="1"/>
    <col min="9434" max="9434" width="13.85546875" style="10" customWidth="1"/>
    <col min="9435" max="9435" width="13.42578125" style="10" customWidth="1"/>
    <col min="9436" max="9682" width="8.85546875" style="10"/>
    <col min="9683" max="9683" width="5" style="10" customWidth="1"/>
    <col min="9684" max="9684" width="33.42578125" style="10" customWidth="1"/>
    <col min="9685" max="9685" width="6.42578125" style="10" customWidth="1"/>
    <col min="9686" max="9686" width="29.42578125" style="10" customWidth="1"/>
    <col min="9687" max="9687" width="23.42578125" style="10" customWidth="1"/>
    <col min="9688" max="9688" width="8" style="10" customWidth="1"/>
    <col min="9689" max="9689" width="9.140625" style="10" customWidth="1"/>
    <col min="9690" max="9690" width="13.85546875" style="10" customWidth="1"/>
    <col min="9691" max="9691" width="13.42578125" style="10" customWidth="1"/>
    <col min="9692" max="9938" width="8.85546875" style="10"/>
    <col min="9939" max="9939" width="5" style="10" customWidth="1"/>
    <col min="9940" max="9940" width="33.42578125" style="10" customWidth="1"/>
    <col min="9941" max="9941" width="6.42578125" style="10" customWidth="1"/>
    <col min="9942" max="9942" width="29.42578125" style="10" customWidth="1"/>
    <col min="9943" max="9943" width="23.42578125" style="10" customWidth="1"/>
    <col min="9944" max="9944" width="8" style="10" customWidth="1"/>
    <col min="9945" max="9945" width="9.140625" style="10" customWidth="1"/>
    <col min="9946" max="9946" width="13.85546875" style="10" customWidth="1"/>
    <col min="9947" max="9947" width="13.42578125" style="10" customWidth="1"/>
    <col min="9948" max="10194" width="8.85546875" style="10"/>
    <col min="10195" max="10195" width="5" style="10" customWidth="1"/>
    <col min="10196" max="10196" width="33.42578125" style="10" customWidth="1"/>
    <col min="10197" max="10197" width="6.42578125" style="10" customWidth="1"/>
    <col min="10198" max="10198" width="29.42578125" style="10" customWidth="1"/>
    <col min="10199" max="10199" width="23.42578125" style="10" customWidth="1"/>
    <col min="10200" max="10200" width="8" style="10" customWidth="1"/>
    <col min="10201" max="10201" width="9.140625" style="10" customWidth="1"/>
    <col min="10202" max="10202" width="13.85546875" style="10" customWidth="1"/>
    <col min="10203" max="10203" width="13.42578125" style="10" customWidth="1"/>
    <col min="10204" max="10450" width="8.85546875" style="10"/>
    <col min="10451" max="10451" width="5" style="10" customWidth="1"/>
    <col min="10452" max="10452" width="33.42578125" style="10" customWidth="1"/>
    <col min="10453" max="10453" width="6.42578125" style="10" customWidth="1"/>
    <col min="10454" max="10454" width="29.42578125" style="10" customWidth="1"/>
    <col min="10455" max="10455" width="23.42578125" style="10" customWidth="1"/>
    <col min="10456" max="10456" width="8" style="10" customWidth="1"/>
    <col min="10457" max="10457" width="9.140625" style="10" customWidth="1"/>
    <col min="10458" max="10458" width="13.85546875" style="10" customWidth="1"/>
    <col min="10459" max="10459" width="13.42578125" style="10" customWidth="1"/>
    <col min="10460" max="10706" width="8.85546875" style="10"/>
    <col min="10707" max="10707" width="5" style="10" customWidth="1"/>
    <col min="10708" max="10708" width="33.42578125" style="10" customWidth="1"/>
    <col min="10709" max="10709" width="6.42578125" style="10" customWidth="1"/>
    <col min="10710" max="10710" width="29.42578125" style="10" customWidth="1"/>
    <col min="10711" max="10711" width="23.42578125" style="10" customWidth="1"/>
    <col min="10712" max="10712" width="8" style="10" customWidth="1"/>
    <col min="10713" max="10713" width="9.140625" style="10" customWidth="1"/>
    <col min="10714" max="10714" width="13.85546875" style="10" customWidth="1"/>
    <col min="10715" max="10715" width="13.42578125" style="10" customWidth="1"/>
    <col min="10716" max="10962" width="8.85546875" style="10"/>
    <col min="10963" max="10963" width="5" style="10" customWidth="1"/>
    <col min="10964" max="10964" width="33.42578125" style="10" customWidth="1"/>
    <col min="10965" max="10965" width="6.42578125" style="10" customWidth="1"/>
    <col min="10966" max="10966" width="29.42578125" style="10" customWidth="1"/>
    <col min="10967" max="10967" width="23.42578125" style="10" customWidth="1"/>
    <col min="10968" max="10968" width="8" style="10" customWidth="1"/>
    <col min="10969" max="10969" width="9.140625" style="10" customWidth="1"/>
    <col min="10970" max="10970" width="13.85546875" style="10" customWidth="1"/>
    <col min="10971" max="10971" width="13.42578125" style="10" customWidth="1"/>
    <col min="10972" max="11218" width="8.85546875" style="10"/>
    <col min="11219" max="11219" width="5" style="10" customWidth="1"/>
    <col min="11220" max="11220" width="33.42578125" style="10" customWidth="1"/>
    <col min="11221" max="11221" width="6.42578125" style="10" customWidth="1"/>
    <col min="11222" max="11222" width="29.42578125" style="10" customWidth="1"/>
    <col min="11223" max="11223" width="23.42578125" style="10" customWidth="1"/>
    <col min="11224" max="11224" width="8" style="10" customWidth="1"/>
    <col min="11225" max="11225" width="9.140625" style="10" customWidth="1"/>
    <col min="11226" max="11226" width="13.85546875" style="10" customWidth="1"/>
    <col min="11227" max="11227" width="13.42578125" style="10" customWidth="1"/>
    <col min="11228" max="11474" width="8.85546875" style="10"/>
    <col min="11475" max="11475" width="5" style="10" customWidth="1"/>
    <col min="11476" max="11476" width="33.42578125" style="10" customWidth="1"/>
    <col min="11477" max="11477" width="6.42578125" style="10" customWidth="1"/>
    <col min="11478" max="11478" width="29.42578125" style="10" customWidth="1"/>
    <col min="11479" max="11479" width="23.42578125" style="10" customWidth="1"/>
    <col min="11480" max="11480" width="8" style="10" customWidth="1"/>
    <col min="11481" max="11481" width="9.140625" style="10" customWidth="1"/>
    <col min="11482" max="11482" width="13.85546875" style="10" customWidth="1"/>
    <col min="11483" max="11483" width="13.42578125" style="10" customWidth="1"/>
    <col min="11484" max="11730" width="8.85546875" style="10"/>
    <col min="11731" max="11731" width="5" style="10" customWidth="1"/>
    <col min="11732" max="11732" width="33.42578125" style="10" customWidth="1"/>
    <col min="11733" max="11733" width="6.42578125" style="10" customWidth="1"/>
    <col min="11734" max="11734" width="29.42578125" style="10" customWidth="1"/>
    <col min="11735" max="11735" width="23.42578125" style="10" customWidth="1"/>
    <col min="11736" max="11736" width="8" style="10" customWidth="1"/>
    <col min="11737" max="11737" width="9.140625" style="10" customWidth="1"/>
    <col min="11738" max="11738" width="13.85546875" style="10" customWidth="1"/>
    <col min="11739" max="11739" width="13.42578125" style="10" customWidth="1"/>
    <col min="11740" max="11986" width="8.85546875" style="10"/>
    <col min="11987" max="11987" width="5" style="10" customWidth="1"/>
    <col min="11988" max="11988" width="33.42578125" style="10" customWidth="1"/>
    <col min="11989" max="11989" width="6.42578125" style="10" customWidth="1"/>
    <col min="11990" max="11990" width="29.42578125" style="10" customWidth="1"/>
    <col min="11991" max="11991" width="23.42578125" style="10" customWidth="1"/>
    <col min="11992" max="11992" width="8" style="10" customWidth="1"/>
    <col min="11993" max="11993" width="9.140625" style="10" customWidth="1"/>
    <col min="11994" max="11994" width="13.85546875" style="10" customWidth="1"/>
    <col min="11995" max="11995" width="13.42578125" style="10" customWidth="1"/>
    <col min="11996" max="12242" width="8.85546875" style="10"/>
    <col min="12243" max="12243" width="5" style="10" customWidth="1"/>
    <col min="12244" max="12244" width="33.42578125" style="10" customWidth="1"/>
    <col min="12245" max="12245" width="6.42578125" style="10" customWidth="1"/>
    <col min="12246" max="12246" width="29.42578125" style="10" customWidth="1"/>
    <col min="12247" max="12247" width="23.42578125" style="10" customWidth="1"/>
    <col min="12248" max="12248" width="8" style="10" customWidth="1"/>
    <col min="12249" max="12249" width="9.140625" style="10" customWidth="1"/>
    <col min="12250" max="12250" width="13.85546875" style="10" customWidth="1"/>
    <col min="12251" max="12251" width="13.42578125" style="10" customWidth="1"/>
    <col min="12252" max="12498" width="8.85546875" style="10"/>
    <col min="12499" max="12499" width="5" style="10" customWidth="1"/>
    <col min="12500" max="12500" width="33.42578125" style="10" customWidth="1"/>
    <col min="12501" max="12501" width="6.42578125" style="10" customWidth="1"/>
    <col min="12502" max="12502" width="29.42578125" style="10" customWidth="1"/>
    <col min="12503" max="12503" width="23.42578125" style="10" customWidth="1"/>
    <col min="12504" max="12504" width="8" style="10" customWidth="1"/>
    <col min="12505" max="12505" width="9.140625" style="10" customWidth="1"/>
    <col min="12506" max="12506" width="13.85546875" style="10" customWidth="1"/>
    <col min="12507" max="12507" width="13.42578125" style="10" customWidth="1"/>
    <col min="12508" max="12754" width="8.85546875" style="10"/>
    <col min="12755" max="12755" width="5" style="10" customWidth="1"/>
    <col min="12756" max="12756" width="33.42578125" style="10" customWidth="1"/>
    <col min="12757" max="12757" width="6.42578125" style="10" customWidth="1"/>
    <col min="12758" max="12758" width="29.42578125" style="10" customWidth="1"/>
    <col min="12759" max="12759" width="23.42578125" style="10" customWidth="1"/>
    <col min="12760" max="12760" width="8" style="10" customWidth="1"/>
    <col min="12761" max="12761" width="9.140625" style="10" customWidth="1"/>
    <col min="12762" max="12762" width="13.85546875" style="10" customWidth="1"/>
    <col min="12763" max="12763" width="13.42578125" style="10" customWidth="1"/>
    <col min="12764" max="13010" width="8.85546875" style="10"/>
    <col min="13011" max="13011" width="5" style="10" customWidth="1"/>
    <col min="13012" max="13012" width="33.42578125" style="10" customWidth="1"/>
    <col min="13013" max="13013" width="6.42578125" style="10" customWidth="1"/>
    <col min="13014" max="13014" width="29.42578125" style="10" customWidth="1"/>
    <col min="13015" max="13015" width="23.42578125" style="10" customWidth="1"/>
    <col min="13016" max="13016" width="8" style="10" customWidth="1"/>
    <col min="13017" max="13017" width="9.140625" style="10" customWidth="1"/>
    <col min="13018" max="13018" width="13.85546875" style="10" customWidth="1"/>
    <col min="13019" max="13019" width="13.42578125" style="10" customWidth="1"/>
    <col min="13020" max="13266" width="8.85546875" style="10"/>
    <col min="13267" max="13267" width="5" style="10" customWidth="1"/>
    <col min="13268" max="13268" width="33.42578125" style="10" customWidth="1"/>
    <col min="13269" max="13269" width="6.42578125" style="10" customWidth="1"/>
    <col min="13270" max="13270" width="29.42578125" style="10" customWidth="1"/>
    <col min="13271" max="13271" width="23.42578125" style="10" customWidth="1"/>
    <col min="13272" max="13272" width="8" style="10" customWidth="1"/>
    <col min="13273" max="13273" width="9.140625" style="10" customWidth="1"/>
    <col min="13274" max="13274" width="13.85546875" style="10" customWidth="1"/>
    <col min="13275" max="13275" width="13.42578125" style="10" customWidth="1"/>
    <col min="13276" max="13522" width="8.85546875" style="10"/>
    <col min="13523" max="13523" width="5" style="10" customWidth="1"/>
    <col min="13524" max="13524" width="33.42578125" style="10" customWidth="1"/>
    <col min="13525" max="13525" width="6.42578125" style="10" customWidth="1"/>
    <col min="13526" max="13526" width="29.42578125" style="10" customWidth="1"/>
    <col min="13527" max="13527" width="23.42578125" style="10" customWidth="1"/>
    <col min="13528" max="13528" width="8" style="10" customWidth="1"/>
    <col min="13529" max="13529" width="9.140625" style="10" customWidth="1"/>
    <col min="13530" max="13530" width="13.85546875" style="10" customWidth="1"/>
    <col min="13531" max="13531" width="13.42578125" style="10" customWidth="1"/>
    <col min="13532" max="13778" width="8.85546875" style="10"/>
    <col min="13779" max="13779" width="5" style="10" customWidth="1"/>
    <col min="13780" max="13780" width="33.42578125" style="10" customWidth="1"/>
    <col min="13781" max="13781" width="6.42578125" style="10" customWidth="1"/>
    <col min="13782" max="13782" width="29.42578125" style="10" customWidth="1"/>
    <col min="13783" max="13783" width="23.42578125" style="10" customWidth="1"/>
    <col min="13784" max="13784" width="8" style="10" customWidth="1"/>
    <col min="13785" max="13785" width="9.140625" style="10" customWidth="1"/>
    <col min="13786" max="13786" width="13.85546875" style="10" customWidth="1"/>
    <col min="13787" max="13787" width="13.42578125" style="10" customWidth="1"/>
    <col min="13788" max="14034" width="8.85546875" style="10"/>
    <col min="14035" max="14035" width="5" style="10" customWidth="1"/>
    <col min="14036" max="14036" width="33.42578125" style="10" customWidth="1"/>
    <col min="14037" max="14037" width="6.42578125" style="10" customWidth="1"/>
    <col min="14038" max="14038" width="29.42578125" style="10" customWidth="1"/>
    <col min="14039" max="14039" width="23.42578125" style="10" customWidth="1"/>
    <col min="14040" max="14040" width="8" style="10" customWidth="1"/>
    <col min="14041" max="14041" width="9.140625" style="10" customWidth="1"/>
    <col min="14042" max="14042" width="13.85546875" style="10" customWidth="1"/>
    <col min="14043" max="14043" width="13.42578125" style="10" customWidth="1"/>
    <col min="14044" max="14290" width="8.85546875" style="10"/>
    <col min="14291" max="14291" width="5" style="10" customWidth="1"/>
    <col min="14292" max="14292" width="33.42578125" style="10" customWidth="1"/>
    <col min="14293" max="14293" width="6.42578125" style="10" customWidth="1"/>
    <col min="14294" max="14294" width="29.42578125" style="10" customWidth="1"/>
    <col min="14295" max="14295" width="23.42578125" style="10" customWidth="1"/>
    <col min="14296" max="14296" width="8" style="10" customWidth="1"/>
    <col min="14297" max="14297" width="9.140625" style="10" customWidth="1"/>
    <col min="14298" max="14298" width="13.85546875" style="10" customWidth="1"/>
    <col min="14299" max="14299" width="13.42578125" style="10" customWidth="1"/>
    <col min="14300" max="14546" width="8.85546875" style="10"/>
    <col min="14547" max="14547" width="5" style="10" customWidth="1"/>
    <col min="14548" max="14548" width="33.42578125" style="10" customWidth="1"/>
    <col min="14549" max="14549" width="6.42578125" style="10" customWidth="1"/>
    <col min="14550" max="14550" width="29.42578125" style="10" customWidth="1"/>
    <col min="14551" max="14551" width="23.42578125" style="10" customWidth="1"/>
    <col min="14552" max="14552" width="8" style="10" customWidth="1"/>
    <col min="14553" max="14553" width="9.140625" style="10" customWidth="1"/>
    <col min="14554" max="14554" width="13.85546875" style="10" customWidth="1"/>
    <col min="14555" max="14555" width="13.42578125" style="10" customWidth="1"/>
    <col min="14556" max="14802" width="8.85546875" style="10"/>
    <col min="14803" max="14803" width="5" style="10" customWidth="1"/>
    <col min="14804" max="14804" width="33.42578125" style="10" customWidth="1"/>
    <col min="14805" max="14805" width="6.42578125" style="10" customWidth="1"/>
    <col min="14806" max="14806" width="29.42578125" style="10" customWidth="1"/>
    <col min="14807" max="14807" width="23.42578125" style="10" customWidth="1"/>
    <col min="14808" max="14808" width="8" style="10" customWidth="1"/>
    <col min="14809" max="14809" width="9.140625" style="10" customWidth="1"/>
    <col min="14810" max="14810" width="13.85546875" style="10" customWidth="1"/>
    <col min="14811" max="14811" width="13.42578125" style="10" customWidth="1"/>
    <col min="14812" max="15058" width="8.85546875" style="10"/>
    <col min="15059" max="15059" width="5" style="10" customWidth="1"/>
    <col min="15060" max="15060" width="33.42578125" style="10" customWidth="1"/>
    <col min="15061" max="15061" width="6.42578125" style="10" customWidth="1"/>
    <col min="15062" max="15062" width="29.42578125" style="10" customWidth="1"/>
    <col min="15063" max="15063" width="23.42578125" style="10" customWidth="1"/>
    <col min="15064" max="15064" width="8" style="10" customWidth="1"/>
    <col min="15065" max="15065" width="9.140625" style="10" customWidth="1"/>
    <col min="15066" max="15066" width="13.85546875" style="10" customWidth="1"/>
    <col min="15067" max="15067" width="13.42578125" style="10" customWidth="1"/>
    <col min="15068" max="15314" width="8.85546875" style="10"/>
    <col min="15315" max="15315" width="5" style="10" customWidth="1"/>
    <col min="15316" max="15316" width="33.42578125" style="10" customWidth="1"/>
    <col min="15317" max="15317" width="6.42578125" style="10" customWidth="1"/>
    <col min="15318" max="15318" width="29.42578125" style="10" customWidth="1"/>
    <col min="15319" max="15319" width="23.42578125" style="10" customWidth="1"/>
    <col min="15320" max="15320" width="8" style="10" customWidth="1"/>
    <col min="15321" max="15321" width="9.140625" style="10" customWidth="1"/>
    <col min="15322" max="15322" width="13.85546875" style="10" customWidth="1"/>
    <col min="15323" max="15323" width="13.42578125" style="10" customWidth="1"/>
    <col min="15324" max="15570" width="8.85546875" style="10"/>
    <col min="15571" max="15571" width="5" style="10" customWidth="1"/>
    <col min="15572" max="15572" width="33.42578125" style="10" customWidth="1"/>
    <col min="15573" max="15573" width="6.42578125" style="10" customWidth="1"/>
    <col min="15574" max="15574" width="29.42578125" style="10" customWidth="1"/>
    <col min="15575" max="15575" width="23.42578125" style="10" customWidth="1"/>
    <col min="15576" max="15576" width="8" style="10" customWidth="1"/>
    <col min="15577" max="15577" width="9.140625" style="10" customWidth="1"/>
    <col min="15578" max="15578" width="13.85546875" style="10" customWidth="1"/>
    <col min="15579" max="15579" width="13.42578125" style="10" customWidth="1"/>
    <col min="15580" max="15826" width="8.85546875" style="10"/>
    <col min="15827" max="15827" width="5" style="10" customWidth="1"/>
    <col min="15828" max="15828" width="33.42578125" style="10" customWidth="1"/>
    <col min="15829" max="15829" width="6.42578125" style="10" customWidth="1"/>
    <col min="15830" max="15830" width="29.42578125" style="10" customWidth="1"/>
    <col min="15831" max="15831" width="23.42578125" style="10" customWidth="1"/>
    <col min="15832" max="15832" width="8" style="10" customWidth="1"/>
    <col min="15833" max="15833" width="9.140625" style="10" customWidth="1"/>
    <col min="15834" max="15834" width="13.85546875" style="10" customWidth="1"/>
    <col min="15835" max="15835" width="13.42578125" style="10" customWidth="1"/>
    <col min="15836" max="16384" width="8.85546875" style="10"/>
  </cols>
  <sheetData>
    <row r="1" spans="1:12" s="37" customFormat="1" ht="23.25" x14ac:dyDescent="0.25">
      <c r="A1" s="35"/>
      <c r="B1" s="35"/>
      <c r="C1" s="36" t="s">
        <v>51</v>
      </c>
      <c r="H1" s="35"/>
      <c r="I1" s="35"/>
      <c r="J1" s="43"/>
      <c r="K1" s="50"/>
      <c r="L1" s="51"/>
    </row>
    <row r="2" spans="1:12" s="38" customFormat="1" ht="23.25" x14ac:dyDescent="0.35">
      <c r="B2" s="39"/>
      <c r="C2" s="40" t="s">
        <v>101</v>
      </c>
      <c r="D2" s="40"/>
      <c r="E2" s="41"/>
      <c r="F2" s="41"/>
      <c r="G2" s="42"/>
      <c r="H2" s="41"/>
      <c r="I2" s="41"/>
      <c r="J2" s="44"/>
      <c r="K2" s="52"/>
      <c r="L2" s="53"/>
    </row>
    <row r="3" spans="1:12" s="38" customFormat="1" ht="23.25" x14ac:dyDescent="0.35">
      <c r="B3" s="39"/>
      <c r="C3" s="40"/>
      <c r="D3" s="40"/>
      <c r="E3" s="41"/>
      <c r="F3" s="41"/>
      <c r="G3" s="42"/>
      <c r="H3" s="41"/>
      <c r="I3" s="41"/>
      <c r="J3" s="44"/>
      <c r="K3" s="52"/>
      <c r="L3" s="53"/>
    </row>
    <row r="4" spans="1:12" s="3" customFormat="1" ht="48" thickBot="1" x14ac:dyDescent="0.3">
      <c r="A4" s="1" t="s">
        <v>0</v>
      </c>
      <c r="B4" s="2" t="s">
        <v>1</v>
      </c>
      <c r="C4" s="2" t="s">
        <v>2</v>
      </c>
      <c r="D4" s="2" t="s">
        <v>3</v>
      </c>
      <c r="E4" s="2" t="s">
        <v>4</v>
      </c>
      <c r="F4" s="2" t="s">
        <v>5</v>
      </c>
      <c r="G4" s="24" t="s">
        <v>6</v>
      </c>
      <c r="H4" s="2" t="s">
        <v>7</v>
      </c>
      <c r="I4" s="2" t="s">
        <v>8</v>
      </c>
      <c r="J4" s="45" t="s">
        <v>9</v>
      </c>
      <c r="K4" s="54" t="s">
        <v>10</v>
      </c>
      <c r="L4" s="55" t="s">
        <v>11</v>
      </c>
    </row>
    <row r="5" spans="1:12" s="26" customFormat="1" ht="21.75" customHeight="1" thickBot="1" x14ac:dyDescent="0.3">
      <c r="A5" s="190" t="s">
        <v>96</v>
      </c>
      <c r="B5" s="191"/>
      <c r="C5" s="23">
        <v>0.2</v>
      </c>
      <c r="D5" s="15"/>
      <c r="E5" s="16"/>
      <c r="F5" s="17"/>
      <c r="G5" s="18"/>
      <c r="H5" s="19"/>
      <c r="I5" s="31"/>
      <c r="J5" s="46"/>
      <c r="K5" s="170">
        <v>1</v>
      </c>
      <c r="L5" s="171"/>
    </row>
    <row r="6" spans="1:12" s="26" customFormat="1" ht="15.75" x14ac:dyDescent="0.25">
      <c r="A6" s="185">
        <v>1</v>
      </c>
      <c r="B6" s="73"/>
      <c r="C6" s="186"/>
      <c r="D6" s="15"/>
      <c r="E6" s="16"/>
      <c r="F6" s="17"/>
      <c r="G6" s="18"/>
      <c r="H6" s="19"/>
      <c r="I6" s="31"/>
      <c r="J6" s="46"/>
      <c r="K6" s="170"/>
      <c r="L6" s="57"/>
    </row>
    <row r="7" spans="1:12" s="26" customFormat="1" ht="16.5" thickBot="1" x14ac:dyDescent="0.3">
      <c r="A7" s="185">
        <v>2</v>
      </c>
      <c r="B7" s="187"/>
      <c r="C7" s="186"/>
      <c r="D7" s="15"/>
      <c r="E7" s="16"/>
      <c r="F7" s="17"/>
      <c r="G7" s="18"/>
      <c r="H7" s="19"/>
      <c r="I7" s="31"/>
      <c r="J7" s="46"/>
      <c r="K7" s="56"/>
      <c r="L7" s="57"/>
    </row>
    <row r="8" spans="1:12" s="26" customFormat="1" ht="22.5" customHeight="1" thickBot="1" x14ac:dyDescent="0.3">
      <c r="A8" s="192" t="s">
        <v>97</v>
      </c>
      <c r="B8" s="193"/>
      <c r="C8" s="23">
        <v>0.8</v>
      </c>
      <c r="D8" s="15"/>
      <c r="E8" s="16"/>
      <c r="F8" s="17"/>
      <c r="G8" s="18"/>
      <c r="H8" s="19"/>
      <c r="I8" s="31"/>
      <c r="J8" s="46"/>
      <c r="K8" s="170"/>
      <c r="L8" s="110">
        <f>K8*C8</f>
        <v>0</v>
      </c>
    </row>
    <row r="9" spans="1:12" s="4" customFormat="1" ht="21.75" customHeight="1" x14ac:dyDescent="0.25">
      <c r="A9" s="20"/>
      <c r="B9" s="101" t="s">
        <v>12</v>
      </c>
      <c r="C9" s="67">
        <v>0.2</v>
      </c>
      <c r="D9" s="21"/>
      <c r="E9" s="22"/>
      <c r="F9" s="22"/>
      <c r="G9" s="25"/>
      <c r="H9" s="22"/>
      <c r="I9" s="102"/>
      <c r="J9" s="103"/>
      <c r="K9" s="104"/>
      <c r="L9" s="110">
        <f>SUM(L10:L14)*C9</f>
        <v>0</v>
      </c>
    </row>
    <row r="10" spans="1:12" s="26" customFormat="1" ht="28.5" customHeight="1" x14ac:dyDescent="0.25">
      <c r="A10" s="72">
        <v>1</v>
      </c>
      <c r="B10" s="73" t="s">
        <v>87</v>
      </c>
      <c r="C10" s="74">
        <v>0.25</v>
      </c>
      <c r="D10" s="75" t="s">
        <v>13</v>
      </c>
      <c r="E10" s="106" t="s">
        <v>91</v>
      </c>
      <c r="F10" s="77" t="s">
        <v>54</v>
      </c>
      <c r="G10" s="78" t="s">
        <v>59</v>
      </c>
      <c r="H10" s="77" t="s">
        <v>14</v>
      </c>
      <c r="I10" s="107">
        <v>0.25</v>
      </c>
      <c r="J10" s="108"/>
      <c r="K10" s="109"/>
      <c r="L10" s="110">
        <f>K10*C10</f>
        <v>0</v>
      </c>
    </row>
    <row r="11" spans="1:12" s="26" customFormat="1" ht="31.5" x14ac:dyDescent="0.25">
      <c r="A11" s="81">
        <v>2</v>
      </c>
      <c r="B11" s="82" t="s">
        <v>88</v>
      </c>
      <c r="C11" s="83">
        <v>0.2</v>
      </c>
      <c r="D11" s="84" t="s">
        <v>15</v>
      </c>
      <c r="E11" s="85" t="s">
        <v>77</v>
      </c>
      <c r="F11" s="86" t="s">
        <v>54</v>
      </c>
      <c r="G11" s="87" t="s">
        <v>59</v>
      </c>
      <c r="H11" s="86" t="s">
        <v>14</v>
      </c>
      <c r="I11" s="111">
        <v>0.24</v>
      </c>
      <c r="J11" s="112"/>
      <c r="K11" s="113"/>
      <c r="L11" s="114">
        <f t="shared" ref="L11:L21" si="0">K11*C11</f>
        <v>0</v>
      </c>
    </row>
    <row r="12" spans="1:12" s="26" customFormat="1" ht="36.75" customHeight="1" x14ac:dyDescent="0.25">
      <c r="A12" s="81">
        <v>3</v>
      </c>
      <c r="B12" s="82" t="s">
        <v>89</v>
      </c>
      <c r="C12" s="83">
        <v>0.25</v>
      </c>
      <c r="D12" s="84" t="s">
        <v>16</v>
      </c>
      <c r="E12" s="85" t="s">
        <v>90</v>
      </c>
      <c r="F12" s="86" t="s">
        <v>54</v>
      </c>
      <c r="G12" s="87" t="s">
        <v>59</v>
      </c>
      <c r="H12" s="86" t="s">
        <v>14</v>
      </c>
      <c r="I12" s="115">
        <v>0.4</v>
      </c>
      <c r="J12" s="112"/>
      <c r="K12" s="113"/>
      <c r="L12" s="114">
        <f t="shared" si="0"/>
        <v>0</v>
      </c>
    </row>
    <row r="13" spans="1:12" s="26" customFormat="1" ht="31.5" x14ac:dyDescent="0.25">
      <c r="A13" s="81">
        <v>4</v>
      </c>
      <c r="B13" s="82" t="s">
        <v>75</v>
      </c>
      <c r="C13" s="83">
        <v>0.15</v>
      </c>
      <c r="D13" s="84" t="s">
        <v>17</v>
      </c>
      <c r="E13" s="85" t="s">
        <v>77</v>
      </c>
      <c r="F13" s="86" t="s">
        <v>54</v>
      </c>
      <c r="G13" s="87" t="s">
        <v>59</v>
      </c>
      <c r="H13" s="86" t="s">
        <v>18</v>
      </c>
      <c r="I13" s="116" t="s">
        <v>78</v>
      </c>
      <c r="J13" s="112"/>
      <c r="K13" s="113"/>
      <c r="L13" s="114">
        <f t="shared" si="0"/>
        <v>0</v>
      </c>
    </row>
    <row r="14" spans="1:12" s="26" customFormat="1" ht="31.5" x14ac:dyDescent="0.25">
      <c r="A14" s="92">
        <v>5</v>
      </c>
      <c r="B14" s="93" t="s">
        <v>92</v>
      </c>
      <c r="C14" s="94">
        <v>0.15</v>
      </c>
      <c r="D14" s="95" t="s">
        <v>19</v>
      </c>
      <c r="E14" s="96" t="s">
        <v>93</v>
      </c>
      <c r="F14" s="97" t="s">
        <v>54</v>
      </c>
      <c r="G14" s="96" t="s">
        <v>20</v>
      </c>
      <c r="H14" s="97" t="s">
        <v>14</v>
      </c>
      <c r="I14" s="117">
        <v>7.0000000000000001E-3</v>
      </c>
      <c r="J14" s="118"/>
      <c r="K14" s="119"/>
      <c r="L14" s="120">
        <f t="shared" si="0"/>
        <v>0</v>
      </c>
    </row>
    <row r="15" spans="1:12" s="29" customFormat="1" ht="24" customHeight="1" x14ac:dyDescent="0.25">
      <c r="A15" s="27"/>
      <c r="B15" s="66" t="s">
        <v>21</v>
      </c>
      <c r="C15" s="105">
        <v>0.3</v>
      </c>
      <c r="D15" s="25"/>
      <c r="E15" s="28"/>
      <c r="F15" s="28"/>
      <c r="G15" s="25"/>
      <c r="H15" s="28"/>
      <c r="I15" s="68"/>
      <c r="J15" s="69"/>
      <c r="K15" s="70"/>
      <c r="L15" s="120">
        <f>SUM(L16:L21)*C15</f>
        <v>0</v>
      </c>
    </row>
    <row r="16" spans="1:12" s="26" customFormat="1" ht="38.25" customHeight="1" x14ac:dyDescent="0.25">
      <c r="A16" s="72">
        <v>1</v>
      </c>
      <c r="B16" s="73" t="s">
        <v>76</v>
      </c>
      <c r="C16" s="74">
        <v>0.2</v>
      </c>
      <c r="D16" s="75" t="s">
        <v>22</v>
      </c>
      <c r="E16" s="76" t="s">
        <v>79</v>
      </c>
      <c r="F16" s="77" t="s">
        <v>54</v>
      </c>
      <c r="G16" s="78" t="s">
        <v>53</v>
      </c>
      <c r="H16" s="77" t="s">
        <v>14</v>
      </c>
      <c r="I16" s="79">
        <v>0.6</v>
      </c>
      <c r="J16" s="65"/>
      <c r="K16" s="154"/>
      <c r="L16" s="120">
        <f t="shared" si="0"/>
        <v>0</v>
      </c>
    </row>
    <row r="17" spans="1:12" s="26" customFormat="1" ht="45.75" customHeight="1" x14ac:dyDescent="0.25">
      <c r="A17" s="81">
        <v>2</v>
      </c>
      <c r="B17" s="82" t="s">
        <v>61</v>
      </c>
      <c r="C17" s="74">
        <v>0.2</v>
      </c>
      <c r="D17" s="84" t="s">
        <v>58</v>
      </c>
      <c r="E17" s="85" t="s">
        <v>62</v>
      </c>
      <c r="F17" s="86" t="s">
        <v>55</v>
      </c>
      <c r="G17" s="87" t="s">
        <v>53</v>
      </c>
      <c r="H17" s="86" t="s">
        <v>14</v>
      </c>
      <c r="I17" s="88">
        <v>0.28000000000000003</v>
      </c>
      <c r="J17" s="65"/>
      <c r="K17" s="154"/>
      <c r="L17" s="120">
        <f t="shared" si="0"/>
        <v>0</v>
      </c>
    </row>
    <row r="18" spans="1:12" s="26" customFormat="1" ht="39.75" customHeight="1" x14ac:dyDescent="0.25">
      <c r="A18" s="81">
        <v>3</v>
      </c>
      <c r="B18" s="82" t="s">
        <v>57</v>
      </c>
      <c r="C18" s="74">
        <v>0.2</v>
      </c>
      <c r="D18" s="84" t="s">
        <v>58</v>
      </c>
      <c r="E18" s="85" t="s">
        <v>71</v>
      </c>
      <c r="F18" s="86" t="s">
        <v>55</v>
      </c>
      <c r="G18" s="87" t="s">
        <v>53</v>
      </c>
      <c r="H18" s="86" t="s">
        <v>14</v>
      </c>
      <c r="I18" s="88">
        <v>0.25</v>
      </c>
      <c r="J18" s="65"/>
      <c r="K18" s="154"/>
      <c r="L18" s="120">
        <f t="shared" si="0"/>
        <v>0</v>
      </c>
    </row>
    <row r="19" spans="1:12" s="26" customFormat="1" ht="39.75" customHeight="1" x14ac:dyDescent="0.25">
      <c r="A19" s="81">
        <v>4</v>
      </c>
      <c r="B19" s="148" t="s">
        <v>102</v>
      </c>
      <c r="C19" s="149">
        <v>0.1</v>
      </c>
      <c r="D19" s="150" t="s">
        <v>103</v>
      </c>
      <c r="E19" s="151" t="s">
        <v>104</v>
      </c>
      <c r="F19" s="152" t="s">
        <v>54</v>
      </c>
      <c r="G19" s="153" t="s">
        <v>53</v>
      </c>
      <c r="H19" s="152" t="s">
        <v>14</v>
      </c>
      <c r="I19" s="154">
        <v>0.27</v>
      </c>
      <c r="J19" s="65"/>
      <c r="K19" s="154"/>
      <c r="L19" s="120">
        <f t="shared" si="0"/>
        <v>0</v>
      </c>
    </row>
    <row r="20" spans="1:12" s="26" customFormat="1" ht="57.75" customHeight="1" x14ac:dyDescent="0.25">
      <c r="A20" s="92">
        <v>5</v>
      </c>
      <c r="B20" s="82" t="s">
        <v>66</v>
      </c>
      <c r="C20" s="177">
        <v>0.2</v>
      </c>
      <c r="D20" s="84" t="s">
        <v>23</v>
      </c>
      <c r="E20" s="85" t="s">
        <v>45</v>
      </c>
      <c r="F20" s="86" t="s">
        <v>54</v>
      </c>
      <c r="G20" s="87" t="s">
        <v>48</v>
      </c>
      <c r="H20" s="86" t="s">
        <v>24</v>
      </c>
      <c r="I20" s="91">
        <v>4.5</v>
      </c>
      <c r="J20" s="156"/>
      <c r="K20" s="154"/>
      <c r="L20" s="120">
        <f t="shared" si="0"/>
        <v>0</v>
      </c>
    </row>
    <row r="21" spans="1:12" s="26" customFormat="1" ht="52.5" customHeight="1" x14ac:dyDescent="0.25">
      <c r="A21" s="155">
        <v>6</v>
      </c>
      <c r="B21" s="93" t="s">
        <v>25</v>
      </c>
      <c r="C21" s="178">
        <v>0.1</v>
      </c>
      <c r="D21" s="95" t="s">
        <v>26</v>
      </c>
      <c r="E21" s="96" t="s">
        <v>52</v>
      </c>
      <c r="F21" s="97" t="s">
        <v>54</v>
      </c>
      <c r="G21" s="98" t="s">
        <v>48</v>
      </c>
      <c r="H21" s="97" t="s">
        <v>24</v>
      </c>
      <c r="I21" s="99">
        <v>4</v>
      </c>
      <c r="J21" s="157"/>
      <c r="K21" s="154"/>
      <c r="L21" s="120">
        <f t="shared" si="0"/>
        <v>0</v>
      </c>
    </row>
    <row r="22" spans="1:12" s="29" customFormat="1" ht="24.75" customHeight="1" x14ac:dyDescent="0.25">
      <c r="A22" s="27"/>
      <c r="B22" s="66" t="s">
        <v>29</v>
      </c>
      <c r="C22" s="105">
        <v>0.3</v>
      </c>
      <c r="D22" s="25"/>
      <c r="E22" s="28"/>
      <c r="F22" s="28"/>
      <c r="G22" s="25"/>
      <c r="H22" s="28"/>
      <c r="I22" s="68"/>
      <c r="J22" s="69"/>
      <c r="K22" s="70"/>
      <c r="L22" s="120">
        <f>SUM(L23:L28)*C22</f>
        <v>0</v>
      </c>
    </row>
    <row r="23" spans="1:12" s="26" customFormat="1" ht="41.25" customHeight="1" x14ac:dyDescent="0.25">
      <c r="A23" s="72">
        <v>1</v>
      </c>
      <c r="B23" s="73" t="s">
        <v>81</v>
      </c>
      <c r="C23" s="74">
        <v>0.15</v>
      </c>
      <c r="D23" s="75" t="s">
        <v>30</v>
      </c>
      <c r="E23" s="106" t="s">
        <v>82</v>
      </c>
      <c r="F23" s="77" t="s">
        <v>54</v>
      </c>
      <c r="G23" s="78" t="s">
        <v>53</v>
      </c>
      <c r="H23" s="77" t="s">
        <v>31</v>
      </c>
      <c r="I23" s="121">
        <v>1600</v>
      </c>
      <c r="J23" s="158"/>
      <c r="K23" s="159"/>
      <c r="L23" s="80">
        <f>K23*C23</f>
        <v>0</v>
      </c>
    </row>
    <row r="24" spans="1:12" s="26" customFormat="1" ht="38.25" customHeight="1" x14ac:dyDescent="0.25">
      <c r="A24" s="81">
        <v>2</v>
      </c>
      <c r="B24" s="82" t="s">
        <v>80</v>
      </c>
      <c r="C24" s="83">
        <v>0.2</v>
      </c>
      <c r="D24" s="84" t="s">
        <v>32</v>
      </c>
      <c r="E24" s="85" t="s">
        <v>73</v>
      </c>
      <c r="F24" s="86" t="s">
        <v>54</v>
      </c>
      <c r="G24" s="87" t="s">
        <v>53</v>
      </c>
      <c r="H24" s="86" t="s">
        <v>14</v>
      </c>
      <c r="I24" s="88">
        <v>0.8</v>
      </c>
      <c r="J24" s="64"/>
      <c r="K24" s="162"/>
      <c r="L24" s="90">
        <f t="shared" ref="L24:L28" si="1">K24*C24</f>
        <v>0</v>
      </c>
    </row>
    <row r="25" spans="1:12" s="26" customFormat="1" ht="42" customHeight="1" x14ac:dyDescent="0.25">
      <c r="A25" s="81">
        <v>3</v>
      </c>
      <c r="B25" s="82" t="s">
        <v>83</v>
      </c>
      <c r="C25" s="83">
        <v>0.2</v>
      </c>
      <c r="D25" s="84" t="s">
        <v>33</v>
      </c>
      <c r="E25" s="179" t="s">
        <v>109</v>
      </c>
      <c r="F25" s="86" t="s">
        <v>54</v>
      </c>
      <c r="G25" s="87" t="s">
        <v>53</v>
      </c>
      <c r="H25" s="86" t="s">
        <v>14</v>
      </c>
      <c r="I25" s="91">
        <v>24</v>
      </c>
      <c r="J25" s="91"/>
      <c r="K25" s="159"/>
      <c r="L25" s="90">
        <f>K25*C25</f>
        <v>0</v>
      </c>
    </row>
    <row r="26" spans="1:12" s="26" customFormat="1" ht="47.25" x14ac:dyDescent="0.25">
      <c r="A26" s="81">
        <v>4</v>
      </c>
      <c r="B26" s="126" t="s">
        <v>34</v>
      </c>
      <c r="C26" s="83">
        <v>0.15</v>
      </c>
      <c r="D26" s="84" t="s">
        <v>35</v>
      </c>
      <c r="E26" s="85" t="s">
        <v>67</v>
      </c>
      <c r="F26" s="86" t="s">
        <v>72</v>
      </c>
      <c r="G26" s="87" t="s">
        <v>53</v>
      </c>
      <c r="H26" s="86" t="s">
        <v>14</v>
      </c>
      <c r="I26" s="89">
        <v>4.0000000000000001E-3</v>
      </c>
      <c r="J26" s="160"/>
      <c r="K26" s="159"/>
      <c r="L26" s="90">
        <f t="shared" si="1"/>
        <v>0</v>
      </c>
    </row>
    <row r="27" spans="1:12" s="26" customFormat="1" ht="54" customHeight="1" x14ac:dyDescent="0.25">
      <c r="A27" s="81">
        <v>5</v>
      </c>
      <c r="B27" s="82" t="s">
        <v>94</v>
      </c>
      <c r="C27" s="83">
        <v>0.2</v>
      </c>
      <c r="D27" s="84" t="s">
        <v>27</v>
      </c>
      <c r="E27" s="85" t="s">
        <v>95</v>
      </c>
      <c r="F27" s="86" t="s">
        <v>72</v>
      </c>
      <c r="G27" s="87" t="s">
        <v>48</v>
      </c>
      <c r="H27" s="86" t="s">
        <v>24</v>
      </c>
      <c r="I27" s="91">
        <v>4.1500000000000004</v>
      </c>
      <c r="J27" s="157"/>
      <c r="K27" s="159"/>
      <c r="L27" s="90">
        <f t="shared" si="1"/>
        <v>0</v>
      </c>
    </row>
    <row r="28" spans="1:12" s="26" customFormat="1" ht="78" customHeight="1" x14ac:dyDescent="0.25">
      <c r="A28" s="92">
        <v>6</v>
      </c>
      <c r="B28" s="93" t="s">
        <v>107</v>
      </c>
      <c r="C28" s="94">
        <v>0.1</v>
      </c>
      <c r="D28" s="95" t="s">
        <v>85</v>
      </c>
      <c r="E28" s="127" t="s">
        <v>106</v>
      </c>
      <c r="F28" s="97" t="s">
        <v>54</v>
      </c>
      <c r="G28" s="98" t="s">
        <v>48</v>
      </c>
      <c r="H28" s="97" t="s">
        <v>28</v>
      </c>
      <c r="I28" s="128" t="s">
        <v>105</v>
      </c>
      <c r="J28" s="157"/>
      <c r="K28" s="159"/>
      <c r="L28" s="161">
        <f t="shared" si="1"/>
        <v>0</v>
      </c>
    </row>
    <row r="29" spans="1:12" s="29" customFormat="1" ht="27" customHeight="1" x14ac:dyDescent="0.25">
      <c r="A29" s="27"/>
      <c r="B29" s="66" t="s">
        <v>36</v>
      </c>
      <c r="C29" s="105">
        <v>0.2</v>
      </c>
      <c r="D29" s="25"/>
      <c r="E29" s="28"/>
      <c r="F29" s="28"/>
      <c r="G29" s="25"/>
      <c r="H29" s="28"/>
      <c r="I29" s="68"/>
      <c r="J29" s="69"/>
      <c r="K29" s="70"/>
      <c r="L29" s="100">
        <f>SUM(L30:L34)*C29</f>
        <v>0</v>
      </c>
    </row>
    <row r="30" spans="1:12" s="26" customFormat="1" ht="48" customHeight="1" x14ac:dyDescent="0.25">
      <c r="A30" s="72">
        <v>1</v>
      </c>
      <c r="B30" s="136" t="s">
        <v>86</v>
      </c>
      <c r="C30" s="177">
        <v>0.2</v>
      </c>
      <c r="D30" s="75" t="s">
        <v>37</v>
      </c>
      <c r="E30" s="137" t="s">
        <v>74</v>
      </c>
      <c r="F30" s="77" t="s">
        <v>72</v>
      </c>
      <c r="G30" s="78" t="s">
        <v>49</v>
      </c>
      <c r="H30" s="77" t="s">
        <v>14</v>
      </c>
      <c r="I30" s="107">
        <v>0.24</v>
      </c>
      <c r="J30" s="163"/>
      <c r="K30" s="164"/>
      <c r="L30" s="161">
        <f>K30*C30</f>
        <v>0</v>
      </c>
    </row>
    <row r="31" spans="1:12" s="26" customFormat="1" ht="39" customHeight="1" x14ac:dyDescent="0.25">
      <c r="A31" s="81">
        <v>2</v>
      </c>
      <c r="B31" s="138" t="s">
        <v>99</v>
      </c>
      <c r="C31" s="123">
        <v>0.1</v>
      </c>
      <c r="D31" s="84" t="s">
        <v>50</v>
      </c>
      <c r="E31" s="139" t="s">
        <v>100</v>
      </c>
      <c r="F31" s="86" t="s">
        <v>72</v>
      </c>
      <c r="G31" s="87" t="s">
        <v>60</v>
      </c>
      <c r="H31" s="86" t="s">
        <v>28</v>
      </c>
      <c r="I31" s="91">
        <v>0</v>
      </c>
      <c r="J31" s="165"/>
      <c r="K31" s="166"/>
      <c r="L31" s="90">
        <f t="shared" ref="L31:L34" si="2">K31*C31</f>
        <v>0</v>
      </c>
    </row>
    <row r="32" spans="1:12" s="26" customFormat="1" ht="58.5" customHeight="1" x14ac:dyDescent="0.25">
      <c r="A32" s="81">
        <v>3</v>
      </c>
      <c r="B32" s="138" t="s">
        <v>108</v>
      </c>
      <c r="C32" s="123">
        <v>0.2</v>
      </c>
      <c r="D32" s="84" t="s">
        <v>47</v>
      </c>
      <c r="E32" s="139" t="s">
        <v>98</v>
      </c>
      <c r="F32" s="86" t="s">
        <v>72</v>
      </c>
      <c r="G32" s="140" t="s">
        <v>53</v>
      </c>
      <c r="H32" s="86" t="s">
        <v>46</v>
      </c>
      <c r="I32" s="91">
        <v>2</v>
      </c>
      <c r="J32" s="91"/>
      <c r="K32" s="166"/>
      <c r="L32" s="90">
        <f t="shared" si="2"/>
        <v>0</v>
      </c>
    </row>
    <row r="33" spans="1:12" s="30" customFormat="1" ht="69.75" customHeight="1" x14ac:dyDescent="0.25">
      <c r="A33" s="81">
        <v>4</v>
      </c>
      <c r="B33" s="138" t="s">
        <v>63</v>
      </c>
      <c r="C33" s="180">
        <v>0.3</v>
      </c>
      <c r="D33" s="84" t="s">
        <v>64</v>
      </c>
      <c r="E33" s="139" t="s">
        <v>70</v>
      </c>
      <c r="F33" s="86" t="s">
        <v>72</v>
      </c>
      <c r="G33" s="142" t="s">
        <v>65</v>
      </c>
      <c r="H33" s="86" t="s">
        <v>14</v>
      </c>
      <c r="I33" s="143">
        <v>0.9</v>
      </c>
      <c r="J33" s="166"/>
      <c r="K33" s="173"/>
      <c r="L33" s="90">
        <f t="shared" si="2"/>
        <v>0</v>
      </c>
    </row>
    <row r="34" spans="1:12" s="26" customFormat="1" ht="60.75" customHeight="1" x14ac:dyDescent="0.25">
      <c r="A34" s="92">
        <v>5</v>
      </c>
      <c r="B34" s="144" t="s">
        <v>68</v>
      </c>
      <c r="C34" s="178">
        <v>0.2</v>
      </c>
      <c r="D34" s="95" t="s">
        <v>56</v>
      </c>
      <c r="E34" s="145" t="s">
        <v>69</v>
      </c>
      <c r="F34" s="97" t="s">
        <v>72</v>
      </c>
      <c r="G34" s="146" t="s">
        <v>49</v>
      </c>
      <c r="H34" s="97" t="s">
        <v>14</v>
      </c>
      <c r="I34" s="147">
        <v>1</v>
      </c>
      <c r="J34" s="167"/>
      <c r="K34" s="168"/>
      <c r="L34" s="100">
        <f t="shared" si="2"/>
        <v>0</v>
      </c>
    </row>
    <row r="35" spans="1:12" s="5" customFormat="1" ht="30.75" customHeight="1" x14ac:dyDescent="0.25">
      <c r="A35" s="129"/>
      <c r="B35" s="129" t="s">
        <v>38</v>
      </c>
      <c r="C35" s="130">
        <f>C9+C15+C22+C29</f>
        <v>1</v>
      </c>
      <c r="D35" s="131"/>
      <c r="E35" s="132"/>
      <c r="F35" s="132"/>
      <c r="G35" s="131"/>
      <c r="H35" s="132"/>
      <c r="I35" s="133"/>
      <c r="J35" s="134"/>
      <c r="K35" s="135"/>
      <c r="L35" s="169">
        <f>L5+L8</f>
        <v>0</v>
      </c>
    </row>
    <row r="36" spans="1:12" s="7" customFormat="1" ht="15.75" x14ac:dyDescent="0.25">
      <c r="A36" s="6"/>
      <c r="B36" s="6"/>
      <c r="C36" s="6"/>
      <c r="D36" s="6"/>
      <c r="E36" s="181"/>
      <c r="F36" s="181"/>
      <c r="G36" s="6"/>
      <c r="H36" s="181"/>
      <c r="I36" s="181"/>
      <c r="J36" s="47"/>
      <c r="K36" s="58"/>
      <c r="L36" s="59"/>
    </row>
    <row r="37" spans="1:12" s="7" customFormat="1" ht="15.75" x14ac:dyDescent="0.25">
      <c r="A37" s="6"/>
      <c r="B37" s="194" t="s">
        <v>39</v>
      </c>
      <c r="C37" s="194"/>
      <c r="D37" s="184"/>
      <c r="E37" s="183"/>
      <c r="F37" s="183" t="s">
        <v>40</v>
      </c>
      <c r="H37" s="183"/>
      <c r="I37" s="183"/>
      <c r="J37" s="195" t="s">
        <v>41</v>
      </c>
      <c r="K37" s="195"/>
      <c r="L37" s="195"/>
    </row>
    <row r="38" spans="1:12" s="7" customFormat="1" ht="15.75" x14ac:dyDescent="0.25">
      <c r="A38" s="6"/>
      <c r="B38" s="188"/>
      <c r="C38" s="188"/>
      <c r="D38" s="6"/>
      <c r="E38" s="181"/>
      <c r="F38" s="181"/>
      <c r="H38" s="181"/>
      <c r="I38" s="181"/>
      <c r="J38" s="189" t="s">
        <v>42</v>
      </c>
      <c r="K38" s="189"/>
      <c r="L38" s="189"/>
    </row>
    <row r="39" spans="1:12" s="7" customFormat="1" ht="15.75" x14ac:dyDescent="0.25">
      <c r="A39" s="6"/>
      <c r="B39" s="181"/>
      <c r="C39" s="181"/>
      <c r="D39" s="6"/>
      <c r="E39" s="181"/>
      <c r="F39" s="181"/>
      <c r="H39" s="181"/>
      <c r="I39" s="181"/>
      <c r="J39" s="182"/>
      <c r="K39" s="182"/>
      <c r="L39" s="182"/>
    </row>
    <row r="40" spans="1:12" s="7" customFormat="1" ht="15.75" x14ac:dyDescent="0.25">
      <c r="A40" s="6"/>
      <c r="B40" s="181"/>
      <c r="C40" s="181"/>
      <c r="D40" s="6"/>
      <c r="E40" s="181"/>
      <c r="F40" s="181"/>
      <c r="H40" s="181"/>
      <c r="I40" s="181"/>
      <c r="J40" s="182"/>
      <c r="K40" s="182"/>
      <c r="L40" s="182"/>
    </row>
    <row r="41" spans="1:12" s="8" customFormat="1" ht="15.75" x14ac:dyDescent="0.25">
      <c r="A41" s="6"/>
      <c r="B41" s="6"/>
      <c r="C41" s="6"/>
      <c r="D41" s="6"/>
      <c r="E41" s="181"/>
      <c r="F41" s="181"/>
      <c r="H41" s="181"/>
      <c r="I41" s="181"/>
      <c r="J41" s="47"/>
      <c r="K41" s="58"/>
      <c r="L41" s="59"/>
    </row>
    <row r="42" spans="1:12" s="8" customFormat="1" ht="15.75" x14ac:dyDescent="0.25">
      <c r="A42" s="6"/>
      <c r="B42" s="6"/>
      <c r="C42" s="6"/>
      <c r="D42" s="6"/>
      <c r="E42" s="181"/>
      <c r="F42" s="181"/>
      <c r="H42" s="181"/>
      <c r="I42" s="181"/>
      <c r="J42" s="47"/>
      <c r="K42" s="58"/>
      <c r="L42" s="59"/>
    </row>
    <row r="43" spans="1:12" s="8" customFormat="1" ht="15.75" x14ac:dyDescent="0.25">
      <c r="A43" s="6"/>
      <c r="B43" s="6"/>
      <c r="C43" s="6"/>
      <c r="D43" s="6"/>
      <c r="E43" s="181"/>
      <c r="F43" s="181"/>
      <c r="H43" s="181"/>
      <c r="I43" s="181"/>
      <c r="J43" s="47"/>
      <c r="K43" s="58"/>
      <c r="L43" s="59"/>
    </row>
    <row r="44" spans="1:12" s="8" customFormat="1" ht="15.75" x14ac:dyDescent="0.25">
      <c r="A44" s="6"/>
      <c r="B44" s="6"/>
      <c r="C44" s="6"/>
      <c r="D44" s="6"/>
      <c r="E44" s="181"/>
      <c r="F44" s="181"/>
      <c r="H44" s="181"/>
      <c r="I44" s="181"/>
      <c r="J44" s="47"/>
      <c r="K44" s="58"/>
      <c r="L44" s="59"/>
    </row>
    <row r="45" spans="1:12" s="8" customFormat="1" ht="15.75" x14ac:dyDescent="0.25">
      <c r="A45" s="6"/>
      <c r="B45" s="188" t="s">
        <v>110</v>
      </c>
      <c r="C45" s="188"/>
      <c r="D45" s="6"/>
      <c r="E45" s="181"/>
      <c r="F45" s="181" t="s">
        <v>44</v>
      </c>
      <c r="H45" s="181"/>
      <c r="I45" s="181"/>
      <c r="J45" s="189" t="s">
        <v>43</v>
      </c>
      <c r="K45" s="189"/>
      <c r="L45" s="189"/>
    </row>
    <row r="46" spans="1:12" s="8" customFormat="1" ht="15.75" x14ac:dyDescent="0.25">
      <c r="A46" s="6"/>
      <c r="B46" s="6"/>
      <c r="C46" s="6"/>
      <c r="D46" s="6"/>
      <c r="E46" s="181"/>
      <c r="F46" s="181"/>
      <c r="H46" s="181"/>
      <c r="I46" s="181"/>
      <c r="J46" s="47"/>
      <c r="K46" s="58"/>
      <c r="L46" s="59"/>
    </row>
    <row r="47" spans="1:12" s="8" customFormat="1" ht="15.75" x14ac:dyDescent="0.25">
      <c r="E47" s="9"/>
      <c r="F47" s="9"/>
      <c r="H47" s="9"/>
      <c r="I47" s="9"/>
      <c r="J47" s="48"/>
      <c r="K47" s="60"/>
      <c r="L47" s="61"/>
    </row>
    <row r="48" spans="1:12" s="8" customFormat="1" ht="15.75" x14ac:dyDescent="0.25">
      <c r="E48" s="9"/>
      <c r="F48" s="9"/>
      <c r="H48" s="9"/>
      <c r="I48" s="9"/>
      <c r="J48" s="48"/>
      <c r="K48" s="60"/>
      <c r="L48" s="61"/>
    </row>
    <row r="49" spans="4:12" s="8" customFormat="1" ht="15.75" x14ac:dyDescent="0.25">
      <c r="E49" s="9"/>
      <c r="F49" s="9"/>
      <c r="H49" s="9"/>
      <c r="I49" s="9"/>
      <c r="J49" s="48"/>
      <c r="K49" s="60"/>
      <c r="L49" s="61"/>
    </row>
    <row r="50" spans="4:12" s="8" customFormat="1" ht="15.75" x14ac:dyDescent="0.25">
      <c r="D50" s="9"/>
      <c r="E50" s="9"/>
      <c r="G50" s="9"/>
      <c r="H50" s="9"/>
      <c r="I50" s="9"/>
      <c r="J50" s="48"/>
      <c r="K50" s="61"/>
      <c r="L50" s="61"/>
    </row>
    <row r="51" spans="4:12" s="8" customFormat="1" ht="15.75" x14ac:dyDescent="0.25">
      <c r="E51" s="9"/>
      <c r="F51" s="9"/>
      <c r="H51" s="9"/>
      <c r="I51" s="9"/>
      <c r="J51" s="48"/>
      <c r="K51" s="60"/>
      <c r="L51" s="61"/>
    </row>
    <row r="52" spans="4:12" s="8" customFormat="1" ht="15.75" x14ac:dyDescent="0.25">
      <c r="E52" s="9"/>
      <c r="F52" s="9"/>
      <c r="H52" s="9"/>
      <c r="I52" s="9"/>
      <c r="J52" s="48"/>
      <c r="K52" s="60"/>
      <c r="L52" s="61"/>
    </row>
    <row r="53" spans="4:12" s="8" customFormat="1" ht="15.75" x14ac:dyDescent="0.25">
      <c r="E53" s="9"/>
      <c r="F53" s="9"/>
      <c r="H53" s="9"/>
      <c r="I53" s="9"/>
      <c r="J53" s="48"/>
      <c r="K53" s="60"/>
      <c r="L53" s="61"/>
    </row>
    <row r="54" spans="4:12" s="8" customFormat="1" ht="15.75" x14ac:dyDescent="0.25">
      <c r="E54" s="9"/>
      <c r="F54" s="9"/>
      <c r="H54" s="9"/>
      <c r="I54" s="9"/>
      <c r="J54" s="48"/>
      <c r="K54" s="60"/>
      <c r="L54" s="61"/>
    </row>
    <row r="55" spans="4:12" s="8" customFormat="1" ht="15.75" x14ac:dyDescent="0.25">
      <c r="E55" s="9"/>
      <c r="F55" s="9"/>
      <c r="H55" s="9"/>
      <c r="I55" s="9"/>
      <c r="J55" s="48"/>
      <c r="K55" s="60"/>
      <c r="L55" s="61"/>
    </row>
    <row r="56" spans="4:12" s="8" customFormat="1" ht="15.75" x14ac:dyDescent="0.25">
      <c r="E56" s="9"/>
      <c r="F56" s="9"/>
      <c r="H56" s="9"/>
      <c r="I56" s="9"/>
      <c r="J56" s="48"/>
      <c r="K56" s="60"/>
      <c r="L56" s="61"/>
    </row>
    <row r="57" spans="4:12" s="8" customFormat="1" ht="15.75" x14ac:dyDescent="0.25">
      <c r="E57" s="9"/>
      <c r="F57" s="9"/>
      <c r="H57" s="9"/>
      <c r="I57" s="9"/>
      <c r="J57" s="48"/>
      <c r="K57" s="60"/>
      <c r="L57" s="61"/>
    </row>
    <row r="58" spans="4:12" s="8" customFormat="1" ht="15.75" x14ac:dyDescent="0.25">
      <c r="E58" s="9"/>
      <c r="F58" s="9"/>
      <c r="H58" s="9"/>
      <c r="I58" s="9"/>
      <c r="J58" s="48"/>
      <c r="K58" s="60"/>
      <c r="L58" s="61"/>
    </row>
    <row r="59" spans="4:12" s="8" customFormat="1" ht="15.75" x14ac:dyDescent="0.25">
      <c r="E59" s="9"/>
      <c r="F59" s="9"/>
      <c r="H59" s="9"/>
      <c r="I59" s="9"/>
      <c r="J59" s="48"/>
      <c r="K59" s="60"/>
      <c r="L59" s="61"/>
    </row>
    <row r="60" spans="4:12" s="8" customFormat="1" ht="15.75" x14ac:dyDescent="0.25">
      <c r="E60" s="9"/>
      <c r="F60" s="9"/>
      <c r="H60" s="9"/>
      <c r="I60" s="9"/>
      <c r="J60" s="48"/>
      <c r="K60" s="60"/>
      <c r="L60" s="61"/>
    </row>
  </sheetData>
  <mergeCells count="8">
    <mergeCell ref="B45:C45"/>
    <mergeCell ref="J45:L45"/>
    <mergeCell ref="A5:B5"/>
    <mergeCell ref="A8:B8"/>
    <mergeCell ref="B37:C37"/>
    <mergeCell ref="J37:L37"/>
    <mergeCell ref="B38:C38"/>
    <mergeCell ref="J38:L38"/>
  </mergeCells>
  <printOptions horizontalCentered="1"/>
  <pageMargins left="0" right="0" top="0.28999999999999998" bottom="0" header="0.280000000000000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showGridLines="0" tabSelected="1" zoomScale="70" zoomScaleNormal="70" workbookViewId="0">
      <selection activeCell="D46" sqref="D46"/>
    </sheetView>
  </sheetViews>
  <sheetFormatPr defaultColWidth="8.85546875" defaultRowHeight="12.75" x14ac:dyDescent="0.25"/>
  <cols>
    <col min="1" max="1" width="4.42578125" style="10" customWidth="1"/>
    <col min="2" max="2" width="48.85546875" style="10" customWidth="1"/>
    <col min="3" max="3" width="9.28515625" style="10" customWidth="1"/>
    <col min="4" max="4" width="27.42578125" style="10" bestFit="1" customWidth="1"/>
    <col min="5" max="5" width="33.28515625" style="11" customWidth="1"/>
    <col min="6" max="6" width="13.42578125" style="11" customWidth="1"/>
    <col min="7" max="7" width="30.7109375" style="10" bestFit="1" customWidth="1"/>
    <col min="8" max="8" width="11" style="11" bestFit="1" customWidth="1"/>
    <col min="9" max="9" width="8.85546875" style="11" customWidth="1"/>
    <col min="10" max="10" width="10.28515625" style="49" customWidth="1"/>
    <col min="11" max="11" width="10.28515625" style="62" customWidth="1"/>
    <col min="12" max="12" width="11.85546875" style="63" customWidth="1"/>
    <col min="13" max="210" width="8.85546875" style="10"/>
    <col min="211" max="211" width="5" style="10" customWidth="1"/>
    <col min="212" max="212" width="33.42578125" style="10" customWidth="1"/>
    <col min="213" max="213" width="6.42578125" style="10" customWidth="1"/>
    <col min="214" max="214" width="29.42578125" style="10" customWidth="1"/>
    <col min="215" max="215" width="23.42578125" style="10" customWidth="1"/>
    <col min="216" max="216" width="8" style="10" customWidth="1"/>
    <col min="217" max="217" width="9.140625" style="10" customWidth="1"/>
    <col min="218" max="218" width="13.85546875" style="10" customWidth="1"/>
    <col min="219" max="219" width="13.42578125" style="10" customWidth="1"/>
    <col min="220" max="466" width="8.85546875" style="10"/>
    <col min="467" max="467" width="5" style="10" customWidth="1"/>
    <col min="468" max="468" width="33.42578125" style="10" customWidth="1"/>
    <col min="469" max="469" width="6.42578125" style="10" customWidth="1"/>
    <col min="470" max="470" width="29.42578125" style="10" customWidth="1"/>
    <col min="471" max="471" width="23.42578125" style="10" customWidth="1"/>
    <col min="472" max="472" width="8" style="10" customWidth="1"/>
    <col min="473" max="473" width="9.140625" style="10" customWidth="1"/>
    <col min="474" max="474" width="13.85546875" style="10" customWidth="1"/>
    <col min="475" max="475" width="13.42578125" style="10" customWidth="1"/>
    <col min="476" max="722" width="8.85546875" style="10"/>
    <col min="723" max="723" width="5" style="10" customWidth="1"/>
    <col min="724" max="724" width="33.42578125" style="10" customWidth="1"/>
    <col min="725" max="725" width="6.42578125" style="10" customWidth="1"/>
    <col min="726" max="726" width="29.42578125" style="10" customWidth="1"/>
    <col min="727" max="727" width="23.42578125" style="10" customWidth="1"/>
    <col min="728" max="728" width="8" style="10" customWidth="1"/>
    <col min="729" max="729" width="9.140625" style="10" customWidth="1"/>
    <col min="730" max="730" width="13.85546875" style="10" customWidth="1"/>
    <col min="731" max="731" width="13.42578125" style="10" customWidth="1"/>
    <col min="732" max="978" width="8.85546875" style="10"/>
    <col min="979" max="979" width="5" style="10" customWidth="1"/>
    <col min="980" max="980" width="33.42578125" style="10" customWidth="1"/>
    <col min="981" max="981" width="6.42578125" style="10" customWidth="1"/>
    <col min="982" max="982" width="29.42578125" style="10" customWidth="1"/>
    <col min="983" max="983" width="23.42578125" style="10" customWidth="1"/>
    <col min="984" max="984" width="8" style="10" customWidth="1"/>
    <col min="985" max="985" width="9.140625" style="10" customWidth="1"/>
    <col min="986" max="986" width="13.85546875" style="10" customWidth="1"/>
    <col min="987" max="987" width="13.42578125" style="10" customWidth="1"/>
    <col min="988" max="1234" width="8.85546875" style="10"/>
    <col min="1235" max="1235" width="5" style="10" customWidth="1"/>
    <col min="1236" max="1236" width="33.42578125" style="10" customWidth="1"/>
    <col min="1237" max="1237" width="6.42578125" style="10" customWidth="1"/>
    <col min="1238" max="1238" width="29.42578125" style="10" customWidth="1"/>
    <col min="1239" max="1239" width="23.42578125" style="10" customWidth="1"/>
    <col min="1240" max="1240" width="8" style="10" customWidth="1"/>
    <col min="1241" max="1241" width="9.140625" style="10" customWidth="1"/>
    <col min="1242" max="1242" width="13.85546875" style="10" customWidth="1"/>
    <col min="1243" max="1243" width="13.42578125" style="10" customWidth="1"/>
    <col min="1244" max="1490" width="8.85546875" style="10"/>
    <col min="1491" max="1491" width="5" style="10" customWidth="1"/>
    <col min="1492" max="1492" width="33.42578125" style="10" customWidth="1"/>
    <col min="1493" max="1493" width="6.42578125" style="10" customWidth="1"/>
    <col min="1494" max="1494" width="29.42578125" style="10" customWidth="1"/>
    <col min="1495" max="1495" width="23.42578125" style="10" customWidth="1"/>
    <col min="1496" max="1496" width="8" style="10" customWidth="1"/>
    <col min="1497" max="1497" width="9.140625" style="10" customWidth="1"/>
    <col min="1498" max="1498" width="13.85546875" style="10" customWidth="1"/>
    <col min="1499" max="1499" width="13.42578125" style="10" customWidth="1"/>
    <col min="1500" max="1746" width="8.85546875" style="10"/>
    <col min="1747" max="1747" width="5" style="10" customWidth="1"/>
    <col min="1748" max="1748" width="33.42578125" style="10" customWidth="1"/>
    <col min="1749" max="1749" width="6.42578125" style="10" customWidth="1"/>
    <col min="1750" max="1750" width="29.42578125" style="10" customWidth="1"/>
    <col min="1751" max="1751" width="23.42578125" style="10" customWidth="1"/>
    <col min="1752" max="1752" width="8" style="10" customWidth="1"/>
    <col min="1753" max="1753" width="9.140625" style="10" customWidth="1"/>
    <col min="1754" max="1754" width="13.85546875" style="10" customWidth="1"/>
    <col min="1755" max="1755" width="13.42578125" style="10" customWidth="1"/>
    <col min="1756" max="2002" width="8.85546875" style="10"/>
    <col min="2003" max="2003" width="5" style="10" customWidth="1"/>
    <col min="2004" max="2004" width="33.42578125" style="10" customWidth="1"/>
    <col min="2005" max="2005" width="6.42578125" style="10" customWidth="1"/>
    <col min="2006" max="2006" width="29.42578125" style="10" customWidth="1"/>
    <col min="2007" max="2007" width="23.42578125" style="10" customWidth="1"/>
    <col min="2008" max="2008" width="8" style="10" customWidth="1"/>
    <col min="2009" max="2009" width="9.140625" style="10" customWidth="1"/>
    <col min="2010" max="2010" width="13.85546875" style="10" customWidth="1"/>
    <col min="2011" max="2011" width="13.42578125" style="10" customWidth="1"/>
    <col min="2012" max="2258" width="8.85546875" style="10"/>
    <col min="2259" max="2259" width="5" style="10" customWidth="1"/>
    <col min="2260" max="2260" width="33.42578125" style="10" customWidth="1"/>
    <col min="2261" max="2261" width="6.42578125" style="10" customWidth="1"/>
    <col min="2262" max="2262" width="29.42578125" style="10" customWidth="1"/>
    <col min="2263" max="2263" width="23.42578125" style="10" customWidth="1"/>
    <col min="2264" max="2264" width="8" style="10" customWidth="1"/>
    <col min="2265" max="2265" width="9.140625" style="10" customWidth="1"/>
    <col min="2266" max="2266" width="13.85546875" style="10" customWidth="1"/>
    <col min="2267" max="2267" width="13.42578125" style="10" customWidth="1"/>
    <col min="2268" max="2514" width="8.85546875" style="10"/>
    <col min="2515" max="2515" width="5" style="10" customWidth="1"/>
    <col min="2516" max="2516" width="33.42578125" style="10" customWidth="1"/>
    <col min="2517" max="2517" width="6.42578125" style="10" customWidth="1"/>
    <col min="2518" max="2518" width="29.42578125" style="10" customWidth="1"/>
    <col min="2519" max="2519" width="23.42578125" style="10" customWidth="1"/>
    <col min="2520" max="2520" width="8" style="10" customWidth="1"/>
    <col min="2521" max="2521" width="9.140625" style="10" customWidth="1"/>
    <col min="2522" max="2522" width="13.85546875" style="10" customWidth="1"/>
    <col min="2523" max="2523" width="13.42578125" style="10" customWidth="1"/>
    <col min="2524" max="2770" width="8.85546875" style="10"/>
    <col min="2771" max="2771" width="5" style="10" customWidth="1"/>
    <col min="2772" max="2772" width="33.42578125" style="10" customWidth="1"/>
    <col min="2773" max="2773" width="6.42578125" style="10" customWidth="1"/>
    <col min="2774" max="2774" width="29.42578125" style="10" customWidth="1"/>
    <col min="2775" max="2775" width="23.42578125" style="10" customWidth="1"/>
    <col min="2776" max="2776" width="8" style="10" customWidth="1"/>
    <col min="2777" max="2777" width="9.140625" style="10" customWidth="1"/>
    <col min="2778" max="2778" width="13.85546875" style="10" customWidth="1"/>
    <col min="2779" max="2779" width="13.42578125" style="10" customWidth="1"/>
    <col min="2780" max="3026" width="8.85546875" style="10"/>
    <col min="3027" max="3027" width="5" style="10" customWidth="1"/>
    <col min="3028" max="3028" width="33.42578125" style="10" customWidth="1"/>
    <col min="3029" max="3029" width="6.42578125" style="10" customWidth="1"/>
    <col min="3030" max="3030" width="29.42578125" style="10" customWidth="1"/>
    <col min="3031" max="3031" width="23.42578125" style="10" customWidth="1"/>
    <col min="3032" max="3032" width="8" style="10" customWidth="1"/>
    <col min="3033" max="3033" width="9.140625" style="10" customWidth="1"/>
    <col min="3034" max="3034" width="13.85546875" style="10" customWidth="1"/>
    <col min="3035" max="3035" width="13.42578125" style="10" customWidth="1"/>
    <col min="3036" max="3282" width="8.85546875" style="10"/>
    <col min="3283" max="3283" width="5" style="10" customWidth="1"/>
    <col min="3284" max="3284" width="33.42578125" style="10" customWidth="1"/>
    <col min="3285" max="3285" width="6.42578125" style="10" customWidth="1"/>
    <col min="3286" max="3286" width="29.42578125" style="10" customWidth="1"/>
    <col min="3287" max="3287" width="23.42578125" style="10" customWidth="1"/>
    <col min="3288" max="3288" width="8" style="10" customWidth="1"/>
    <col min="3289" max="3289" width="9.140625" style="10" customWidth="1"/>
    <col min="3290" max="3290" width="13.85546875" style="10" customWidth="1"/>
    <col min="3291" max="3291" width="13.42578125" style="10" customWidth="1"/>
    <col min="3292" max="3538" width="8.85546875" style="10"/>
    <col min="3539" max="3539" width="5" style="10" customWidth="1"/>
    <col min="3540" max="3540" width="33.42578125" style="10" customWidth="1"/>
    <col min="3541" max="3541" width="6.42578125" style="10" customWidth="1"/>
    <col min="3542" max="3542" width="29.42578125" style="10" customWidth="1"/>
    <col min="3543" max="3543" width="23.42578125" style="10" customWidth="1"/>
    <col min="3544" max="3544" width="8" style="10" customWidth="1"/>
    <col min="3545" max="3545" width="9.140625" style="10" customWidth="1"/>
    <col min="3546" max="3546" width="13.85546875" style="10" customWidth="1"/>
    <col min="3547" max="3547" width="13.42578125" style="10" customWidth="1"/>
    <col min="3548" max="3794" width="8.85546875" style="10"/>
    <col min="3795" max="3795" width="5" style="10" customWidth="1"/>
    <col min="3796" max="3796" width="33.42578125" style="10" customWidth="1"/>
    <col min="3797" max="3797" width="6.42578125" style="10" customWidth="1"/>
    <col min="3798" max="3798" width="29.42578125" style="10" customWidth="1"/>
    <col min="3799" max="3799" width="23.42578125" style="10" customWidth="1"/>
    <col min="3800" max="3800" width="8" style="10" customWidth="1"/>
    <col min="3801" max="3801" width="9.140625" style="10" customWidth="1"/>
    <col min="3802" max="3802" width="13.85546875" style="10" customWidth="1"/>
    <col min="3803" max="3803" width="13.42578125" style="10" customWidth="1"/>
    <col min="3804" max="4050" width="8.85546875" style="10"/>
    <col min="4051" max="4051" width="5" style="10" customWidth="1"/>
    <col min="4052" max="4052" width="33.42578125" style="10" customWidth="1"/>
    <col min="4053" max="4053" width="6.42578125" style="10" customWidth="1"/>
    <col min="4054" max="4054" width="29.42578125" style="10" customWidth="1"/>
    <col min="4055" max="4055" width="23.42578125" style="10" customWidth="1"/>
    <col min="4056" max="4056" width="8" style="10" customWidth="1"/>
    <col min="4057" max="4057" width="9.140625" style="10" customWidth="1"/>
    <col min="4058" max="4058" width="13.85546875" style="10" customWidth="1"/>
    <col min="4059" max="4059" width="13.42578125" style="10" customWidth="1"/>
    <col min="4060" max="4306" width="8.85546875" style="10"/>
    <col min="4307" max="4307" width="5" style="10" customWidth="1"/>
    <col min="4308" max="4308" width="33.42578125" style="10" customWidth="1"/>
    <col min="4309" max="4309" width="6.42578125" style="10" customWidth="1"/>
    <col min="4310" max="4310" width="29.42578125" style="10" customWidth="1"/>
    <col min="4311" max="4311" width="23.42578125" style="10" customWidth="1"/>
    <col min="4312" max="4312" width="8" style="10" customWidth="1"/>
    <col min="4313" max="4313" width="9.140625" style="10" customWidth="1"/>
    <col min="4314" max="4314" width="13.85546875" style="10" customWidth="1"/>
    <col min="4315" max="4315" width="13.42578125" style="10" customWidth="1"/>
    <col min="4316" max="4562" width="8.85546875" style="10"/>
    <col min="4563" max="4563" width="5" style="10" customWidth="1"/>
    <col min="4564" max="4564" width="33.42578125" style="10" customWidth="1"/>
    <col min="4565" max="4565" width="6.42578125" style="10" customWidth="1"/>
    <col min="4566" max="4566" width="29.42578125" style="10" customWidth="1"/>
    <col min="4567" max="4567" width="23.42578125" style="10" customWidth="1"/>
    <col min="4568" max="4568" width="8" style="10" customWidth="1"/>
    <col min="4569" max="4569" width="9.140625" style="10" customWidth="1"/>
    <col min="4570" max="4570" width="13.85546875" style="10" customWidth="1"/>
    <col min="4571" max="4571" width="13.42578125" style="10" customWidth="1"/>
    <col min="4572" max="4818" width="8.85546875" style="10"/>
    <col min="4819" max="4819" width="5" style="10" customWidth="1"/>
    <col min="4820" max="4820" width="33.42578125" style="10" customWidth="1"/>
    <col min="4821" max="4821" width="6.42578125" style="10" customWidth="1"/>
    <col min="4822" max="4822" width="29.42578125" style="10" customWidth="1"/>
    <col min="4823" max="4823" width="23.42578125" style="10" customWidth="1"/>
    <col min="4824" max="4824" width="8" style="10" customWidth="1"/>
    <col min="4825" max="4825" width="9.140625" style="10" customWidth="1"/>
    <col min="4826" max="4826" width="13.85546875" style="10" customWidth="1"/>
    <col min="4827" max="4827" width="13.42578125" style="10" customWidth="1"/>
    <col min="4828" max="5074" width="8.85546875" style="10"/>
    <col min="5075" max="5075" width="5" style="10" customWidth="1"/>
    <col min="5076" max="5076" width="33.42578125" style="10" customWidth="1"/>
    <col min="5077" max="5077" width="6.42578125" style="10" customWidth="1"/>
    <col min="5078" max="5078" width="29.42578125" style="10" customWidth="1"/>
    <col min="5079" max="5079" width="23.42578125" style="10" customWidth="1"/>
    <col min="5080" max="5080" width="8" style="10" customWidth="1"/>
    <col min="5081" max="5081" width="9.140625" style="10" customWidth="1"/>
    <col min="5082" max="5082" width="13.85546875" style="10" customWidth="1"/>
    <col min="5083" max="5083" width="13.42578125" style="10" customWidth="1"/>
    <col min="5084" max="5330" width="8.85546875" style="10"/>
    <col min="5331" max="5331" width="5" style="10" customWidth="1"/>
    <col min="5332" max="5332" width="33.42578125" style="10" customWidth="1"/>
    <col min="5333" max="5333" width="6.42578125" style="10" customWidth="1"/>
    <col min="5334" max="5334" width="29.42578125" style="10" customWidth="1"/>
    <col min="5335" max="5335" width="23.42578125" style="10" customWidth="1"/>
    <col min="5336" max="5336" width="8" style="10" customWidth="1"/>
    <col min="5337" max="5337" width="9.140625" style="10" customWidth="1"/>
    <col min="5338" max="5338" width="13.85546875" style="10" customWidth="1"/>
    <col min="5339" max="5339" width="13.42578125" style="10" customWidth="1"/>
    <col min="5340" max="5586" width="8.85546875" style="10"/>
    <col min="5587" max="5587" width="5" style="10" customWidth="1"/>
    <col min="5588" max="5588" width="33.42578125" style="10" customWidth="1"/>
    <col min="5589" max="5589" width="6.42578125" style="10" customWidth="1"/>
    <col min="5590" max="5590" width="29.42578125" style="10" customWidth="1"/>
    <col min="5591" max="5591" width="23.42578125" style="10" customWidth="1"/>
    <col min="5592" max="5592" width="8" style="10" customWidth="1"/>
    <col min="5593" max="5593" width="9.140625" style="10" customWidth="1"/>
    <col min="5594" max="5594" width="13.85546875" style="10" customWidth="1"/>
    <col min="5595" max="5595" width="13.42578125" style="10" customWidth="1"/>
    <col min="5596" max="5842" width="8.85546875" style="10"/>
    <col min="5843" max="5843" width="5" style="10" customWidth="1"/>
    <col min="5844" max="5844" width="33.42578125" style="10" customWidth="1"/>
    <col min="5845" max="5845" width="6.42578125" style="10" customWidth="1"/>
    <col min="5846" max="5846" width="29.42578125" style="10" customWidth="1"/>
    <col min="5847" max="5847" width="23.42578125" style="10" customWidth="1"/>
    <col min="5848" max="5848" width="8" style="10" customWidth="1"/>
    <col min="5849" max="5849" width="9.140625" style="10" customWidth="1"/>
    <col min="5850" max="5850" width="13.85546875" style="10" customWidth="1"/>
    <col min="5851" max="5851" width="13.42578125" style="10" customWidth="1"/>
    <col min="5852" max="6098" width="8.85546875" style="10"/>
    <col min="6099" max="6099" width="5" style="10" customWidth="1"/>
    <col min="6100" max="6100" width="33.42578125" style="10" customWidth="1"/>
    <col min="6101" max="6101" width="6.42578125" style="10" customWidth="1"/>
    <col min="6102" max="6102" width="29.42578125" style="10" customWidth="1"/>
    <col min="6103" max="6103" width="23.42578125" style="10" customWidth="1"/>
    <col min="6104" max="6104" width="8" style="10" customWidth="1"/>
    <col min="6105" max="6105" width="9.140625" style="10" customWidth="1"/>
    <col min="6106" max="6106" width="13.85546875" style="10" customWidth="1"/>
    <col min="6107" max="6107" width="13.42578125" style="10" customWidth="1"/>
    <col min="6108" max="6354" width="8.85546875" style="10"/>
    <col min="6355" max="6355" width="5" style="10" customWidth="1"/>
    <col min="6356" max="6356" width="33.42578125" style="10" customWidth="1"/>
    <col min="6357" max="6357" width="6.42578125" style="10" customWidth="1"/>
    <col min="6358" max="6358" width="29.42578125" style="10" customWidth="1"/>
    <col min="6359" max="6359" width="23.42578125" style="10" customWidth="1"/>
    <col min="6360" max="6360" width="8" style="10" customWidth="1"/>
    <col min="6361" max="6361" width="9.140625" style="10" customWidth="1"/>
    <col min="6362" max="6362" width="13.85546875" style="10" customWidth="1"/>
    <col min="6363" max="6363" width="13.42578125" style="10" customWidth="1"/>
    <col min="6364" max="6610" width="8.85546875" style="10"/>
    <col min="6611" max="6611" width="5" style="10" customWidth="1"/>
    <col min="6612" max="6612" width="33.42578125" style="10" customWidth="1"/>
    <col min="6613" max="6613" width="6.42578125" style="10" customWidth="1"/>
    <col min="6614" max="6614" width="29.42578125" style="10" customWidth="1"/>
    <col min="6615" max="6615" width="23.42578125" style="10" customWidth="1"/>
    <col min="6616" max="6616" width="8" style="10" customWidth="1"/>
    <col min="6617" max="6617" width="9.140625" style="10" customWidth="1"/>
    <col min="6618" max="6618" width="13.85546875" style="10" customWidth="1"/>
    <col min="6619" max="6619" width="13.42578125" style="10" customWidth="1"/>
    <col min="6620" max="6866" width="8.85546875" style="10"/>
    <col min="6867" max="6867" width="5" style="10" customWidth="1"/>
    <col min="6868" max="6868" width="33.42578125" style="10" customWidth="1"/>
    <col min="6869" max="6869" width="6.42578125" style="10" customWidth="1"/>
    <col min="6870" max="6870" width="29.42578125" style="10" customWidth="1"/>
    <col min="6871" max="6871" width="23.42578125" style="10" customWidth="1"/>
    <col min="6872" max="6872" width="8" style="10" customWidth="1"/>
    <col min="6873" max="6873" width="9.140625" style="10" customWidth="1"/>
    <col min="6874" max="6874" width="13.85546875" style="10" customWidth="1"/>
    <col min="6875" max="6875" width="13.42578125" style="10" customWidth="1"/>
    <col min="6876" max="7122" width="8.85546875" style="10"/>
    <col min="7123" max="7123" width="5" style="10" customWidth="1"/>
    <col min="7124" max="7124" width="33.42578125" style="10" customWidth="1"/>
    <col min="7125" max="7125" width="6.42578125" style="10" customWidth="1"/>
    <col min="7126" max="7126" width="29.42578125" style="10" customWidth="1"/>
    <col min="7127" max="7127" width="23.42578125" style="10" customWidth="1"/>
    <col min="7128" max="7128" width="8" style="10" customWidth="1"/>
    <col min="7129" max="7129" width="9.140625" style="10" customWidth="1"/>
    <col min="7130" max="7130" width="13.85546875" style="10" customWidth="1"/>
    <col min="7131" max="7131" width="13.42578125" style="10" customWidth="1"/>
    <col min="7132" max="7378" width="8.85546875" style="10"/>
    <col min="7379" max="7379" width="5" style="10" customWidth="1"/>
    <col min="7380" max="7380" width="33.42578125" style="10" customWidth="1"/>
    <col min="7381" max="7381" width="6.42578125" style="10" customWidth="1"/>
    <col min="7382" max="7382" width="29.42578125" style="10" customWidth="1"/>
    <col min="7383" max="7383" width="23.42578125" style="10" customWidth="1"/>
    <col min="7384" max="7384" width="8" style="10" customWidth="1"/>
    <col min="7385" max="7385" width="9.140625" style="10" customWidth="1"/>
    <col min="7386" max="7386" width="13.85546875" style="10" customWidth="1"/>
    <col min="7387" max="7387" width="13.42578125" style="10" customWidth="1"/>
    <col min="7388" max="7634" width="8.85546875" style="10"/>
    <col min="7635" max="7635" width="5" style="10" customWidth="1"/>
    <col min="7636" max="7636" width="33.42578125" style="10" customWidth="1"/>
    <col min="7637" max="7637" width="6.42578125" style="10" customWidth="1"/>
    <col min="7638" max="7638" width="29.42578125" style="10" customWidth="1"/>
    <col min="7639" max="7639" width="23.42578125" style="10" customWidth="1"/>
    <col min="7640" max="7640" width="8" style="10" customWidth="1"/>
    <col min="7641" max="7641" width="9.140625" style="10" customWidth="1"/>
    <col min="7642" max="7642" width="13.85546875" style="10" customWidth="1"/>
    <col min="7643" max="7643" width="13.42578125" style="10" customWidth="1"/>
    <col min="7644" max="7890" width="8.85546875" style="10"/>
    <col min="7891" max="7891" width="5" style="10" customWidth="1"/>
    <col min="7892" max="7892" width="33.42578125" style="10" customWidth="1"/>
    <col min="7893" max="7893" width="6.42578125" style="10" customWidth="1"/>
    <col min="7894" max="7894" width="29.42578125" style="10" customWidth="1"/>
    <col min="7895" max="7895" width="23.42578125" style="10" customWidth="1"/>
    <col min="7896" max="7896" width="8" style="10" customWidth="1"/>
    <col min="7897" max="7897" width="9.140625" style="10" customWidth="1"/>
    <col min="7898" max="7898" width="13.85546875" style="10" customWidth="1"/>
    <col min="7899" max="7899" width="13.42578125" style="10" customWidth="1"/>
    <col min="7900" max="8146" width="8.85546875" style="10"/>
    <col min="8147" max="8147" width="5" style="10" customWidth="1"/>
    <col min="8148" max="8148" width="33.42578125" style="10" customWidth="1"/>
    <col min="8149" max="8149" width="6.42578125" style="10" customWidth="1"/>
    <col min="8150" max="8150" width="29.42578125" style="10" customWidth="1"/>
    <col min="8151" max="8151" width="23.42578125" style="10" customWidth="1"/>
    <col min="8152" max="8152" width="8" style="10" customWidth="1"/>
    <col min="8153" max="8153" width="9.140625" style="10" customWidth="1"/>
    <col min="8154" max="8154" width="13.85546875" style="10" customWidth="1"/>
    <col min="8155" max="8155" width="13.42578125" style="10" customWidth="1"/>
    <col min="8156" max="8402" width="8.85546875" style="10"/>
    <col min="8403" max="8403" width="5" style="10" customWidth="1"/>
    <col min="8404" max="8404" width="33.42578125" style="10" customWidth="1"/>
    <col min="8405" max="8405" width="6.42578125" style="10" customWidth="1"/>
    <col min="8406" max="8406" width="29.42578125" style="10" customWidth="1"/>
    <col min="8407" max="8407" width="23.42578125" style="10" customWidth="1"/>
    <col min="8408" max="8408" width="8" style="10" customWidth="1"/>
    <col min="8409" max="8409" width="9.140625" style="10" customWidth="1"/>
    <col min="8410" max="8410" width="13.85546875" style="10" customWidth="1"/>
    <col min="8411" max="8411" width="13.42578125" style="10" customWidth="1"/>
    <col min="8412" max="8658" width="8.85546875" style="10"/>
    <col min="8659" max="8659" width="5" style="10" customWidth="1"/>
    <col min="8660" max="8660" width="33.42578125" style="10" customWidth="1"/>
    <col min="8661" max="8661" width="6.42578125" style="10" customWidth="1"/>
    <col min="8662" max="8662" width="29.42578125" style="10" customWidth="1"/>
    <col min="8663" max="8663" width="23.42578125" style="10" customWidth="1"/>
    <col min="8664" max="8664" width="8" style="10" customWidth="1"/>
    <col min="8665" max="8665" width="9.140625" style="10" customWidth="1"/>
    <col min="8666" max="8666" width="13.85546875" style="10" customWidth="1"/>
    <col min="8667" max="8667" width="13.42578125" style="10" customWidth="1"/>
    <col min="8668" max="8914" width="8.85546875" style="10"/>
    <col min="8915" max="8915" width="5" style="10" customWidth="1"/>
    <col min="8916" max="8916" width="33.42578125" style="10" customWidth="1"/>
    <col min="8917" max="8917" width="6.42578125" style="10" customWidth="1"/>
    <col min="8918" max="8918" width="29.42578125" style="10" customWidth="1"/>
    <col min="8919" max="8919" width="23.42578125" style="10" customWidth="1"/>
    <col min="8920" max="8920" width="8" style="10" customWidth="1"/>
    <col min="8921" max="8921" width="9.140625" style="10" customWidth="1"/>
    <col min="8922" max="8922" width="13.85546875" style="10" customWidth="1"/>
    <col min="8923" max="8923" width="13.42578125" style="10" customWidth="1"/>
    <col min="8924" max="9170" width="8.85546875" style="10"/>
    <col min="9171" max="9171" width="5" style="10" customWidth="1"/>
    <col min="9172" max="9172" width="33.42578125" style="10" customWidth="1"/>
    <col min="9173" max="9173" width="6.42578125" style="10" customWidth="1"/>
    <col min="9174" max="9174" width="29.42578125" style="10" customWidth="1"/>
    <col min="9175" max="9175" width="23.42578125" style="10" customWidth="1"/>
    <col min="9176" max="9176" width="8" style="10" customWidth="1"/>
    <col min="9177" max="9177" width="9.140625" style="10" customWidth="1"/>
    <col min="9178" max="9178" width="13.85546875" style="10" customWidth="1"/>
    <col min="9179" max="9179" width="13.42578125" style="10" customWidth="1"/>
    <col min="9180" max="9426" width="8.85546875" style="10"/>
    <col min="9427" max="9427" width="5" style="10" customWidth="1"/>
    <col min="9428" max="9428" width="33.42578125" style="10" customWidth="1"/>
    <col min="9429" max="9429" width="6.42578125" style="10" customWidth="1"/>
    <col min="9430" max="9430" width="29.42578125" style="10" customWidth="1"/>
    <col min="9431" max="9431" width="23.42578125" style="10" customWidth="1"/>
    <col min="9432" max="9432" width="8" style="10" customWidth="1"/>
    <col min="9433" max="9433" width="9.140625" style="10" customWidth="1"/>
    <col min="9434" max="9434" width="13.85546875" style="10" customWidth="1"/>
    <col min="9435" max="9435" width="13.42578125" style="10" customWidth="1"/>
    <col min="9436" max="9682" width="8.85546875" style="10"/>
    <col min="9683" max="9683" width="5" style="10" customWidth="1"/>
    <col min="9684" max="9684" width="33.42578125" style="10" customWidth="1"/>
    <col min="9685" max="9685" width="6.42578125" style="10" customWidth="1"/>
    <col min="9686" max="9686" width="29.42578125" style="10" customWidth="1"/>
    <col min="9687" max="9687" width="23.42578125" style="10" customWidth="1"/>
    <col min="9688" max="9688" width="8" style="10" customWidth="1"/>
    <col min="9689" max="9689" width="9.140625" style="10" customWidth="1"/>
    <col min="9690" max="9690" width="13.85546875" style="10" customWidth="1"/>
    <col min="9691" max="9691" width="13.42578125" style="10" customWidth="1"/>
    <col min="9692" max="9938" width="8.85546875" style="10"/>
    <col min="9939" max="9939" width="5" style="10" customWidth="1"/>
    <col min="9940" max="9940" width="33.42578125" style="10" customWidth="1"/>
    <col min="9941" max="9941" width="6.42578125" style="10" customWidth="1"/>
    <col min="9942" max="9942" width="29.42578125" style="10" customWidth="1"/>
    <col min="9943" max="9943" width="23.42578125" style="10" customWidth="1"/>
    <col min="9944" max="9944" width="8" style="10" customWidth="1"/>
    <col min="9945" max="9945" width="9.140625" style="10" customWidth="1"/>
    <col min="9946" max="9946" width="13.85546875" style="10" customWidth="1"/>
    <col min="9947" max="9947" width="13.42578125" style="10" customWidth="1"/>
    <col min="9948" max="10194" width="8.85546875" style="10"/>
    <col min="10195" max="10195" width="5" style="10" customWidth="1"/>
    <col min="10196" max="10196" width="33.42578125" style="10" customWidth="1"/>
    <col min="10197" max="10197" width="6.42578125" style="10" customWidth="1"/>
    <col min="10198" max="10198" width="29.42578125" style="10" customWidth="1"/>
    <col min="10199" max="10199" width="23.42578125" style="10" customWidth="1"/>
    <col min="10200" max="10200" width="8" style="10" customWidth="1"/>
    <col min="10201" max="10201" width="9.140625" style="10" customWidth="1"/>
    <col min="10202" max="10202" width="13.85546875" style="10" customWidth="1"/>
    <col min="10203" max="10203" width="13.42578125" style="10" customWidth="1"/>
    <col min="10204" max="10450" width="8.85546875" style="10"/>
    <col min="10451" max="10451" width="5" style="10" customWidth="1"/>
    <col min="10452" max="10452" width="33.42578125" style="10" customWidth="1"/>
    <col min="10453" max="10453" width="6.42578125" style="10" customWidth="1"/>
    <col min="10454" max="10454" width="29.42578125" style="10" customWidth="1"/>
    <col min="10455" max="10455" width="23.42578125" style="10" customWidth="1"/>
    <col min="10456" max="10456" width="8" style="10" customWidth="1"/>
    <col min="10457" max="10457" width="9.140625" style="10" customWidth="1"/>
    <col min="10458" max="10458" width="13.85546875" style="10" customWidth="1"/>
    <col min="10459" max="10459" width="13.42578125" style="10" customWidth="1"/>
    <col min="10460" max="10706" width="8.85546875" style="10"/>
    <col min="10707" max="10707" width="5" style="10" customWidth="1"/>
    <col min="10708" max="10708" width="33.42578125" style="10" customWidth="1"/>
    <col min="10709" max="10709" width="6.42578125" style="10" customWidth="1"/>
    <col min="10710" max="10710" width="29.42578125" style="10" customWidth="1"/>
    <col min="10711" max="10711" width="23.42578125" style="10" customWidth="1"/>
    <col min="10712" max="10712" width="8" style="10" customWidth="1"/>
    <col min="10713" max="10713" width="9.140625" style="10" customWidth="1"/>
    <col min="10714" max="10714" width="13.85546875" style="10" customWidth="1"/>
    <col min="10715" max="10715" width="13.42578125" style="10" customWidth="1"/>
    <col min="10716" max="10962" width="8.85546875" style="10"/>
    <col min="10963" max="10963" width="5" style="10" customWidth="1"/>
    <col min="10964" max="10964" width="33.42578125" style="10" customWidth="1"/>
    <col min="10965" max="10965" width="6.42578125" style="10" customWidth="1"/>
    <col min="10966" max="10966" width="29.42578125" style="10" customWidth="1"/>
    <col min="10967" max="10967" width="23.42578125" style="10" customWidth="1"/>
    <col min="10968" max="10968" width="8" style="10" customWidth="1"/>
    <col min="10969" max="10969" width="9.140625" style="10" customWidth="1"/>
    <col min="10970" max="10970" width="13.85546875" style="10" customWidth="1"/>
    <col min="10971" max="10971" width="13.42578125" style="10" customWidth="1"/>
    <col min="10972" max="11218" width="8.85546875" style="10"/>
    <col min="11219" max="11219" width="5" style="10" customWidth="1"/>
    <col min="11220" max="11220" width="33.42578125" style="10" customWidth="1"/>
    <col min="11221" max="11221" width="6.42578125" style="10" customWidth="1"/>
    <col min="11222" max="11222" width="29.42578125" style="10" customWidth="1"/>
    <col min="11223" max="11223" width="23.42578125" style="10" customWidth="1"/>
    <col min="11224" max="11224" width="8" style="10" customWidth="1"/>
    <col min="11225" max="11225" width="9.140625" style="10" customWidth="1"/>
    <col min="11226" max="11226" width="13.85546875" style="10" customWidth="1"/>
    <col min="11227" max="11227" width="13.42578125" style="10" customWidth="1"/>
    <col min="11228" max="11474" width="8.85546875" style="10"/>
    <col min="11475" max="11475" width="5" style="10" customWidth="1"/>
    <col min="11476" max="11476" width="33.42578125" style="10" customWidth="1"/>
    <col min="11477" max="11477" width="6.42578125" style="10" customWidth="1"/>
    <col min="11478" max="11478" width="29.42578125" style="10" customWidth="1"/>
    <col min="11479" max="11479" width="23.42578125" style="10" customWidth="1"/>
    <col min="11480" max="11480" width="8" style="10" customWidth="1"/>
    <col min="11481" max="11481" width="9.140625" style="10" customWidth="1"/>
    <col min="11482" max="11482" width="13.85546875" style="10" customWidth="1"/>
    <col min="11483" max="11483" width="13.42578125" style="10" customWidth="1"/>
    <col min="11484" max="11730" width="8.85546875" style="10"/>
    <col min="11731" max="11731" width="5" style="10" customWidth="1"/>
    <col min="11732" max="11732" width="33.42578125" style="10" customWidth="1"/>
    <col min="11733" max="11733" width="6.42578125" style="10" customWidth="1"/>
    <col min="11734" max="11734" width="29.42578125" style="10" customWidth="1"/>
    <col min="11735" max="11735" width="23.42578125" style="10" customWidth="1"/>
    <col min="11736" max="11736" width="8" style="10" customWidth="1"/>
    <col min="11737" max="11737" width="9.140625" style="10" customWidth="1"/>
    <col min="11738" max="11738" width="13.85546875" style="10" customWidth="1"/>
    <col min="11739" max="11739" width="13.42578125" style="10" customWidth="1"/>
    <col min="11740" max="11986" width="8.85546875" style="10"/>
    <col min="11987" max="11987" width="5" style="10" customWidth="1"/>
    <col min="11988" max="11988" width="33.42578125" style="10" customWidth="1"/>
    <col min="11989" max="11989" width="6.42578125" style="10" customWidth="1"/>
    <col min="11990" max="11990" width="29.42578125" style="10" customWidth="1"/>
    <col min="11991" max="11991" width="23.42578125" style="10" customWidth="1"/>
    <col min="11992" max="11992" width="8" style="10" customWidth="1"/>
    <col min="11993" max="11993" width="9.140625" style="10" customWidth="1"/>
    <col min="11994" max="11994" width="13.85546875" style="10" customWidth="1"/>
    <col min="11995" max="11995" width="13.42578125" style="10" customWidth="1"/>
    <col min="11996" max="12242" width="8.85546875" style="10"/>
    <col min="12243" max="12243" width="5" style="10" customWidth="1"/>
    <col min="12244" max="12244" width="33.42578125" style="10" customWidth="1"/>
    <col min="12245" max="12245" width="6.42578125" style="10" customWidth="1"/>
    <col min="12246" max="12246" width="29.42578125" style="10" customWidth="1"/>
    <col min="12247" max="12247" width="23.42578125" style="10" customWidth="1"/>
    <col min="12248" max="12248" width="8" style="10" customWidth="1"/>
    <col min="12249" max="12249" width="9.140625" style="10" customWidth="1"/>
    <col min="12250" max="12250" width="13.85546875" style="10" customWidth="1"/>
    <col min="12251" max="12251" width="13.42578125" style="10" customWidth="1"/>
    <col min="12252" max="12498" width="8.85546875" style="10"/>
    <col min="12499" max="12499" width="5" style="10" customWidth="1"/>
    <col min="12500" max="12500" width="33.42578125" style="10" customWidth="1"/>
    <col min="12501" max="12501" width="6.42578125" style="10" customWidth="1"/>
    <col min="12502" max="12502" width="29.42578125" style="10" customWidth="1"/>
    <col min="12503" max="12503" width="23.42578125" style="10" customWidth="1"/>
    <col min="12504" max="12504" width="8" style="10" customWidth="1"/>
    <col min="12505" max="12505" width="9.140625" style="10" customWidth="1"/>
    <col min="12506" max="12506" width="13.85546875" style="10" customWidth="1"/>
    <col min="12507" max="12507" width="13.42578125" style="10" customWidth="1"/>
    <col min="12508" max="12754" width="8.85546875" style="10"/>
    <col min="12755" max="12755" width="5" style="10" customWidth="1"/>
    <col min="12756" max="12756" width="33.42578125" style="10" customWidth="1"/>
    <col min="12757" max="12757" width="6.42578125" style="10" customWidth="1"/>
    <col min="12758" max="12758" width="29.42578125" style="10" customWidth="1"/>
    <col min="12759" max="12759" width="23.42578125" style="10" customWidth="1"/>
    <col min="12760" max="12760" width="8" style="10" customWidth="1"/>
    <col min="12761" max="12761" width="9.140625" style="10" customWidth="1"/>
    <col min="12762" max="12762" width="13.85546875" style="10" customWidth="1"/>
    <col min="12763" max="12763" width="13.42578125" style="10" customWidth="1"/>
    <col min="12764" max="13010" width="8.85546875" style="10"/>
    <col min="13011" max="13011" width="5" style="10" customWidth="1"/>
    <col min="13012" max="13012" width="33.42578125" style="10" customWidth="1"/>
    <col min="13013" max="13013" width="6.42578125" style="10" customWidth="1"/>
    <col min="13014" max="13014" width="29.42578125" style="10" customWidth="1"/>
    <col min="13015" max="13015" width="23.42578125" style="10" customWidth="1"/>
    <col min="13016" max="13016" width="8" style="10" customWidth="1"/>
    <col min="13017" max="13017" width="9.140625" style="10" customWidth="1"/>
    <col min="13018" max="13018" width="13.85546875" style="10" customWidth="1"/>
    <col min="13019" max="13019" width="13.42578125" style="10" customWidth="1"/>
    <col min="13020" max="13266" width="8.85546875" style="10"/>
    <col min="13267" max="13267" width="5" style="10" customWidth="1"/>
    <col min="13268" max="13268" width="33.42578125" style="10" customWidth="1"/>
    <col min="13269" max="13269" width="6.42578125" style="10" customWidth="1"/>
    <col min="13270" max="13270" width="29.42578125" style="10" customWidth="1"/>
    <col min="13271" max="13271" width="23.42578125" style="10" customWidth="1"/>
    <col min="13272" max="13272" width="8" style="10" customWidth="1"/>
    <col min="13273" max="13273" width="9.140625" style="10" customWidth="1"/>
    <col min="13274" max="13274" width="13.85546875" style="10" customWidth="1"/>
    <col min="13275" max="13275" width="13.42578125" style="10" customWidth="1"/>
    <col min="13276" max="13522" width="8.85546875" style="10"/>
    <col min="13523" max="13523" width="5" style="10" customWidth="1"/>
    <col min="13524" max="13524" width="33.42578125" style="10" customWidth="1"/>
    <col min="13525" max="13525" width="6.42578125" style="10" customWidth="1"/>
    <col min="13526" max="13526" width="29.42578125" style="10" customWidth="1"/>
    <col min="13527" max="13527" width="23.42578125" style="10" customWidth="1"/>
    <col min="13528" max="13528" width="8" style="10" customWidth="1"/>
    <col min="13529" max="13529" width="9.140625" style="10" customWidth="1"/>
    <col min="13530" max="13530" width="13.85546875" style="10" customWidth="1"/>
    <col min="13531" max="13531" width="13.42578125" style="10" customWidth="1"/>
    <col min="13532" max="13778" width="8.85546875" style="10"/>
    <col min="13779" max="13779" width="5" style="10" customWidth="1"/>
    <col min="13780" max="13780" width="33.42578125" style="10" customWidth="1"/>
    <col min="13781" max="13781" width="6.42578125" style="10" customWidth="1"/>
    <col min="13782" max="13782" width="29.42578125" style="10" customWidth="1"/>
    <col min="13783" max="13783" width="23.42578125" style="10" customWidth="1"/>
    <col min="13784" max="13784" width="8" style="10" customWidth="1"/>
    <col min="13785" max="13785" width="9.140625" style="10" customWidth="1"/>
    <col min="13786" max="13786" width="13.85546875" style="10" customWidth="1"/>
    <col min="13787" max="13787" width="13.42578125" style="10" customWidth="1"/>
    <col min="13788" max="14034" width="8.85546875" style="10"/>
    <col min="14035" max="14035" width="5" style="10" customWidth="1"/>
    <col min="14036" max="14036" width="33.42578125" style="10" customWidth="1"/>
    <col min="14037" max="14037" width="6.42578125" style="10" customWidth="1"/>
    <col min="14038" max="14038" width="29.42578125" style="10" customWidth="1"/>
    <col min="14039" max="14039" width="23.42578125" style="10" customWidth="1"/>
    <col min="14040" max="14040" width="8" style="10" customWidth="1"/>
    <col min="14041" max="14041" width="9.140625" style="10" customWidth="1"/>
    <col min="14042" max="14042" width="13.85546875" style="10" customWidth="1"/>
    <col min="14043" max="14043" width="13.42578125" style="10" customWidth="1"/>
    <col min="14044" max="14290" width="8.85546875" style="10"/>
    <col min="14291" max="14291" width="5" style="10" customWidth="1"/>
    <col min="14292" max="14292" width="33.42578125" style="10" customWidth="1"/>
    <col min="14293" max="14293" width="6.42578125" style="10" customWidth="1"/>
    <col min="14294" max="14294" width="29.42578125" style="10" customWidth="1"/>
    <col min="14295" max="14295" width="23.42578125" style="10" customWidth="1"/>
    <col min="14296" max="14296" width="8" style="10" customWidth="1"/>
    <col min="14297" max="14297" width="9.140625" style="10" customWidth="1"/>
    <col min="14298" max="14298" width="13.85546875" style="10" customWidth="1"/>
    <col min="14299" max="14299" width="13.42578125" style="10" customWidth="1"/>
    <col min="14300" max="14546" width="8.85546875" style="10"/>
    <col min="14547" max="14547" width="5" style="10" customWidth="1"/>
    <col min="14548" max="14548" width="33.42578125" style="10" customWidth="1"/>
    <col min="14549" max="14549" width="6.42578125" style="10" customWidth="1"/>
    <col min="14550" max="14550" width="29.42578125" style="10" customWidth="1"/>
    <col min="14551" max="14551" width="23.42578125" style="10" customWidth="1"/>
    <col min="14552" max="14552" width="8" style="10" customWidth="1"/>
    <col min="14553" max="14553" width="9.140625" style="10" customWidth="1"/>
    <col min="14554" max="14554" width="13.85546875" style="10" customWidth="1"/>
    <col min="14555" max="14555" width="13.42578125" style="10" customWidth="1"/>
    <col min="14556" max="14802" width="8.85546875" style="10"/>
    <col min="14803" max="14803" width="5" style="10" customWidth="1"/>
    <col min="14804" max="14804" width="33.42578125" style="10" customWidth="1"/>
    <col min="14805" max="14805" width="6.42578125" style="10" customWidth="1"/>
    <col min="14806" max="14806" width="29.42578125" style="10" customWidth="1"/>
    <col min="14807" max="14807" width="23.42578125" style="10" customWidth="1"/>
    <col min="14808" max="14808" width="8" style="10" customWidth="1"/>
    <col min="14809" max="14809" width="9.140625" style="10" customWidth="1"/>
    <col min="14810" max="14810" width="13.85546875" style="10" customWidth="1"/>
    <col min="14811" max="14811" width="13.42578125" style="10" customWidth="1"/>
    <col min="14812" max="15058" width="8.85546875" style="10"/>
    <col min="15059" max="15059" width="5" style="10" customWidth="1"/>
    <col min="15060" max="15060" width="33.42578125" style="10" customWidth="1"/>
    <col min="15061" max="15061" width="6.42578125" style="10" customWidth="1"/>
    <col min="15062" max="15062" width="29.42578125" style="10" customWidth="1"/>
    <col min="15063" max="15063" width="23.42578125" style="10" customWidth="1"/>
    <col min="15064" max="15064" width="8" style="10" customWidth="1"/>
    <col min="15065" max="15065" width="9.140625" style="10" customWidth="1"/>
    <col min="15066" max="15066" width="13.85546875" style="10" customWidth="1"/>
    <col min="15067" max="15067" width="13.42578125" style="10" customWidth="1"/>
    <col min="15068" max="15314" width="8.85546875" style="10"/>
    <col min="15315" max="15315" width="5" style="10" customWidth="1"/>
    <col min="15316" max="15316" width="33.42578125" style="10" customWidth="1"/>
    <col min="15317" max="15317" width="6.42578125" style="10" customWidth="1"/>
    <col min="15318" max="15318" width="29.42578125" style="10" customWidth="1"/>
    <col min="15319" max="15319" width="23.42578125" style="10" customWidth="1"/>
    <col min="15320" max="15320" width="8" style="10" customWidth="1"/>
    <col min="15321" max="15321" width="9.140625" style="10" customWidth="1"/>
    <col min="15322" max="15322" width="13.85546875" style="10" customWidth="1"/>
    <col min="15323" max="15323" width="13.42578125" style="10" customWidth="1"/>
    <col min="15324" max="15570" width="8.85546875" style="10"/>
    <col min="15571" max="15571" width="5" style="10" customWidth="1"/>
    <col min="15572" max="15572" width="33.42578125" style="10" customWidth="1"/>
    <col min="15573" max="15573" width="6.42578125" style="10" customWidth="1"/>
    <col min="15574" max="15574" width="29.42578125" style="10" customWidth="1"/>
    <col min="15575" max="15575" width="23.42578125" style="10" customWidth="1"/>
    <col min="15576" max="15576" width="8" style="10" customWidth="1"/>
    <col min="15577" max="15577" width="9.140625" style="10" customWidth="1"/>
    <col min="15578" max="15578" width="13.85546875" style="10" customWidth="1"/>
    <col min="15579" max="15579" width="13.42578125" style="10" customWidth="1"/>
    <col min="15580" max="15826" width="8.85546875" style="10"/>
    <col min="15827" max="15827" width="5" style="10" customWidth="1"/>
    <col min="15828" max="15828" width="33.42578125" style="10" customWidth="1"/>
    <col min="15829" max="15829" width="6.42578125" style="10" customWidth="1"/>
    <col min="15830" max="15830" width="29.42578125" style="10" customWidth="1"/>
    <col min="15831" max="15831" width="23.42578125" style="10" customWidth="1"/>
    <col min="15832" max="15832" width="8" style="10" customWidth="1"/>
    <col min="15833" max="15833" width="9.140625" style="10" customWidth="1"/>
    <col min="15834" max="15834" width="13.85546875" style="10" customWidth="1"/>
    <col min="15835" max="15835" width="13.42578125" style="10" customWidth="1"/>
    <col min="15836" max="16384" width="8.85546875" style="10"/>
  </cols>
  <sheetData>
    <row r="1" spans="1:12" s="37" customFormat="1" ht="23.25" x14ac:dyDescent="0.25">
      <c r="A1" s="35"/>
      <c r="B1" s="35"/>
      <c r="C1" s="36" t="s">
        <v>51</v>
      </c>
      <c r="H1" s="35"/>
      <c r="I1" s="35"/>
      <c r="J1" s="43"/>
      <c r="K1" s="50"/>
      <c r="L1" s="51"/>
    </row>
    <row r="2" spans="1:12" s="38" customFormat="1" ht="23.25" x14ac:dyDescent="0.35">
      <c r="B2" s="39"/>
      <c r="C2" s="40" t="s">
        <v>112</v>
      </c>
      <c r="D2" s="40"/>
      <c r="E2" s="41"/>
      <c r="F2" s="41"/>
      <c r="G2" s="42"/>
      <c r="H2" s="41"/>
      <c r="I2" s="41"/>
      <c r="J2" s="44"/>
      <c r="K2" s="52"/>
      <c r="L2" s="53"/>
    </row>
    <row r="3" spans="1:12" s="38" customFormat="1" ht="23.25" x14ac:dyDescent="0.35">
      <c r="B3" s="39"/>
      <c r="C3" s="40"/>
      <c r="D3" s="40"/>
      <c r="E3" s="41"/>
      <c r="F3" s="41"/>
      <c r="G3" s="42"/>
      <c r="H3" s="41"/>
      <c r="I3" s="41"/>
      <c r="J3" s="44"/>
      <c r="K3" s="52"/>
      <c r="L3" s="53"/>
    </row>
    <row r="4" spans="1:12" s="3" customFormat="1" ht="48" thickBot="1" x14ac:dyDescent="0.3">
      <c r="A4" s="1" t="s">
        <v>0</v>
      </c>
      <c r="B4" s="2" t="s">
        <v>1</v>
      </c>
      <c r="C4" s="2" t="s">
        <v>2</v>
      </c>
      <c r="D4" s="2" t="s">
        <v>3</v>
      </c>
      <c r="E4" s="2" t="s">
        <v>4</v>
      </c>
      <c r="F4" s="2" t="s">
        <v>5</v>
      </c>
      <c r="G4" s="24" t="s">
        <v>6</v>
      </c>
      <c r="H4" s="2" t="s">
        <v>7</v>
      </c>
      <c r="I4" s="2" t="s">
        <v>8</v>
      </c>
      <c r="J4" s="45" t="s">
        <v>9</v>
      </c>
      <c r="K4" s="54" t="s">
        <v>10</v>
      </c>
      <c r="L4" s="55" t="s">
        <v>11</v>
      </c>
    </row>
    <row r="5" spans="1:12" s="26" customFormat="1" ht="21.75" customHeight="1" thickBot="1" x14ac:dyDescent="0.3">
      <c r="A5" s="190" t="s">
        <v>96</v>
      </c>
      <c r="B5" s="191"/>
      <c r="C5" s="23">
        <v>0.2</v>
      </c>
      <c r="D5" s="15"/>
      <c r="E5" s="16"/>
      <c r="F5" s="17"/>
      <c r="G5" s="18"/>
      <c r="H5" s="19"/>
      <c r="I5" s="31"/>
      <c r="J5" s="46"/>
      <c r="K5" s="170">
        <v>0.6</v>
      </c>
      <c r="L5" s="171">
        <f>K5*0.2</f>
        <v>0.12</v>
      </c>
    </row>
    <row r="6" spans="1:12" s="26" customFormat="1" ht="15.75" x14ac:dyDescent="0.25">
      <c r="A6" s="185">
        <v>1</v>
      </c>
      <c r="B6" s="73" t="s">
        <v>111</v>
      </c>
      <c r="C6" s="186"/>
      <c r="D6" s="15"/>
      <c r="E6" s="16"/>
      <c r="F6" s="17"/>
      <c r="G6" s="18"/>
      <c r="H6" s="19"/>
      <c r="I6" s="31"/>
      <c r="J6" s="46"/>
      <c r="K6" s="170">
        <v>0.4</v>
      </c>
      <c r="L6" s="57"/>
    </row>
    <row r="7" spans="1:12" s="26" customFormat="1" ht="16.5" thickBot="1" x14ac:dyDescent="0.3">
      <c r="A7" s="185">
        <v>2</v>
      </c>
      <c r="B7" s="187"/>
      <c r="C7" s="186"/>
      <c r="D7" s="15"/>
      <c r="E7" s="16"/>
      <c r="F7" s="17"/>
      <c r="G7" s="18"/>
      <c r="H7" s="19"/>
      <c r="I7" s="31"/>
      <c r="J7" s="46"/>
      <c r="K7" s="56"/>
      <c r="L7" s="57"/>
    </row>
    <row r="8" spans="1:12" s="26" customFormat="1" ht="22.5" customHeight="1" thickBot="1" x14ac:dyDescent="0.3">
      <c r="A8" s="192" t="s">
        <v>97</v>
      </c>
      <c r="B8" s="193"/>
      <c r="C8" s="23">
        <v>0.8</v>
      </c>
      <c r="D8" s="15"/>
      <c r="E8" s="16"/>
      <c r="F8" s="17"/>
      <c r="G8" s="18"/>
      <c r="H8" s="19"/>
      <c r="I8" s="31"/>
      <c r="J8" s="46"/>
      <c r="K8" s="170">
        <f>L9+L15+L22+L29</f>
        <v>0.72363168340026773</v>
      </c>
      <c r="L8" s="110">
        <f>K8*C8</f>
        <v>0.57890534672021421</v>
      </c>
    </row>
    <row r="9" spans="1:12" s="4" customFormat="1" ht="21.75" customHeight="1" x14ac:dyDescent="0.25">
      <c r="A9" s="20"/>
      <c r="B9" s="101" t="s">
        <v>12</v>
      </c>
      <c r="C9" s="67">
        <v>0.2</v>
      </c>
      <c r="D9" s="21"/>
      <c r="E9" s="22"/>
      <c r="F9" s="22"/>
      <c r="G9" s="25"/>
      <c r="H9" s="22"/>
      <c r="I9" s="102"/>
      <c r="J9" s="103"/>
      <c r="K9" s="104"/>
      <c r="L9" s="110">
        <f>SUM(L10:L14)*C9</f>
        <v>0.12171666666666668</v>
      </c>
    </row>
    <row r="10" spans="1:12" s="26" customFormat="1" ht="28.5" customHeight="1" x14ac:dyDescent="0.25">
      <c r="A10" s="72">
        <v>1</v>
      </c>
      <c r="B10" s="73" t="s">
        <v>87</v>
      </c>
      <c r="C10" s="74">
        <v>0.25</v>
      </c>
      <c r="D10" s="75" t="s">
        <v>13</v>
      </c>
      <c r="E10" s="106" t="s">
        <v>91</v>
      </c>
      <c r="F10" s="77" t="s">
        <v>54</v>
      </c>
      <c r="G10" s="78" t="s">
        <v>59</v>
      </c>
      <c r="H10" s="77" t="s">
        <v>14</v>
      </c>
      <c r="I10" s="107">
        <v>0.25</v>
      </c>
      <c r="J10" s="108">
        <v>0.19900000000000001</v>
      </c>
      <c r="K10" s="109">
        <f>J10/I10</f>
        <v>0.79600000000000004</v>
      </c>
      <c r="L10" s="110">
        <f>K10*C10</f>
        <v>0.19900000000000001</v>
      </c>
    </row>
    <row r="11" spans="1:12" s="26" customFormat="1" ht="31.5" x14ac:dyDescent="0.25">
      <c r="A11" s="81">
        <v>2</v>
      </c>
      <c r="B11" s="82" t="s">
        <v>88</v>
      </c>
      <c r="C11" s="83">
        <v>0.2</v>
      </c>
      <c r="D11" s="84" t="s">
        <v>15</v>
      </c>
      <c r="E11" s="85" t="s">
        <v>77</v>
      </c>
      <c r="F11" s="86" t="s">
        <v>54</v>
      </c>
      <c r="G11" s="87" t="s">
        <v>59</v>
      </c>
      <c r="H11" s="86" t="s">
        <v>14</v>
      </c>
      <c r="I11" s="111">
        <v>0.24</v>
      </c>
      <c r="J11" s="112">
        <v>0.19600000000000001</v>
      </c>
      <c r="K11" s="113">
        <f t="shared" ref="K11:K13" si="0">J11/I11</f>
        <v>0.81666666666666676</v>
      </c>
      <c r="L11" s="114">
        <f t="shared" ref="L11:L21" si="1">K11*C11</f>
        <v>0.16333333333333336</v>
      </c>
    </row>
    <row r="12" spans="1:12" s="26" customFormat="1" ht="36.75" customHeight="1" x14ac:dyDescent="0.25">
      <c r="A12" s="81">
        <v>3</v>
      </c>
      <c r="B12" s="82" t="s">
        <v>89</v>
      </c>
      <c r="C12" s="83">
        <v>0.25</v>
      </c>
      <c r="D12" s="84" t="s">
        <v>16</v>
      </c>
      <c r="E12" s="85" t="s">
        <v>90</v>
      </c>
      <c r="F12" s="86" t="s">
        <v>54</v>
      </c>
      <c r="G12" s="87" t="s">
        <v>59</v>
      </c>
      <c r="H12" s="86" t="s">
        <v>14</v>
      </c>
      <c r="I12" s="115">
        <v>0.4</v>
      </c>
      <c r="J12" s="112">
        <v>0.156</v>
      </c>
      <c r="K12" s="113">
        <f t="shared" si="0"/>
        <v>0.38999999999999996</v>
      </c>
      <c r="L12" s="114">
        <f t="shared" si="1"/>
        <v>9.7499999999999989E-2</v>
      </c>
    </row>
    <row r="13" spans="1:12" s="26" customFormat="1" ht="31.5" x14ac:dyDescent="0.25">
      <c r="A13" s="81">
        <v>4</v>
      </c>
      <c r="B13" s="82" t="s">
        <v>75</v>
      </c>
      <c r="C13" s="83">
        <v>0.15</v>
      </c>
      <c r="D13" s="84" t="s">
        <v>17</v>
      </c>
      <c r="E13" s="85" t="s">
        <v>77</v>
      </c>
      <c r="F13" s="86" t="s">
        <v>54</v>
      </c>
      <c r="G13" s="87" t="s">
        <v>59</v>
      </c>
      <c r="H13" s="86" t="s">
        <v>18</v>
      </c>
      <c r="I13" s="116" t="s">
        <v>78</v>
      </c>
      <c r="J13" s="112">
        <v>0.23799999999999999</v>
      </c>
      <c r="K13" s="113">
        <f t="shared" si="0"/>
        <v>0.9916666666666667</v>
      </c>
      <c r="L13" s="114">
        <f t="shared" si="1"/>
        <v>0.14874999999999999</v>
      </c>
    </row>
    <row r="14" spans="1:12" s="26" customFormat="1" ht="31.5" x14ac:dyDescent="0.25">
      <c r="A14" s="92">
        <v>5</v>
      </c>
      <c r="B14" s="93" t="s">
        <v>92</v>
      </c>
      <c r="C14" s="94">
        <v>0.15</v>
      </c>
      <c r="D14" s="95" t="s">
        <v>19</v>
      </c>
      <c r="E14" s="96" t="s">
        <v>93</v>
      </c>
      <c r="F14" s="97" t="s">
        <v>54</v>
      </c>
      <c r="G14" s="96" t="s">
        <v>20</v>
      </c>
      <c r="H14" s="97" t="s">
        <v>14</v>
      </c>
      <c r="I14" s="117">
        <v>7.0000000000000001E-3</v>
      </c>
      <c r="J14" s="118">
        <v>9.4999999999999998E-3</v>
      </c>
      <c r="K14" s="119">
        <v>0</v>
      </c>
      <c r="L14" s="120">
        <f t="shared" si="1"/>
        <v>0</v>
      </c>
    </row>
    <row r="15" spans="1:12" s="29" customFormat="1" ht="24" customHeight="1" x14ac:dyDescent="0.25">
      <c r="A15" s="27"/>
      <c r="B15" s="66" t="s">
        <v>21</v>
      </c>
      <c r="C15" s="105">
        <v>0.3</v>
      </c>
      <c r="D15" s="25"/>
      <c r="E15" s="28"/>
      <c r="F15" s="28"/>
      <c r="G15" s="25"/>
      <c r="H15" s="28"/>
      <c r="I15" s="68"/>
      <c r="J15" s="69"/>
      <c r="K15" s="70"/>
      <c r="L15" s="120">
        <f>SUM(L16:L21)*C15</f>
        <v>0.25843777777777777</v>
      </c>
    </row>
    <row r="16" spans="1:12" s="26" customFormat="1" ht="38.25" customHeight="1" x14ac:dyDescent="0.25">
      <c r="A16" s="72">
        <v>1</v>
      </c>
      <c r="B16" s="73" t="s">
        <v>76</v>
      </c>
      <c r="C16" s="74">
        <v>0.2</v>
      </c>
      <c r="D16" s="75" t="s">
        <v>22</v>
      </c>
      <c r="E16" s="76" t="s">
        <v>79</v>
      </c>
      <c r="F16" s="77" t="s">
        <v>54</v>
      </c>
      <c r="G16" s="78" t="s">
        <v>53</v>
      </c>
      <c r="H16" s="77" t="s">
        <v>14</v>
      </c>
      <c r="I16" s="79">
        <v>0.6</v>
      </c>
      <c r="J16" s="65">
        <v>0.39800000000000002</v>
      </c>
      <c r="K16" s="154">
        <f>J16/I16</f>
        <v>0.66333333333333344</v>
      </c>
      <c r="L16" s="120">
        <f t="shared" si="1"/>
        <v>0.13266666666666668</v>
      </c>
    </row>
    <row r="17" spans="1:12" s="26" customFormat="1" ht="45.75" customHeight="1" x14ac:dyDescent="0.25">
      <c r="A17" s="81">
        <v>2</v>
      </c>
      <c r="B17" s="82" t="s">
        <v>61</v>
      </c>
      <c r="C17" s="74">
        <v>0.2</v>
      </c>
      <c r="D17" s="84" t="s">
        <v>58</v>
      </c>
      <c r="E17" s="85" t="s">
        <v>62</v>
      </c>
      <c r="F17" s="86" t="s">
        <v>55</v>
      </c>
      <c r="G17" s="87" t="s">
        <v>53</v>
      </c>
      <c r="H17" s="86" t="s">
        <v>14</v>
      </c>
      <c r="I17" s="88">
        <v>0.28000000000000003</v>
      </c>
      <c r="J17" s="65">
        <v>0.19600000000000001</v>
      </c>
      <c r="K17" s="154">
        <f t="shared" ref="K17:K21" si="2">J17/I17</f>
        <v>0.7</v>
      </c>
      <c r="L17" s="120">
        <f t="shared" si="1"/>
        <v>0.13999999999999999</v>
      </c>
    </row>
    <row r="18" spans="1:12" s="26" customFormat="1" ht="39.75" customHeight="1" x14ac:dyDescent="0.25">
      <c r="A18" s="81">
        <v>3</v>
      </c>
      <c r="B18" s="82" t="s">
        <v>57</v>
      </c>
      <c r="C18" s="74">
        <v>0.2</v>
      </c>
      <c r="D18" s="84" t="s">
        <v>58</v>
      </c>
      <c r="E18" s="85" t="s">
        <v>71</v>
      </c>
      <c r="F18" s="86" t="s">
        <v>55</v>
      </c>
      <c r="G18" s="87" t="s">
        <v>53</v>
      </c>
      <c r="H18" s="86" t="s">
        <v>14</v>
      </c>
      <c r="I18" s="88">
        <v>0.25</v>
      </c>
      <c r="J18" s="65">
        <v>0.254</v>
      </c>
      <c r="K18" s="154">
        <f t="shared" si="2"/>
        <v>1.016</v>
      </c>
      <c r="L18" s="120">
        <f t="shared" si="1"/>
        <v>0.20320000000000002</v>
      </c>
    </row>
    <row r="19" spans="1:12" s="26" customFormat="1" ht="39.75" customHeight="1" x14ac:dyDescent="0.25">
      <c r="A19" s="81">
        <v>4</v>
      </c>
      <c r="B19" s="148" t="s">
        <v>102</v>
      </c>
      <c r="C19" s="149">
        <v>0.1</v>
      </c>
      <c r="D19" s="150" t="s">
        <v>103</v>
      </c>
      <c r="E19" s="151" t="s">
        <v>104</v>
      </c>
      <c r="F19" s="152" t="s">
        <v>54</v>
      </c>
      <c r="G19" s="153" t="s">
        <v>53</v>
      </c>
      <c r="H19" s="152" t="s">
        <v>14</v>
      </c>
      <c r="I19" s="154">
        <v>0.27</v>
      </c>
      <c r="J19" s="65">
        <v>0.23200000000000001</v>
      </c>
      <c r="K19" s="154">
        <f t="shared" si="2"/>
        <v>0.85925925925925928</v>
      </c>
      <c r="L19" s="120">
        <f t="shared" si="1"/>
        <v>8.5925925925925933E-2</v>
      </c>
    </row>
    <row r="20" spans="1:12" s="26" customFormat="1" ht="57.75" customHeight="1" x14ac:dyDescent="0.25">
      <c r="A20" s="92">
        <v>5</v>
      </c>
      <c r="B20" s="82" t="s">
        <v>66</v>
      </c>
      <c r="C20" s="177">
        <v>0.2</v>
      </c>
      <c r="D20" s="84" t="s">
        <v>23</v>
      </c>
      <c r="E20" s="85" t="s">
        <v>45</v>
      </c>
      <c r="F20" s="86" t="s">
        <v>54</v>
      </c>
      <c r="G20" s="87" t="s">
        <v>48</v>
      </c>
      <c r="H20" s="86" t="s">
        <v>24</v>
      </c>
      <c r="I20" s="91">
        <v>4.5</v>
      </c>
      <c r="J20" s="156">
        <v>4.5599999999999996</v>
      </c>
      <c r="K20" s="154">
        <f t="shared" si="2"/>
        <v>1.0133333333333332</v>
      </c>
      <c r="L20" s="120">
        <f t="shared" si="1"/>
        <v>0.20266666666666666</v>
      </c>
    </row>
    <row r="21" spans="1:12" s="26" customFormat="1" ht="52.5" customHeight="1" x14ac:dyDescent="0.25">
      <c r="A21" s="155">
        <v>6</v>
      </c>
      <c r="B21" s="93" t="s">
        <v>25</v>
      </c>
      <c r="C21" s="178">
        <v>0.1</v>
      </c>
      <c r="D21" s="95" t="s">
        <v>26</v>
      </c>
      <c r="E21" s="96" t="s">
        <v>52</v>
      </c>
      <c r="F21" s="97" t="s">
        <v>54</v>
      </c>
      <c r="G21" s="98" t="s">
        <v>48</v>
      </c>
      <c r="H21" s="97" t="s">
        <v>24</v>
      </c>
      <c r="I21" s="99">
        <v>4</v>
      </c>
      <c r="J21" s="157">
        <v>3.88</v>
      </c>
      <c r="K21" s="154">
        <f t="shared" si="2"/>
        <v>0.97</v>
      </c>
      <c r="L21" s="120">
        <f t="shared" si="1"/>
        <v>9.7000000000000003E-2</v>
      </c>
    </row>
    <row r="22" spans="1:12" s="29" customFormat="1" ht="24.75" customHeight="1" x14ac:dyDescent="0.25">
      <c r="A22" s="27"/>
      <c r="B22" s="66" t="s">
        <v>29</v>
      </c>
      <c r="C22" s="105">
        <v>0.3</v>
      </c>
      <c r="D22" s="25"/>
      <c r="E22" s="28"/>
      <c r="F22" s="28"/>
      <c r="G22" s="25"/>
      <c r="H22" s="28"/>
      <c r="I22" s="68"/>
      <c r="J22" s="69"/>
      <c r="K22" s="70"/>
      <c r="L22" s="120">
        <f>SUM(L23:L28)*C22</f>
        <v>0.18333057228915664</v>
      </c>
    </row>
    <row r="23" spans="1:12" s="26" customFormat="1" ht="41.25" customHeight="1" x14ac:dyDescent="0.25">
      <c r="A23" s="72">
        <v>1</v>
      </c>
      <c r="B23" s="73" t="s">
        <v>81</v>
      </c>
      <c r="C23" s="74">
        <v>0.15</v>
      </c>
      <c r="D23" s="75" t="s">
        <v>30</v>
      </c>
      <c r="E23" s="106" t="s">
        <v>82</v>
      </c>
      <c r="F23" s="77" t="s">
        <v>54</v>
      </c>
      <c r="G23" s="78" t="s">
        <v>53</v>
      </c>
      <c r="H23" s="77" t="s">
        <v>31</v>
      </c>
      <c r="I23" s="121">
        <v>1600</v>
      </c>
      <c r="J23" s="158">
        <v>1124</v>
      </c>
      <c r="K23" s="159">
        <f>J23/I23</f>
        <v>0.70250000000000001</v>
      </c>
      <c r="L23" s="80">
        <f>K23*C23</f>
        <v>0.105375</v>
      </c>
    </row>
    <row r="24" spans="1:12" s="26" customFormat="1" ht="38.25" customHeight="1" x14ac:dyDescent="0.25">
      <c r="A24" s="81">
        <v>2</v>
      </c>
      <c r="B24" s="82" t="s">
        <v>80</v>
      </c>
      <c r="C24" s="83">
        <v>0.2</v>
      </c>
      <c r="D24" s="84" t="s">
        <v>32</v>
      </c>
      <c r="E24" s="85" t="s">
        <v>73</v>
      </c>
      <c r="F24" s="86" t="s">
        <v>54</v>
      </c>
      <c r="G24" s="87" t="s">
        <v>53</v>
      </c>
      <c r="H24" s="86" t="s">
        <v>14</v>
      </c>
      <c r="I24" s="88">
        <v>0.8</v>
      </c>
      <c r="J24" s="64">
        <v>0.53600000000000003</v>
      </c>
      <c r="K24" s="162">
        <f t="shared" ref="K24:K27" si="3">J24/I24</f>
        <v>0.67</v>
      </c>
      <c r="L24" s="90">
        <f t="shared" ref="L24:L28" si="4">K24*C24</f>
        <v>0.13400000000000001</v>
      </c>
    </row>
    <row r="25" spans="1:12" s="26" customFormat="1" ht="42" customHeight="1" x14ac:dyDescent="0.25">
      <c r="A25" s="81">
        <v>3</v>
      </c>
      <c r="B25" s="82" t="s">
        <v>83</v>
      </c>
      <c r="C25" s="83">
        <v>0.2</v>
      </c>
      <c r="D25" s="84" t="s">
        <v>33</v>
      </c>
      <c r="E25" s="179" t="s">
        <v>109</v>
      </c>
      <c r="F25" s="86" t="s">
        <v>54</v>
      </c>
      <c r="G25" s="87" t="s">
        <v>53</v>
      </c>
      <c r="H25" s="86" t="s">
        <v>14</v>
      </c>
      <c r="I25" s="91">
        <v>24</v>
      </c>
      <c r="J25" s="91">
        <v>20</v>
      </c>
      <c r="K25" s="159">
        <f>J25/24</f>
        <v>0.83333333333333337</v>
      </c>
      <c r="L25" s="90">
        <f>K25*C25</f>
        <v>0.16666666666666669</v>
      </c>
    </row>
    <row r="26" spans="1:12" s="26" customFormat="1" ht="47.25" x14ac:dyDescent="0.25">
      <c r="A26" s="81">
        <v>4</v>
      </c>
      <c r="B26" s="126" t="s">
        <v>34</v>
      </c>
      <c r="C26" s="83">
        <v>0.15</v>
      </c>
      <c r="D26" s="84" t="s">
        <v>35</v>
      </c>
      <c r="E26" s="85" t="s">
        <v>67</v>
      </c>
      <c r="F26" s="86" t="s">
        <v>72</v>
      </c>
      <c r="G26" s="87" t="s">
        <v>53</v>
      </c>
      <c r="H26" s="86" t="s">
        <v>14</v>
      </c>
      <c r="I26" s="89">
        <v>4.0000000000000001E-3</v>
      </c>
      <c r="J26" s="160">
        <v>4.8999999999999998E-3</v>
      </c>
      <c r="K26" s="159">
        <v>0</v>
      </c>
      <c r="L26" s="90">
        <f t="shared" si="4"/>
        <v>0</v>
      </c>
    </row>
    <row r="27" spans="1:12" s="26" customFormat="1" ht="54" customHeight="1" x14ac:dyDescent="0.25">
      <c r="A27" s="81">
        <v>5</v>
      </c>
      <c r="B27" s="82" t="s">
        <v>94</v>
      </c>
      <c r="C27" s="83">
        <v>0.2</v>
      </c>
      <c r="D27" s="84" t="s">
        <v>27</v>
      </c>
      <c r="E27" s="85" t="s">
        <v>95</v>
      </c>
      <c r="F27" s="86" t="s">
        <v>72</v>
      </c>
      <c r="G27" s="87" t="s">
        <v>48</v>
      </c>
      <c r="H27" s="86" t="s">
        <v>24</v>
      </c>
      <c r="I27" s="91">
        <v>4.1500000000000004</v>
      </c>
      <c r="J27" s="157">
        <v>3.84</v>
      </c>
      <c r="K27" s="159">
        <f t="shared" si="3"/>
        <v>0.92530120481927702</v>
      </c>
      <c r="L27" s="90">
        <f t="shared" si="4"/>
        <v>0.18506024096385543</v>
      </c>
    </row>
    <row r="28" spans="1:12" s="26" customFormat="1" ht="78" customHeight="1" x14ac:dyDescent="0.25">
      <c r="A28" s="92">
        <v>6</v>
      </c>
      <c r="B28" s="93" t="s">
        <v>107</v>
      </c>
      <c r="C28" s="94">
        <v>0.1</v>
      </c>
      <c r="D28" s="95" t="s">
        <v>85</v>
      </c>
      <c r="E28" s="127" t="s">
        <v>106</v>
      </c>
      <c r="F28" s="97" t="s">
        <v>54</v>
      </c>
      <c r="G28" s="98" t="s">
        <v>48</v>
      </c>
      <c r="H28" s="97" t="s">
        <v>28</v>
      </c>
      <c r="I28" s="128" t="s">
        <v>105</v>
      </c>
      <c r="J28" s="157">
        <v>2</v>
      </c>
      <c r="K28" s="159">
        <f>2/7*70%+0/1*30%</f>
        <v>0.19999999999999998</v>
      </c>
      <c r="L28" s="161">
        <f t="shared" si="4"/>
        <v>0.02</v>
      </c>
    </row>
    <row r="29" spans="1:12" s="29" customFormat="1" ht="27" customHeight="1" x14ac:dyDescent="0.25">
      <c r="A29" s="27"/>
      <c r="B29" s="66" t="s">
        <v>36</v>
      </c>
      <c r="C29" s="105">
        <v>0.2</v>
      </c>
      <c r="D29" s="25"/>
      <c r="E29" s="28"/>
      <c r="F29" s="28"/>
      <c r="G29" s="25"/>
      <c r="H29" s="28"/>
      <c r="I29" s="68"/>
      <c r="J29" s="69"/>
      <c r="K29" s="70"/>
      <c r="L29" s="100">
        <f>SUM(L30:L34)*C29</f>
        <v>0.16014666666666666</v>
      </c>
    </row>
    <row r="30" spans="1:12" s="26" customFormat="1" ht="48" customHeight="1" x14ac:dyDescent="0.25">
      <c r="A30" s="72">
        <v>1</v>
      </c>
      <c r="B30" s="136" t="s">
        <v>86</v>
      </c>
      <c r="C30" s="177">
        <v>0.2</v>
      </c>
      <c r="D30" s="75" t="s">
        <v>37</v>
      </c>
      <c r="E30" s="137" t="s">
        <v>74</v>
      </c>
      <c r="F30" s="77" t="s">
        <v>72</v>
      </c>
      <c r="G30" s="78" t="s">
        <v>49</v>
      </c>
      <c r="H30" s="77" t="s">
        <v>14</v>
      </c>
      <c r="I30" s="107">
        <v>0.24</v>
      </c>
      <c r="J30" s="163">
        <v>0.2009</v>
      </c>
      <c r="K30" s="164">
        <v>0.83699999999999997</v>
      </c>
      <c r="L30" s="161">
        <f>K30*C30</f>
        <v>0.16739999999999999</v>
      </c>
    </row>
    <row r="31" spans="1:12" s="26" customFormat="1" ht="39" customHeight="1" x14ac:dyDescent="0.25">
      <c r="A31" s="81">
        <v>2</v>
      </c>
      <c r="B31" s="138" t="s">
        <v>99</v>
      </c>
      <c r="C31" s="123">
        <v>0.1</v>
      </c>
      <c r="D31" s="84" t="s">
        <v>50</v>
      </c>
      <c r="E31" s="139" t="s">
        <v>100</v>
      </c>
      <c r="F31" s="86" t="s">
        <v>72</v>
      </c>
      <c r="G31" s="87" t="s">
        <v>60</v>
      </c>
      <c r="H31" s="86" t="s">
        <v>28</v>
      </c>
      <c r="I31" s="91">
        <v>0</v>
      </c>
      <c r="J31" s="165">
        <v>0</v>
      </c>
      <c r="K31" s="166">
        <v>0</v>
      </c>
      <c r="L31" s="90">
        <f t="shared" ref="L31:L34" si="5">K31*C31</f>
        <v>0</v>
      </c>
    </row>
    <row r="32" spans="1:12" s="26" customFormat="1" ht="58.5" customHeight="1" x14ac:dyDescent="0.25">
      <c r="A32" s="81">
        <v>3</v>
      </c>
      <c r="B32" s="138" t="s">
        <v>108</v>
      </c>
      <c r="C32" s="123">
        <v>0.2</v>
      </c>
      <c r="D32" s="84" t="s">
        <v>47</v>
      </c>
      <c r="E32" s="139" t="s">
        <v>98</v>
      </c>
      <c r="F32" s="86" t="s">
        <v>72</v>
      </c>
      <c r="G32" s="140" t="s">
        <v>53</v>
      </c>
      <c r="H32" s="86" t="s">
        <v>46</v>
      </c>
      <c r="I32" s="91">
        <v>2</v>
      </c>
      <c r="J32" s="91">
        <v>1</v>
      </c>
      <c r="K32" s="166">
        <f>J32/I32</f>
        <v>0.5</v>
      </c>
      <c r="L32" s="90">
        <f t="shared" si="5"/>
        <v>0.1</v>
      </c>
    </row>
    <row r="33" spans="1:12" s="30" customFormat="1" ht="69.75" customHeight="1" x14ac:dyDescent="0.25">
      <c r="A33" s="81">
        <v>4</v>
      </c>
      <c r="B33" s="138" t="s">
        <v>63</v>
      </c>
      <c r="C33" s="180">
        <v>0.3</v>
      </c>
      <c r="D33" s="84" t="s">
        <v>64</v>
      </c>
      <c r="E33" s="139" t="s">
        <v>70</v>
      </c>
      <c r="F33" s="86" t="s">
        <v>72</v>
      </c>
      <c r="G33" s="142" t="s">
        <v>65</v>
      </c>
      <c r="H33" s="86" t="s">
        <v>14</v>
      </c>
      <c r="I33" s="143">
        <v>0.9</v>
      </c>
      <c r="J33" s="166">
        <v>1</v>
      </c>
      <c r="K33" s="173">
        <f>J33/I33</f>
        <v>1.1111111111111112</v>
      </c>
      <c r="L33" s="90">
        <f t="shared" si="5"/>
        <v>0.33333333333333331</v>
      </c>
    </row>
    <row r="34" spans="1:12" s="26" customFormat="1" ht="60.75" customHeight="1" x14ac:dyDescent="0.25">
      <c r="A34" s="92">
        <v>5</v>
      </c>
      <c r="B34" s="144" t="s">
        <v>68</v>
      </c>
      <c r="C34" s="178">
        <v>0.2</v>
      </c>
      <c r="D34" s="95" t="s">
        <v>56</v>
      </c>
      <c r="E34" s="145" t="s">
        <v>69</v>
      </c>
      <c r="F34" s="97" t="s">
        <v>72</v>
      </c>
      <c r="G34" s="146" t="s">
        <v>49</v>
      </c>
      <c r="H34" s="97" t="s">
        <v>14</v>
      </c>
      <c r="I34" s="147">
        <v>1</v>
      </c>
      <c r="J34" s="167">
        <v>1</v>
      </c>
      <c r="K34" s="168">
        <v>1</v>
      </c>
      <c r="L34" s="100">
        <f t="shared" si="5"/>
        <v>0.2</v>
      </c>
    </row>
    <row r="35" spans="1:12" s="5" customFormat="1" ht="30.75" customHeight="1" x14ac:dyDescent="0.25">
      <c r="A35" s="129"/>
      <c r="B35" s="129" t="s">
        <v>38</v>
      </c>
      <c r="C35" s="130">
        <f>C9+C15+C22+C29</f>
        <v>1</v>
      </c>
      <c r="D35" s="131"/>
      <c r="E35" s="132"/>
      <c r="F35" s="132"/>
      <c r="G35" s="131"/>
      <c r="H35" s="132"/>
      <c r="I35" s="133"/>
      <c r="J35" s="134"/>
      <c r="K35" s="135"/>
      <c r="L35" s="169">
        <f>L5+L8</f>
        <v>0.6989053467202142</v>
      </c>
    </row>
    <row r="36" spans="1:12" s="7" customFormat="1" ht="15.75" x14ac:dyDescent="0.25">
      <c r="A36" s="6"/>
      <c r="B36" s="6"/>
      <c r="C36" s="6"/>
      <c r="D36" s="6"/>
      <c r="E36" s="14"/>
      <c r="F36" s="14"/>
      <c r="G36" s="6"/>
      <c r="H36" s="14"/>
      <c r="I36" s="14"/>
      <c r="J36" s="47"/>
      <c r="K36" s="58"/>
      <c r="L36" s="59"/>
    </row>
    <row r="37" spans="1:12" s="7" customFormat="1" ht="15.75" x14ac:dyDescent="0.25">
      <c r="A37" s="6"/>
      <c r="B37" s="194" t="s">
        <v>39</v>
      </c>
      <c r="C37" s="194"/>
      <c r="D37" s="13"/>
      <c r="E37" s="12"/>
      <c r="F37" s="12" t="s">
        <v>40</v>
      </c>
      <c r="H37" s="12"/>
      <c r="I37" s="12"/>
      <c r="J37" s="195" t="s">
        <v>41</v>
      </c>
      <c r="K37" s="195"/>
      <c r="L37" s="195"/>
    </row>
    <row r="38" spans="1:12" s="7" customFormat="1" ht="15.75" x14ac:dyDescent="0.25">
      <c r="A38" s="6"/>
      <c r="B38" s="188"/>
      <c r="C38" s="188"/>
      <c r="D38" s="6"/>
      <c r="E38" s="14"/>
      <c r="F38" s="14"/>
      <c r="H38" s="14"/>
      <c r="I38" s="14"/>
      <c r="J38" s="189" t="s">
        <v>42</v>
      </c>
      <c r="K38" s="189"/>
      <c r="L38" s="189"/>
    </row>
    <row r="39" spans="1:12" s="7" customFormat="1" ht="15.75" x14ac:dyDescent="0.25">
      <c r="A39" s="6"/>
      <c r="B39" s="181"/>
      <c r="C39" s="181"/>
      <c r="D39" s="6"/>
      <c r="E39" s="181"/>
      <c r="F39" s="181"/>
      <c r="H39" s="181"/>
      <c r="I39" s="181"/>
      <c r="J39" s="182"/>
      <c r="K39" s="182"/>
      <c r="L39" s="182"/>
    </row>
    <row r="40" spans="1:12" s="7" customFormat="1" ht="15.75" x14ac:dyDescent="0.25">
      <c r="A40" s="6"/>
      <c r="B40" s="181"/>
      <c r="C40" s="181"/>
      <c r="D40" s="6"/>
      <c r="E40" s="181"/>
      <c r="F40" s="181"/>
      <c r="H40" s="181"/>
      <c r="I40" s="181"/>
      <c r="J40" s="182"/>
      <c r="K40" s="182"/>
      <c r="L40" s="182"/>
    </row>
    <row r="41" spans="1:12" s="8" customFormat="1" ht="15.75" x14ac:dyDescent="0.25">
      <c r="A41" s="6"/>
      <c r="B41" s="6"/>
      <c r="C41" s="6"/>
      <c r="D41" s="6"/>
      <c r="E41" s="14"/>
      <c r="F41" s="14"/>
      <c r="H41" s="14"/>
      <c r="I41" s="14"/>
      <c r="J41" s="47"/>
      <c r="K41" s="58"/>
      <c r="L41" s="59"/>
    </row>
    <row r="42" spans="1:12" s="8" customFormat="1" ht="15.75" x14ac:dyDescent="0.25">
      <c r="A42" s="6"/>
      <c r="B42" s="6"/>
      <c r="C42" s="6"/>
      <c r="D42" s="6"/>
      <c r="E42" s="14"/>
      <c r="F42" s="14"/>
      <c r="H42" s="14"/>
      <c r="I42" s="14"/>
      <c r="J42" s="47"/>
      <c r="K42" s="58"/>
      <c r="L42" s="59"/>
    </row>
    <row r="43" spans="1:12" s="8" customFormat="1" ht="15.75" x14ac:dyDescent="0.25">
      <c r="A43" s="6"/>
      <c r="B43" s="6"/>
      <c r="C43" s="6"/>
      <c r="D43" s="6"/>
      <c r="E43" s="14"/>
      <c r="F43" s="14"/>
      <c r="H43" s="14"/>
      <c r="I43" s="14"/>
      <c r="J43" s="47"/>
      <c r="K43" s="58"/>
      <c r="L43" s="59"/>
    </row>
    <row r="44" spans="1:12" s="8" customFormat="1" ht="15.75" x14ac:dyDescent="0.25">
      <c r="A44" s="6"/>
      <c r="B44" s="6"/>
      <c r="C44" s="6"/>
      <c r="D44" s="6"/>
      <c r="E44" s="14"/>
      <c r="F44" s="14"/>
      <c r="H44" s="14"/>
      <c r="I44" s="14"/>
      <c r="J44" s="47"/>
      <c r="K44" s="58"/>
      <c r="L44" s="59"/>
    </row>
    <row r="45" spans="1:12" s="8" customFormat="1" ht="15.75" x14ac:dyDescent="0.25">
      <c r="A45" s="6"/>
      <c r="B45" s="188" t="s">
        <v>110</v>
      </c>
      <c r="C45" s="188"/>
      <c r="D45" s="6"/>
      <c r="E45" s="14"/>
      <c r="F45" s="14" t="s">
        <v>44</v>
      </c>
      <c r="H45" s="14"/>
      <c r="I45" s="14"/>
      <c r="J45" s="189" t="s">
        <v>43</v>
      </c>
      <c r="K45" s="189"/>
      <c r="L45" s="189"/>
    </row>
    <row r="46" spans="1:12" s="8" customFormat="1" ht="15.75" x14ac:dyDescent="0.25">
      <c r="A46" s="6"/>
      <c r="B46" s="6"/>
      <c r="C46" s="6"/>
      <c r="D46" s="6"/>
      <c r="E46" s="14"/>
      <c r="F46" s="14"/>
      <c r="H46" s="14"/>
      <c r="I46" s="14"/>
      <c r="J46" s="47"/>
      <c r="K46" s="58"/>
      <c r="L46" s="59"/>
    </row>
    <row r="47" spans="1:12" s="8" customFormat="1" ht="15.75" x14ac:dyDescent="0.25">
      <c r="E47" s="9"/>
      <c r="F47" s="9"/>
      <c r="H47" s="9"/>
      <c r="I47" s="9"/>
      <c r="J47" s="48"/>
      <c r="K47" s="60"/>
      <c r="L47" s="61"/>
    </row>
    <row r="48" spans="1:12" s="8" customFormat="1" ht="15.75" x14ac:dyDescent="0.25">
      <c r="E48" s="9"/>
      <c r="F48" s="9"/>
      <c r="H48" s="9"/>
      <c r="I48" s="9"/>
      <c r="J48" s="48"/>
      <c r="K48" s="60"/>
      <c r="L48" s="61"/>
    </row>
    <row r="49" spans="4:12" s="8" customFormat="1" ht="15.75" x14ac:dyDescent="0.25">
      <c r="E49" s="9"/>
      <c r="F49" s="9"/>
      <c r="H49" s="9"/>
      <c r="I49" s="9"/>
      <c r="J49" s="48"/>
      <c r="K49" s="60"/>
      <c r="L49" s="61"/>
    </row>
    <row r="50" spans="4:12" s="8" customFormat="1" ht="15.75" x14ac:dyDescent="0.25">
      <c r="D50" s="9"/>
      <c r="E50" s="9"/>
      <c r="G50" s="9"/>
      <c r="H50" s="9"/>
      <c r="I50" s="9"/>
      <c r="J50" s="48"/>
      <c r="K50" s="61"/>
      <c r="L50" s="61"/>
    </row>
    <row r="51" spans="4:12" s="8" customFormat="1" ht="15.75" x14ac:dyDescent="0.25">
      <c r="E51" s="9"/>
      <c r="F51" s="9"/>
      <c r="H51" s="9"/>
      <c r="I51" s="9"/>
      <c r="J51" s="48"/>
      <c r="K51" s="60"/>
      <c r="L51" s="61"/>
    </row>
    <row r="52" spans="4:12" s="8" customFormat="1" ht="15.75" x14ac:dyDescent="0.25">
      <c r="E52" s="9"/>
      <c r="F52" s="9"/>
      <c r="H52" s="9"/>
      <c r="I52" s="9"/>
      <c r="J52" s="48"/>
      <c r="K52" s="60"/>
      <c r="L52" s="61"/>
    </row>
    <row r="53" spans="4:12" s="8" customFormat="1" ht="15.75" x14ac:dyDescent="0.25">
      <c r="E53" s="9"/>
      <c r="F53" s="9"/>
      <c r="H53" s="9"/>
      <c r="I53" s="9"/>
      <c r="J53" s="48"/>
      <c r="K53" s="60"/>
      <c r="L53" s="61"/>
    </row>
    <row r="54" spans="4:12" s="8" customFormat="1" ht="15.75" x14ac:dyDescent="0.25">
      <c r="E54" s="9"/>
      <c r="F54" s="9"/>
      <c r="H54" s="9"/>
      <c r="I54" s="9"/>
      <c r="J54" s="48"/>
      <c r="K54" s="60"/>
      <c r="L54" s="61"/>
    </row>
    <row r="55" spans="4:12" s="8" customFormat="1" ht="15.75" x14ac:dyDescent="0.25">
      <c r="E55" s="9"/>
      <c r="F55" s="9"/>
      <c r="H55" s="9"/>
      <c r="I55" s="9"/>
      <c r="J55" s="48"/>
      <c r="K55" s="60"/>
      <c r="L55" s="61"/>
    </row>
    <row r="56" spans="4:12" s="8" customFormat="1" ht="15.75" x14ac:dyDescent="0.25">
      <c r="E56" s="9"/>
      <c r="F56" s="9"/>
      <c r="H56" s="9"/>
      <c r="I56" s="9"/>
      <c r="J56" s="48"/>
      <c r="K56" s="60"/>
      <c r="L56" s="61"/>
    </row>
    <row r="57" spans="4:12" s="8" customFormat="1" ht="15.75" x14ac:dyDescent="0.25">
      <c r="E57" s="9"/>
      <c r="F57" s="9"/>
      <c r="H57" s="9"/>
      <c r="I57" s="9"/>
      <c r="J57" s="48"/>
      <c r="K57" s="60"/>
      <c r="L57" s="61"/>
    </row>
    <row r="58" spans="4:12" s="8" customFormat="1" ht="15.75" x14ac:dyDescent="0.25">
      <c r="E58" s="9"/>
      <c r="F58" s="9"/>
      <c r="H58" s="9"/>
      <c r="I58" s="9"/>
      <c r="J58" s="48"/>
      <c r="K58" s="60"/>
      <c r="L58" s="61"/>
    </row>
    <row r="59" spans="4:12" s="8" customFormat="1" ht="15.75" x14ac:dyDescent="0.25">
      <c r="E59" s="9"/>
      <c r="F59" s="9"/>
      <c r="H59" s="9"/>
      <c r="I59" s="9"/>
      <c r="J59" s="48"/>
      <c r="K59" s="60"/>
      <c r="L59" s="61"/>
    </row>
    <row r="60" spans="4:12" s="8" customFormat="1" ht="15.75" x14ac:dyDescent="0.25">
      <c r="E60" s="9"/>
      <c r="F60" s="9"/>
      <c r="H60" s="9"/>
      <c r="I60" s="9"/>
      <c r="J60" s="48"/>
      <c r="K60" s="60"/>
      <c r="L60" s="61"/>
    </row>
  </sheetData>
  <mergeCells count="8">
    <mergeCell ref="B45:C45"/>
    <mergeCell ref="J45:L45"/>
    <mergeCell ref="A5:B5"/>
    <mergeCell ref="A8:B8"/>
    <mergeCell ref="B37:C37"/>
    <mergeCell ref="J37:L37"/>
    <mergeCell ref="B38:C38"/>
    <mergeCell ref="J38:L38"/>
  </mergeCells>
  <printOptions horizontalCentered="1"/>
  <pageMargins left="0" right="0" top="0.28999999999999998" bottom="0" header="0.28000000000000003" footer="0.3"/>
  <pageSetup paperSize="9" scale="6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opLeftCell="A19" workbookViewId="0">
      <selection activeCell="E33" sqref="E33"/>
    </sheetView>
  </sheetViews>
  <sheetFormatPr defaultColWidth="8.85546875" defaultRowHeight="12.75" x14ac:dyDescent="0.25"/>
  <cols>
    <col min="1" max="1" width="4.42578125" style="10" customWidth="1"/>
    <col min="2" max="2" width="48.85546875" style="10" customWidth="1"/>
    <col min="3" max="3" width="9.28515625" style="10" customWidth="1"/>
    <col min="4" max="4" width="17" style="10" hidden="1" customWidth="1"/>
    <col min="5" max="5" width="25.140625" style="11" customWidth="1"/>
    <col min="6" max="6" width="19.140625" style="11" hidden="1" customWidth="1"/>
    <col min="7" max="7" width="24.140625" style="10" hidden="1" customWidth="1"/>
    <col min="8" max="8" width="11" style="11" hidden="1" customWidth="1"/>
    <col min="9" max="9" width="8.85546875" style="11" customWidth="1"/>
    <col min="10" max="10" width="10.28515625" style="49" customWidth="1"/>
    <col min="11" max="11" width="10.28515625" style="62" customWidth="1"/>
    <col min="12" max="12" width="11.85546875" style="63" customWidth="1"/>
    <col min="13" max="210" width="8.85546875" style="10"/>
    <col min="211" max="211" width="5" style="10" customWidth="1"/>
    <col min="212" max="212" width="33.42578125" style="10" customWidth="1"/>
    <col min="213" max="213" width="6.42578125" style="10" customWidth="1"/>
    <col min="214" max="214" width="29.42578125" style="10" customWidth="1"/>
    <col min="215" max="215" width="23.42578125" style="10" customWidth="1"/>
    <col min="216" max="216" width="8" style="10" customWidth="1"/>
    <col min="217" max="217" width="9.140625" style="10" customWidth="1"/>
    <col min="218" max="218" width="13.85546875" style="10" customWidth="1"/>
    <col min="219" max="219" width="13.42578125" style="10" customWidth="1"/>
    <col min="220" max="466" width="8.85546875" style="10"/>
    <col min="467" max="467" width="5" style="10" customWidth="1"/>
    <col min="468" max="468" width="33.42578125" style="10" customWidth="1"/>
    <col min="469" max="469" width="6.42578125" style="10" customWidth="1"/>
    <col min="470" max="470" width="29.42578125" style="10" customWidth="1"/>
    <col min="471" max="471" width="23.42578125" style="10" customWidth="1"/>
    <col min="472" max="472" width="8" style="10" customWidth="1"/>
    <col min="473" max="473" width="9.140625" style="10" customWidth="1"/>
    <col min="474" max="474" width="13.85546875" style="10" customWidth="1"/>
    <col min="475" max="475" width="13.42578125" style="10" customWidth="1"/>
    <col min="476" max="722" width="8.85546875" style="10"/>
    <col min="723" max="723" width="5" style="10" customWidth="1"/>
    <col min="724" max="724" width="33.42578125" style="10" customWidth="1"/>
    <col min="725" max="725" width="6.42578125" style="10" customWidth="1"/>
    <col min="726" max="726" width="29.42578125" style="10" customWidth="1"/>
    <col min="727" max="727" width="23.42578125" style="10" customWidth="1"/>
    <col min="728" max="728" width="8" style="10" customWidth="1"/>
    <col min="729" max="729" width="9.140625" style="10" customWidth="1"/>
    <col min="730" max="730" width="13.85546875" style="10" customWidth="1"/>
    <col min="731" max="731" width="13.42578125" style="10" customWidth="1"/>
    <col min="732" max="978" width="8.85546875" style="10"/>
    <col min="979" max="979" width="5" style="10" customWidth="1"/>
    <col min="980" max="980" width="33.42578125" style="10" customWidth="1"/>
    <col min="981" max="981" width="6.42578125" style="10" customWidth="1"/>
    <col min="982" max="982" width="29.42578125" style="10" customWidth="1"/>
    <col min="983" max="983" width="23.42578125" style="10" customWidth="1"/>
    <col min="984" max="984" width="8" style="10" customWidth="1"/>
    <col min="985" max="985" width="9.140625" style="10" customWidth="1"/>
    <col min="986" max="986" width="13.85546875" style="10" customWidth="1"/>
    <col min="987" max="987" width="13.42578125" style="10" customWidth="1"/>
    <col min="988" max="1234" width="8.85546875" style="10"/>
    <col min="1235" max="1235" width="5" style="10" customWidth="1"/>
    <col min="1236" max="1236" width="33.42578125" style="10" customWidth="1"/>
    <col min="1237" max="1237" width="6.42578125" style="10" customWidth="1"/>
    <col min="1238" max="1238" width="29.42578125" style="10" customWidth="1"/>
    <col min="1239" max="1239" width="23.42578125" style="10" customWidth="1"/>
    <col min="1240" max="1240" width="8" style="10" customWidth="1"/>
    <col min="1241" max="1241" width="9.140625" style="10" customWidth="1"/>
    <col min="1242" max="1242" width="13.85546875" style="10" customWidth="1"/>
    <col min="1243" max="1243" width="13.42578125" style="10" customWidth="1"/>
    <col min="1244" max="1490" width="8.85546875" style="10"/>
    <col min="1491" max="1491" width="5" style="10" customWidth="1"/>
    <col min="1492" max="1492" width="33.42578125" style="10" customWidth="1"/>
    <col min="1493" max="1493" width="6.42578125" style="10" customWidth="1"/>
    <col min="1494" max="1494" width="29.42578125" style="10" customWidth="1"/>
    <col min="1495" max="1495" width="23.42578125" style="10" customWidth="1"/>
    <col min="1496" max="1496" width="8" style="10" customWidth="1"/>
    <col min="1497" max="1497" width="9.140625" style="10" customWidth="1"/>
    <col min="1498" max="1498" width="13.85546875" style="10" customWidth="1"/>
    <col min="1499" max="1499" width="13.42578125" style="10" customWidth="1"/>
    <col min="1500" max="1746" width="8.85546875" style="10"/>
    <col min="1747" max="1747" width="5" style="10" customWidth="1"/>
    <col min="1748" max="1748" width="33.42578125" style="10" customWidth="1"/>
    <col min="1749" max="1749" width="6.42578125" style="10" customWidth="1"/>
    <col min="1750" max="1750" width="29.42578125" style="10" customWidth="1"/>
    <col min="1751" max="1751" width="23.42578125" style="10" customWidth="1"/>
    <col min="1752" max="1752" width="8" style="10" customWidth="1"/>
    <col min="1753" max="1753" width="9.140625" style="10" customWidth="1"/>
    <col min="1754" max="1754" width="13.85546875" style="10" customWidth="1"/>
    <col min="1755" max="1755" width="13.42578125" style="10" customWidth="1"/>
    <col min="1756" max="2002" width="8.85546875" style="10"/>
    <col min="2003" max="2003" width="5" style="10" customWidth="1"/>
    <col min="2004" max="2004" width="33.42578125" style="10" customWidth="1"/>
    <col min="2005" max="2005" width="6.42578125" style="10" customWidth="1"/>
    <col min="2006" max="2006" width="29.42578125" style="10" customWidth="1"/>
    <col min="2007" max="2007" width="23.42578125" style="10" customWidth="1"/>
    <col min="2008" max="2008" width="8" style="10" customWidth="1"/>
    <col min="2009" max="2009" width="9.140625" style="10" customWidth="1"/>
    <col min="2010" max="2010" width="13.85546875" style="10" customWidth="1"/>
    <col min="2011" max="2011" width="13.42578125" style="10" customWidth="1"/>
    <col min="2012" max="2258" width="8.85546875" style="10"/>
    <col min="2259" max="2259" width="5" style="10" customWidth="1"/>
    <col min="2260" max="2260" width="33.42578125" style="10" customWidth="1"/>
    <col min="2261" max="2261" width="6.42578125" style="10" customWidth="1"/>
    <col min="2262" max="2262" width="29.42578125" style="10" customWidth="1"/>
    <col min="2263" max="2263" width="23.42578125" style="10" customWidth="1"/>
    <col min="2264" max="2264" width="8" style="10" customWidth="1"/>
    <col min="2265" max="2265" width="9.140625" style="10" customWidth="1"/>
    <col min="2266" max="2266" width="13.85546875" style="10" customWidth="1"/>
    <col min="2267" max="2267" width="13.42578125" style="10" customWidth="1"/>
    <col min="2268" max="2514" width="8.85546875" style="10"/>
    <col min="2515" max="2515" width="5" style="10" customWidth="1"/>
    <col min="2516" max="2516" width="33.42578125" style="10" customWidth="1"/>
    <col min="2517" max="2517" width="6.42578125" style="10" customWidth="1"/>
    <col min="2518" max="2518" width="29.42578125" style="10" customWidth="1"/>
    <col min="2519" max="2519" width="23.42578125" style="10" customWidth="1"/>
    <col min="2520" max="2520" width="8" style="10" customWidth="1"/>
    <col min="2521" max="2521" width="9.140625" style="10" customWidth="1"/>
    <col min="2522" max="2522" width="13.85546875" style="10" customWidth="1"/>
    <col min="2523" max="2523" width="13.42578125" style="10" customWidth="1"/>
    <col min="2524" max="2770" width="8.85546875" style="10"/>
    <col min="2771" max="2771" width="5" style="10" customWidth="1"/>
    <col min="2772" max="2772" width="33.42578125" style="10" customWidth="1"/>
    <col min="2773" max="2773" width="6.42578125" style="10" customWidth="1"/>
    <col min="2774" max="2774" width="29.42578125" style="10" customWidth="1"/>
    <col min="2775" max="2775" width="23.42578125" style="10" customWidth="1"/>
    <col min="2776" max="2776" width="8" style="10" customWidth="1"/>
    <col min="2777" max="2777" width="9.140625" style="10" customWidth="1"/>
    <col min="2778" max="2778" width="13.85546875" style="10" customWidth="1"/>
    <col min="2779" max="2779" width="13.42578125" style="10" customWidth="1"/>
    <col min="2780" max="3026" width="8.85546875" style="10"/>
    <col min="3027" max="3027" width="5" style="10" customWidth="1"/>
    <col min="3028" max="3028" width="33.42578125" style="10" customWidth="1"/>
    <col min="3029" max="3029" width="6.42578125" style="10" customWidth="1"/>
    <col min="3030" max="3030" width="29.42578125" style="10" customWidth="1"/>
    <col min="3031" max="3031" width="23.42578125" style="10" customWidth="1"/>
    <col min="3032" max="3032" width="8" style="10" customWidth="1"/>
    <col min="3033" max="3033" width="9.140625" style="10" customWidth="1"/>
    <col min="3034" max="3034" width="13.85546875" style="10" customWidth="1"/>
    <col min="3035" max="3035" width="13.42578125" style="10" customWidth="1"/>
    <col min="3036" max="3282" width="8.85546875" style="10"/>
    <col min="3283" max="3283" width="5" style="10" customWidth="1"/>
    <col min="3284" max="3284" width="33.42578125" style="10" customWidth="1"/>
    <col min="3285" max="3285" width="6.42578125" style="10" customWidth="1"/>
    <col min="3286" max="3286" width="29.42578125" style="10" customWidth="1"/>
    <col min="3287" max="3287" width="23.42578125" style="10" customWidth="1"/>
    <col min="3288" max="3288" width="8" style="10" customWidth="1"/>
    <col min="3289" max="3289" width="9.140625" style="10" customWidth="1"/>
    <col min="3290" max="3290" width="13.85546875" style="10" customWidth="1"/>
    <col min="3291" max="3291" width="13.42578125" style="10" customWidth="1"/>
    <col min="3292" max="3538" width="8.85546875" style="10"/>
    <col min="3539" max="3539" width="5" style="10" customWidth="1"/>
    <col min="3540" max="3540" width="33.42578125" style="10" customWidth="1"/>
    <col min="3541" max="3541" width="6.42578125" style="10" customWidth="1"/>
    <col min="3542" max="3542" width="29.42578125" style="10" customWidth="1"/>
    <col min="3543" max="3543" width="23.42578125" style="10" customWidth="1"/>
    <col min="3544" max="3544" width="8" style="10" customWidth="1"/>
    <col min="3545" max="3545" width="9.140625" style="10" customWidth="1"/>
    <col min="3546" max="3546" width="13.85546875" style="10" customWidth="1"/>
    <col min="3547" max="3547" width="13.42578125" style="10" customWidth="1"/>
    <col min="3548" max="3794" width="8.85546875" style="10"/>
    <col min="3795" max="3795" width="5" style="10" customWidth="1"/>
    <col min="3796" max="3796" width="33.42578125" style="10" customWidth="1"/>
    <col min="3797" max="3797" width="6.42578125" style="10" customWidth="1"/>
    <col min="3798" max="3798" width="29.42578125" style="10" customWidth="1"/>
    <col min="3799" max="3799" width="23.42578125" style="10" customWidth="1"/>
    <col min="3800" max="3800" width="8" style="10" customWidth="1"/>
    <col min="3801" max="3801" width="9.140625" style="10" customWidth="1"/>
    <col min="3802" max="3802" width="13.85546875" style="10" customWidth="1"/>
    <col min="3803" max="3803" width="13.42578125" style="10" customWidth="1"/>
    <col min="3804" max="4050" width="8.85546875" style="10"/>
    <col min="4051" max="4051" width="5" style="10" customWidth="1"/>
    <col min="4052" max="4052" width="33.42578125" style="10" customWidth="1"/>
    <col min="4053" max="4053" width="6.42578125" style="10" customWidth="1"/>
    <col min="4054" max="4054" width="29.42578125" style="10" customWidth="1"/>
    <col min="4055" max="4055" width="23.42578125" style="10" customWidth="1"/>
    <col min="4056" max="4056" width="8" style="10" customWidth="1"/>
    <col min="4057" max="4057" width="9.140625" style="10" customWidth="1"/>
    <col min="4058" max="4058" width="13.85546875" style="10" customWidth="1"/>
    <col min="4059" max="4059" width="13.42578125" style="10" customWidth="1"/>
    <col min="4060" max="4306" width="8.85546875" style="10"/>
    <col min="4307" max="4307" width="5" style="10" customWidth="1"/>
    <col min="4308" max="4308" width="33.42578125" style="10" customWidth="1"/>
    <col min="4309" max="4309" width="6.42578125" style="10" customWidth="1"/>
    <col min="4310" max="4310" width="29.42578125" style="10" customWidth="1"/>
    <col min="4311" max="4311" width="23.42578125" style="10" customWidth="1"/>
    <col min="4312" max="4312" width="8" style="10" customWidth="1"/>
    <col min="4313" max="4313" width="9.140625" style="10" customWidth="1"/>
    <col min="4314" max="4314" width="13.85546875" style="10" customWidth="1"/>
    <col min="4315" max="4315" width="13.42578125" style="10" customWidth="1"/>
    <col min="4316" max="4562" width="8.85546875" style="10"/>
    <col min="4563" max="4563" width="5" style="10" customWidth="1"/>
    <col min="4564" max="4564" width="33.42578125" style="10" customWidth="1"/>
    <col min="4565" max="4565" width="6.42578125" style="10" customWidth="1"/>
    <col min="4566" max="4566" width="29.42578125" style="10" customWidth="1"/>
    <col min="4567" max="4567" width="23.42578125" style="10" customWidth="1"/>
    <col min="4568" max="4568" width="8" style="10" customWidth="1"/>
    <col min="4569" max="4569" width="9.140625" style="10" customWidth="1"/>
    <col min="4570" max="4570" width="13.85546875" style="10" customWidth="1"/>
    <col min="4571" max="4571" width="13.42578125" style="10" customWidth="1"/>
    <col min="4572" max="4818" width="8.85546875" style="10"/>
    <col min="4819" max="4819" width="5" style="10" customWidth="1"/>
    <col min="4820" max="4820" width="33.42578125" style="10" customWidth="1"/>
    <col min="4821" max="4821" width="6.42578125" style="10" customWidth="1"/>
    <col min="4822" max="4822" width="29.42578125" style="10" customWidth="1"/>
    <col min="4823" max="4823" width="23.42578125" style="10" customWidth="1"/>
    <col min="4824" max="4824" width="8" style="10" customWidth="1"/>
    <col min="4825" max="4825" width="9.140625" style="10" customWidth="1"/>
    <col min="4826" max="4826" width="13.85546875" style="10" customWidth="1"/>
    <col min="4827" max="4827" width="13.42578125" style="10" customWidth="1"/>
    <col min="4828" max="5074" width="8.85546875" style="10"/>
    <col min="5075" max="5075" width="5" style="10" customWidth="1"/>
    <col min="5076" max="5076" width="33.42578125" style="10" customWidth="1"/>
    <col min="5077" max="5077" width="6.42578125" style="10" customWidth="1"/>
    <col min="5078" max="5078" width="29.42578125" style="10" customWidth="1"/>
    <col min="5079" max="5079" width="23.42578125" style="10" customWidth="1"/>
    <col min="5080" max="5080" width="8" style="10" customWidth="1"/>
    <col min="5081" max="5081" width="9.140625" style="10" customWidth="1"/>
    <col min="5082" max="5082" width="13.85546875" style="10" customWidth="1"/>
    <col min="5083" max="5083" width="13.42578125" style="10" customWidth="1"/>
    <col min="5084" max="5330" width="8.85546875" style="10"/>
    <col min="5331" max="5331" width="5" style="10" customWidth="1"/>
    <col min="5332" max="5332" width="33.42578125" style="10" customWidth="1"/>
    <col min="5333" max="5333" width="6.42578125" style="10" customWidth="1"/>
    <col min="5334" max="5334" width="29.42578125" style="10" customWidth="1"/>
    <col min="5335" max="5335" width="23.42578125" style="10" customWidth="1"/>
    <col min="5336" max="5336" width="8" style="10" customWidth="1"/>
    <col min="5337" max="5337" width="9.140625" style="10" customWidth="1"/>
    <col min="5338" max="5338" width="13.85546875" style="10" customWidth="1"/>
    <col min="5339" max="5339" width="13.42578125" style="10" customWidth="1"/>
    <col min="5340" max="5586" width="8.85546875" style="10"/>
    <col min="5587" max="5587" width="5" style="10" customWidth="1"/>
    <col min="5588" max="5588" width="33.42578125" style="10" customWidth="1"/>
    <col min="5589" max="5589" width="6.42578125" style="10" customWidth="1"/>
    <col min="5590" max="5590" width="29.42578125" style="10" customWidth="1"/>
    <col min="5591" max="5591" width="23.42578125" style="10" customWidth="1"/>
    <col min="5592" max="5592" width="8" style="10" customWidth="1"/>
    <col min="5593" max="5593" width="9.140625" style="10" customWidth="1"/>
    <col min="5594" max="5594" width="13.85546875" style="10" customWidth="1"/>
    <col min="5595" max="5595" width="13.42578125" style="10" customWidth="1"/>
    <col min="5596" max="5842" width="8.85546875" style="10"/>
    <col min="5843" max="5843" width="5" style="10" customWidth="1"/>
    <col min="5844" max="5844" width="33.42578125" style="10" customWidth="1"/>
    <col min="5845" max="5845" width="6.42578125" style="10" customWidth="1"/>
    <col min="5846" max="5846" width="29.42578125" style="10" customWidth="1"/>
    <col min="5847" max="5847" width="23.42578125" style="10" customWidth="1"/>
    <col min="5848" max="5848" width="8" style="10" customWidth="1"/>
    <col min="5849" max="5849" width="9.140625" style="10" customWidth="1"/>
    <col min="5850" max="5850" width="13.85546875" style="10" customWidth="1"/>
    <col min="5851" max="5851" width="13.42578125" style="10" customWidth="1"/>
    <col min="5852" max="6098" width="8.85546875" style="10"/>
    <col min="6099" max="6099" width="5" style="10" customWidth="1"/>
    <col min="6100" max="6100" width="33.42578125" style="10" customWidth="1"/>
    <col min="6101" max="6101" width="6.42578125" style="10" customWidth="1"/>
    <col min="6102" max="6102" width="29.42578125" style="10" customWidth="1"/>
    <col min="6103" max="6103" width="23.42578125" style="10" customWidth="1"/>
    <col min="6104" max="6104" width="8" style="10" customWidth="1"/>
    <col min="6105" max="6105" width="9.140625" style="10" customWidth="1"/>
    <col min="6106" max="6106" width="13.85546875" style="10" customWidth="1"/>
    <col min="6107" max="6107" width="13.42578125" style="10" customWidth="1"/>
    <col min="6108" max="6354" width="8.85546875" style="10"/>
    <col min="6355" max="6355" width="5" style="10" customWidth="1"/>
    <col min="6356" max="6356" width="33.42578125" style="10" customWidth="1"/>
    <col min="6357" max="6357" width="6.42578125" style="10" customWidth="1"/>
    <col min="6358" max="6358" width="29.42578125" style="10" customWidth="1"/>
    <col min="6359" max="6359" width="23.42578125" style="10" customWidth="1"/>
    <col min="6360" max="6360" width="8" style="10" customWidth="1"/>
    <col min="6361" max="6361" width="9.140625" style="10" customWidth="1"/>
    <col min="6362" max="6362" width="13.85546875" style="10" customWidth="1"/>
    <col min="6363" max="6363" width="13.42578125" style="10" customWidth="1"/>
    <col min="6364" max="6610" width="8.85546875" style="10"/>
    <col min="6611" max="6611" width="5" style="10" customWidth="1"/>
    <col min="6612" max="6612" width="33.42578125" style="10" customWidth="1"/>
    <col min="6613" max="6613" width="6.42578125" style="10" customWidth="1"/>
    <col min="6614" max="6614" width="29.42578125" style="10" customWidth="1"/>
    <col min="6615" max="6615" width="23.42578125" style="10" customWidth="1"/>
    <col min="6616" max="6616" width="8" style="10" customWidth="1"/>
    <col min="6617" max="6617" width="9.140625" style="10" customWidth="1"/>
    <col min="6618" max="6618" width="13.85546875" style="10" customWidth="1"/>
    <col min="6619" max="6619" width="13.42578125" style="10" customWidth="1"/>
    <col min="6620" max="6866" width="8.85546875" style="10"/>
    <col min="6867" max="6867" width="5" style="10" customWidth="1"/>
    <col min="6868" max="6868" width="33.42578125" style="10" customWidth="1"/>
    <col min="6869" max="6869" width="6.42578125" style="10" customWidth="1"/>
    <col min="6870" max="6870" width="29.42578125" style="10" customWidth="1"/>
    <col min="6871" max="6871" width="23.42578125" style="10" customWidth="1"/>
    <col min="6872" max="6872" width="8" style="10" customWidth="1"/>
    <col min="6873" max="6873" width="9.140625" style="10" customWidth="1"/>
    <col min="6874" max="6874" width="13.85546875" style="10" customWidth="1"/>
    <col min="6875" max="6875" width="13.42578125" style="10" customWidth="1"/>
    <col min="6876" max="7122" width="8.85546875" style="10"/>
    <col min="7123" max="7123" width="5" style="10" customWidth="1"/>
    <col min="7124" max="7124" width="33.42578125" style="10" customWidth="1"/>
    <col min="7125" max="7125" width="6.42578125" style="10" customWidth="1"/>
    <col min="7126" max="7126" width="29.42578125" style="10" customWidth="1"/>
    <col min="7127" max="7127" width="23.42578125" style="10" customWidth="1"/>
    <col min="7128" max="7128" width="8" style="10" customWidth="1"/>
    <col min="7129" max="7129" width="9.140625" style="10" customWidth="1"/>
    <col min="7130" max="7130" width="13.85546875" style="10" customWidth="1"/>
    <col min="7131" max="7131" width="13.42578125" style="10" customWidth="1"/>
    <col min="7132" max="7378" width="8.85546875" style="10"/>
    <col min="7379" max="7379" width="5" style="10" customWidth="1"/>
    <col min="7380" max="7380" width="33.42578125" style="10" customWidth="1"/>
    <col min="7381" max="7381" width="6.42578125" style="10" customWidth="1"/>
    <col min="7382" max="7382" width="29.42578125" style="10" customWidth="1"/>
    <col min="7383" max="7383" width="23.42578125" style="10" customWidth="1"/>
    <col min="7384" max="7384" width="8" style="10" customWidth="1"/>
    <col min="7385" max="7385" width="9.140625" style="10" customWidth="1"/>
    <col min="7386" max="7386" width="13.85546875" style="10" customWidth="1"/>
    <col min="7387" max="7387" width="13.42578125" style="10" customWidth="1"/>
    <col min="7388" max="7634" width="8.85546875" style="10"/>
    <col min="7635" max="7635" width="5" style="10" customWidth="1"/>
    <col min="7636" max="7636" width="33.42578125" style="10" customWidth="1"/>
    <col min="7637" max="7637" width="6.42578125" style="10" customWidth="1"/>
    <col min="7638" max="7638" width="29.42578125" style="10" customWidth="1"/>
    <col min="7639" max="7639" width="23.42578125" style="10" customWidth="1"/>
    <col min="7640" max="7640" width="8" style="10" customWidth="1"/>
    <col min="7641" max="7641" width="9.140625" style="10" customWidth="1"/>
    <col min="7642" max="7642" width="13.85546875" style="10" customWidth="1"/>
    <col min="7643" max="7643" width="13.42578125" style="10" customWidth="1"/>
    <col min="7644" max="7890" width="8.85546875" style="10"/>
    <col min="7891" max="7891" width="5" style="10" customWidth="1"/>
    <col min="7892" max="7892" width="33.42578125" style="10" customWidth="1"/>
    <col min="7893" max="7893" width="6.42578125" style="10" customWidth="1"/>
    <col min="7894" max="7894" width="29.42578125" style="10" customWidth="1"/>
    <col min="7895" max="7895" width="23.42578125" style="10" customWidth="1"/>
    <col min="7896" max="7896" width="8" style="10" customWidth="1"/>
    <col min="7897" max="7897" width="9.140625" style="10" customWidth="1"/>
    <col min="7898" max="7898" width="13.85546875" style="10" customWidth="1"/>
    <col min="7899" max="7899" width="13.42578125" style="10" customWidth="1"/>
    <col min="7900" max="8146" width="8.85546875" style="10"/>
    <col min="8147" max="8147" width="5" style="10" customWidth="1"/>
    <col min="8148" max="8148" width="33.42578125" style="10" customWidth="1"/>
    <col min="8149" max="8149" width="6.42578125" style="10" customWidth="1"/>
    <col min="8150" max="8150" width="29.42578125" style="10" customWidth="1"/>
    <col min="8151" max="8151" width="23.42578125" style="10" customWidth="1"/>
    <col min="8152" max="8152" width="8" style="10" customWidth="1"/>
    <col min="8153" max="8153" width="9.140625" style="10" customWidth="1"/>
    <col min="8154" max="8154" width="13.85546875" style="10" customWidth="1"/>
    <col min="8155" max="8155" width="13.42578125" style="10" customWidth="1"/>
    <col min="8156" max="8402" width="8.85546875" style="10"/>
    <col min="8403" max="8403" width="5" style="10" customWidth="1"/>
    <col min="8404" max="8404" width="33.42578125" style="10" customWidth="1"/>
    <col min="8405" max="8405" width="6.42578125" style="10" customWidth="1"/>
    <col min="8406" max="8406" width="29.42578125" style="10" customWidth="1"/>
    <col min="8407" max="8407" width="23.42578125" style="10" customWidth="1"/>
    <col min="8408" max="8408" width="8" style="10" customWidth="1"/>
    <col min="8409" max="8409" width="9.140625" style="10" customWidth="1"/>
    <col min="8410" max="8410" width="13.85546875" style="10" customWidth="1"/>
    <col min="8411" max="8411" width="13.42578125" style="10" customWidth="1"/>
    <col min="8412" max="8658" width="8.85546875" style="10"/>
    <col min="8659" max="8659" width="5" style="10" customWidth="1"/>
    <col min="8660" max="8660" width="33.42578125" style="10" customWidth="1"/>
    <col min="8661" max="8661" width="6.42578125" style="10" customWidth="1"/>
    <col min="8662" max="8662" width="29.42578125" style="10" customWidth="1"/>
    <col min="8663" max="8663" width="23.42578125" style="10" customWidth="1"/>
    <col min="8664" max="8664" width="8" style="10" customWidth="1"/>
    <col min="8665" max="8665" width="9.140625" style="10" customWidth="1"/>
    <col min="8666" max="8666" width="13.85546875" style="10" customWidth="1"/>
    <col min="8667" max="8667" width="13.42578125" style="10" customWidth="1"/>
    <col min="8668" max="8914" width="8.85546875" style="10"/>
    <col min="8915" max="8915" width="5" style="10" customWidth="1"/>
    <col min="8916" max="8916" width="33.42578125" style="10" customWidth="1"/>
    <col min="8917" max="8917" width="6.42578125" style="10" customWidth="1"/>
    <col min="8918" max="8918" width="29.42578125" style="10" customWidth="1"/>
    <col min="8919" max="8919" width="23.42578125" style="10" customWidth="1"/>
    <col min="8920" max="8920" width="8" style="10" customWidth="1"/>
    <col min="8921" max="8921" width="9.140625" style="10" customWidth="1"/>
    <col min="8922" max="8922" width="13.85546875" style="10" customWidth="1"/>
    <col min="8923" max="8923" width="13.42578125" style="10" customWidth="1"/>
    <col min="8924" max="9170" width="8.85546875" style="10"/>
    <col min="9171" max="9171" width="5" style="10" customWidth="1"/>
    <col min="9172" max="9172" width="33.42578125" style="10" customWidth="1"/>
    <col min="9173" max="9173" width="6.42578125" style="10" customWidth="1"/>
    <col min="9174" max="9174" width="29.42578125" style="10" customWidth="1"/>
    <col min="9175" max="9175" width="23.42578125" style="10" customWidth="1"/>
    <col min="9176" max="9176" width="8" style="10" customWidth="1"/>
    <col min="9177" max="9177" width="9.140625" style="10" customWidth="1"/>
    <col min="9178" max="9178" width="13.85546875" style="10" customWidth="1"/>
    <col min="9179" max="9179" width="13.42578125" style="10" customWidth="1"/>
    <col min="9180" max="9426" width="8.85546875" style="10"/>
    <col min="9427" max="9427" width="5" style="10" customWidth="1"/>
    <col min="9428" max="9428" width="33.42578125" style="10" customWidth="1"/>
    <col min="9429" max="9429" width="6.42578125" style="10" customWidth="1"/>
    <col min="9430" max="9430" width="29.42578125" style="10" customWidth="1"/>
    <col min="9431" max="9431" width="23.42578125" style="10" customWidth="1"/>
    <col min="9432" max="9432" width="8" style="10" customWidth="1"/>
    <col min="9433" max="9433" width="9.140625" style="10" customWidth="1"/>
    <col min="9434" max="9434" width="13.85546875" style="10" customWidth="1"/>
    <col min="9435" max="9435" width="13.42578125" style="10" customWidth="1"/>
    <col min="9436" max="9682" width="8.85546875" style="10"/>
    <col min="9683" max="9683" width="5" style="10" customWidth="1"/>
    <col min="9684" max="9684" width="33.42578125" style="10" customWidth="1"/>
    <col min="9685" max="9685" width="6.42578125" style="10" customWidth="1"/>
    <col min="9686" max="9686" width="29.42578125" style="10" customWidth="1"/>
    <col min="9687" max="9687" width="23.42578125" style="10" customWidth="1"/>
    <col min="9688" max="9688" width="8" style="10" customWidth="1"/>
    <col min="9689" max="9689" width="9.140625" style="10" customWidth="1"/>
    <col min="9690" max="9690" width="13.85546875" style="10" customWidth="1"/>
    <col min="9691" max="9691" width="13.42578125" style="10" customWidth="1"/>
    <col min="9692" max="9938" width="8.85546875" style="10"/>
    <col min="9939" max="9939" width="5" style="10" customWidth="1"/>
    <col min="9940" max="9940" width="33.42578125" style="10" customWidth="1"/>
    <col min="9941" max="9941" width="6.42578125" style="10" customWidth="1"/>
    <col min="9942" max="9942" width="29.42578125" style="10" customWidth="1"/>
    <col min="9943" max="9943" width="23.42578125" style="10" customWidth="1"/>
    <col min="9944" max="9944" width="8" style="10" customWidth="1"/>
    <col min="9945" max="9945" width="9.140625" style="10" customWidth="1"/>
    <col min="9946" max="9946" width="13.85546875" style="10" customWidth="1"/>
    <col min="9947" max="9947" width="13.42578125" style="10" customWidth="1"/>
    <col min="9948" max="10194" width="8.85546875" style="10"/>
    <col min="10195" max="10195" width="5" style="10" customWidth="1"/>
    <col min="10196" max="10196" width="33.42578125" style="10" customWidth="1"/>
    <col min="10197" max="10197" width="6.42578125" style="10" customWidth="1"/>
    <col min="10198" max="10198" width="29.42578125" style="10" customWidth="1"/>
    <col min="10199" max="10199" width="23.42578125" style="10" customWidth="1"/>
    <col min="10200" max="10200" width="8" style="10" customWidth="1"/>
    <col min="10201" max="10201" width="9.140625" style="10" customWidth="1"/>
    <col min="10202" max="10202" width="13.85546875" style="10" customWidth="1"/>
    <col min="10203" max="10203" width="13.42578125" style="10" customWidth="1"/>
    <col min="10204" max="10450" width="8.85546875" style="10"/>
    <col min="10451" max="10451" width="5" style="10" customWidth="1"/>
    <col min="10452" max="10452" width="33.42578125" style="10" customWidth="1"/>
    <col min="10453" max="10453" width="6.42578125" style="10" customWidth="1"/>
    <col min="10454" max="10454" width="29.42578125" style="10" customWidth="1"/>
    <col min="10455" max="10455" width="23.42578125" style="10" customWidth="1"/>
    <col min="10456" max="10456" width="8" style="10" customWidth="1"/>
    <col min="10457" max="10457" width="9.140625" style="10" customWidth="1"/>
    <col min="10458" max="10458" width="13.85546875" style="10" customWidth="1"/>
    <col min="10459" max="10459" width="13.42578125" style="10" customWidth="1"/>
    <col min="10460" max="10706" width="8.85546875" style="10"/>
    <col min="10707" max="10707" width="5" style="10" customWidth="1"/>
    <col min="10708" max="10708" width="33.42578125" style="10" customWidth="1"/>
    <col min="10709" max="10709" width="6.42578125" style="10" customWidth="1"/>
    <col min="10710" max="10710" width="29.42578125" style="10" customWidth="1"/>
    <col min="10711" max="10711" width="23.42578125" style="10" customWidth="1"/>
    <col min="10712" max="10712" width="8" style="10" customWidth="1"/>
    <col min="10713" max="10713" width="9.140625" style="10" customWidth="1"/>
    <col min="10714" max="10714" width="13.85546875" style="10" customWidth="1"/>
    <col min="10715" max="10715" width="13.42578125" style="10" customWidth="1"/>
    <col min="10716" max="10962" width="8.85546875" style="10"/>
    <col min="10963" max="10963" width="5" style="10" customWidth="1"/>
    <col min="10964" max="10964" width="33.42578125" style="10" customWidth="1"/>
    <col min="10965" max="10965" width="6.42578125" style="10" customWidth="1"/>
    <col min="10966" max="10966" width="29.42578125" style="10" customWidth="1"/>
    <col min="10967" max="10967" width="23.42578125" style="10" customWidth="1"/>
    <col min="10968" max="10968" width="8" style="10" customWidth="1"/>
    <col min="10969" max="10969" width="9.140625" style="10" customWidth="1"/>
    <col min="10970" max="10970" width="13.85546875" style="10" customWidth="1"/>
    <col min="10971" max="10971" width="13.42578125" style="10" customWidth="1"/>
    <col min="10972" max="11218" width="8.85546875" style="10"/>
    <col min="11219" max="11219" width="5" style="10" customWidth="1"/>
    <col min="11220" max="11220" width="33.42578125" style="10" customWidth="1"/>
    <col min="11221" max="11221" width="6.42578125" style="10" customWidth="1"/>
    <col min="11222" max="11222" width="29.42578125" style="10" customWidth="1"/>
    <col min="11223" max="11223" width="23.42578125" style="10" customWidth="1"/>
    <col min="11224" max="11224" width="8" style="10" customWidth="1"/>
    <col min="11225" max="11225" width="9.140625" style="10" customWidth="1"/>
    <col min="11226" max="11226" width="13.85546875" style="10" customWidth="1"/>
    <col min="11227" max="11227" width="13.42578125" style="10" customWidth="1"/>
    <col min="11228" max="11474" width="8.85546875" style="10"/>
    <col min="11475" max="11475" width="5" style="10" customWidth="1"/>
    <col min="11476" max="11476" width="33.42578125" style="10" customWidth="1"/>
    <col min="11477" max="11477" width="6.42578125" style="10" customWidth="1"/>
    <col min="11478" max="11478" width="29.42578125" style="10" customWidth="1"/>
    <col min="11479" max="11479" width="23.42578125" style="10" customWidth="1"/>
    <col min="11480" max="11480" width="8" style="10" customWidth="1"/>
    <col min="11481" max="11481" width="9.140625" style="10" customWidth="1"/>
    <col min="11482" max="11482" width="13.85546875" style="10" customWidth="1"/>
    <col min="11483" max="11483" width="13.42578125" style="10" customWidth="1"/>
    <col min="11484" max="11730" width="8.85546875" style="10"/>
    <col min="11731" max="11731" width="5" style="10" customWidth="1"/>
    <col min="11732" max="11732" width="33.42578125" style="10" customWidth="1"/>
    <col min="11733" max="11733" width="6.42578125" style="10" customWidth="1"/>
    <col min="11734" max="11734" width="29.42578125" style="10" customWidth="1"/>
    <col min="11735" max="11735" width="23.42578125" style="10" customWidth="1"/>
    <col min="11736" max="11736" width="8" style="10" customWidth="1"/>
    <col min="11737" max="11737" width="9.140625" style="10" customWidth="1"/>
    <col min="11738" max="11738" width="13.85546875" style="10" customWidth="1"/>
    <col min="11739" max="11739" width="13.42578125" style="10" customWidth="1"/>
    <col min="11740" max="11986" width="8.85546875" style="10"/>
    <col min="11987" max="11987" width="5" style="10" customWidth="1"/>
    <col min="11988" max="11988" width="33.42578125" style="10" customWidth="1"/>
    <col min="11989" max="11989" width="6.42578125" style="10" customWidth="1"/>
    <col min="11990" max="11990" width="29.42578125" style="10" customWidth="1"/>
    <col min="11991" max="11991" width="23.42578125" style="10" customWidth="1"/>
    <col min="11992" max="11992" width="8" style="10" customWidth="1"/>
    <col min="11993" max="11993" width="9.140625" style="10" customWidth="1"/>
    <col min="11994" max="11994" width="13.85546875" style="10" customWidth="1"/>
    <col min="11995" max="11995" width="13.42578125" style="10" customWidth="1"/>
    <col min="11996" max="12242" width="8.85546875" style="10"/>
    <col min="12243" max="12243" width="5" style="10" customWidth="1"/>
    <col min="12244" max="12244" width="33.42578125" style="10" customWidth="1"/>
    <col min="12245" max="12245" width="6.42578125" style="10" customWidth="1"/>
    <col min="12246" max="12246" width="29.42578125" style="10" customWidth="1"/>
    <col min="12247" max="12247" width="23.42578125" style="10" customWidth="1"/>
    <col min="12248" max="12248" width="8" style="10" customWidth="1"/>
    <col min="12249" max="12249" width="9.140625" style="10" customWidth="1"/>
    <col min="12250" max="12250" width="13.85546875" style="10" customWidth="1"/>
    <col min="12251" max="12251" width="13.42578125" style="10" customWidth="1"/>
    <col min="12252" max="12498" width="8.85546875" style="10"/>
    <col min="12499" max="12499" width="5" style="10" customWidth="1"/>
    <col min="12500" max="12500" width="33.42578125" style="10" customWidth="1"/>
    <col min="12501" max="12501" width="6.42578125" style="10" customWidth="1"/>
    <col min="12502" max="12502" width="29.42578125" style="10" customWidth="1"/>
    <col min="12503" max="12503" width="23.42578125" style="10" customWidth="1"/>
    <col min="12504" max="12504" width="8" style="10" customWidth="1"/>
    <col min="12505" max="12505" width="9.140625" style="10" customWidth="1"/>
    <col min="12506" max="12506" width="13.85546875" style="10" customWidth="1"/>
    <col min="12507" max="12507" width="13.42578125" style="10" customWidth="1"/>
    <col min="12508" max="12754" width="8.85546875" style="10"/>
    <col min="12755" max="12755" width="5" style="10" customWidth="1"/>
    <col min="12756" max="12756" width="33.42578125" style="10" customWidth="1"/>
    <col min="12757" max="12757" width="6.42578125" style="10" customWidth="1"/>
    <col min="12758" max="12758" width="29.42578125" style="10" customWidth="1"/>
    <col min="12759" max="12759" width="23.42578125" style="10" customWidth="1"/>
    <col min="12760" max="12760" width="8" style="10" customWidth="1"/>
    <col min="12761" max="12761" width="9.140625" style="10" customWidth="1"/>
    <col min="12762" max="12762" width="13.85546875" style="10" customWidth="1"/>
    <col min="12763" max="12763" width="13.42578125" style="10" customWidth="1"/>
    <col min="12764" max="13010" width="8.85546875" style="10"/>
    <col min="13011" max="13011" width="5" style="10" customWidth="1"/>
    <col min="13012" max="13012" width="33.42578125" style="10" customWidth="1"/>
    <col min="13013" max="13013" width="6.42578125" style="10" customWidth="1"/>
    <col min="13014" max="13014" width="29.42578125" style="10" customWidth="1"/>
    <col min="13015" max="13015" width="23.42578125" style="10" customWidth="1"/>
    <col min="13016" max="13016" width="8" style="10" customWidth="1"/>
    <col min="13017" max="13017" width="9.140625" style="10" customWidth="1"/>
    <col min="13018" max="13018" width="13.85546875" style="10" customWidth="1"/>
    <col min="13019" max="13019" width="13.42578125" style="10" customWidth="1"/>
    <col min="13020" max="13266" width="8.85546875" style="10"/>
    <col min="13267" max="13267" width="5" style="10" customWidth="1"/>
    <col min="13268" max="13268" width="33.42578125" style="10" customWidth="1"/>
    <col min="13269" max="13269" width="6.42578125" style="10" customWidth="1"/>
    <col min="13270" max="13270" width="29.42578125" style="10" customWidth="1"/>
    <col min="13271" max="13271" width="23.42578125" style="10" customWidth="1"/>
    <col min="13272" max="13272" width="8" style="10" customWidth="1"/>
    <col min="13273" max="13273" width="9.140625" style="10" customWidth="1"/>
    <col min="13274" max="13274" width="13.85546875" style="10" customWidth="1"/>
    <col min="13275" max="13275" width="13.42578125" style="10" customWidth="1"/>
    <col min="13276" max="13522" width="8.85546875" style="10"/>
    <col min="13523" max="13523" width="5" style="10" customWidth="1"/>
    <col min="13524" max="13524" width="33.42578125" style="10" customWidth="1"/>
    <col min="13525" max="13525" width="6.42578125" style="10" customWidth="1"/>
    <col min="13526" max="13526" width="29.42578125" style="10" customWidth="1"/>
    <col min="13527" max="13527" width="23.42578125" style="10" customWidth="1"/>
    <col min="13528" max="13528" width="8" style="10" customWidth="1"/>
    <col min="13529" max="13529" width="9.140625" style="10" customWidth="1"/>
    <col min="13530" max="13530" width="13.85546875" style="10" customWidth="1"/>
    <col min="13531" max="13531" width="13.42578125" style="10" customWidth="1"/>
    <col min="13532" max="13778" width="8.85546875" style="10"/>
    <col min="13779" max="13779" width="5" style="10" customWidth="1"/>
    <col min="13780" max="13780" width="33.42578125" style="10" customWidth="1"/>
    <col min="13781" max="13781" width="6.42578125" style="10" customWidth="1"/>
    <col min="13782" max="13782" width="29.42578125" style="10" customWidth="1"/>
    <col min="13783" max="13783" width="23.42578125" style="10" customWidth="1"/>
    <col min="13784" max="13784" width="8" style="10" customWidth="1"/>
    <col min="13785" max="13785" width="9.140625" style="10" customWidth="1"/>
    <col min="13786" max="13786" width="13.85546875" style="10" customWidth="1"/>
    <col min="13787" max="13787" width="13.42578125" style="10" customWidth="1"/>
    <col min="13788" max="14034" width="8.85546875" style="10"/>
    <col min="14035" max="14035" width="5" style="10" customWidth="1"/>
    <col min="14036" max="14036" width="33.42578125" style="10" customWidth="1"/>
    <col min="14037" max="14037" width="6.42578125" style="10" customWidth="1"/>
    <col min="14038" max="14038" width="29.42578125" style="10" customWidth="1"/>
    <col min="14039" max="14039" width="23.42578125" style="10" customWidth="1"/>
    <col min="14040" max="14040" width="8" style="10" customWidth="1"/>
    <col min="14041" max="14041" width="9.140625" style="10" customWidth="1"/>
    <col min="14042" max="14042" width="13.85546875" style="10" customWidth="1"/>
    <col min="14043" max="14043" width="13.42578125" style="10" customWidth="1"/>
    <col min="14044" max="14290" width="8.85546875" style="10"/>
    <col min="14291" max="14291" width="5" style="10" customWidth="1"/>
    <col min="14292" max="14292" width="33.42578125" style="10" customWidth="1"/>
    <col min="14293" max="14293" width="6.42578125" style="10" customWidth="1"/>
    <col min="14294" max="14294" width="29.42578125" style="10" customWidth="1"/>
    <col min="14295" max="14295" width="23.42578125" style="10" customWidth="1"/>
    <col min="14296" max="14296" width="8" style="10" customWidth="1"/>
    <col min="14297" max="14297" width="9.140625" style="10" customWidth="1"/>
    <col min="14298" max="14298" width="13.85546875" style="10" customWidth="1"/>
    <col min="14299" max="14299" width="13.42578125" style="10" customWidth="1"/>
    <col min="14300" max="14546" width="8.85546875" style="10"/>
    <col min="14547" max="14547" width="5" style="10" customWidth="1"/>
    <col min="14548" max="14548" width="33.42578125" style="10" customWidth="1"/>
    <col min="14549" max="14549" width="6.42578125" style="10" customWidth="1"/>
    <col min="14550" max="14550" width="29.42578125" style="10" customWidth="1"/>
    <col min="14551" max="14551" width="23.42578125" style="10" customWidth="1"/>
    <col min="14552" max="14552" width="8" style="10" customWidth="1"/>
    <col min="14553" max="14553" width="9.140625" style="10" customWidth="1"/>
    <col min="14554" max="14554" width="13.85546875" style="10" customWidth="1"/>
    <col min="14555" max="14555" width="13.42578125" style="10" customWidth="1"/>
    <col min="14556" max="14802" width="8.85546875" style="10"/>
    <col min="14803" max="14803" width="5" style="10" customWidth="1"/>
    <col min="14804" max="14804" width="33.42578125" style="10" customWidth="1"/>
    <col min="14805" max="14805" width="6.42578125" style="10" customWidth="1"/>
    <col min="14806" max="14806" width="29.42578125" style="10" customWidth="1"/>
    <col min="14807" max="14807" width="23.42578125" style="10" customWidth="1"/>
    <col min="14808" max="14808" width="8" style="10" customWidth="1"/>
    <col min="14809" max="14809" width="9.140625" style="10" customWidth="1"/>
    <col min="14810" max="14810" width="13.85546875" style="10" customWidth="1"/>
    <col min="14811" max="14811" width="13.42578125" style="10" customWidth="1"/>
    <col min="14812" max="15058" width="8.85546875" style="10"/>
    <col min="15059" max="15059" width="5" style="10" customWidth="1"/>
    <col min="15060" max="15060" width="33.42578125" style="10" customWidth="1"/>
    <col min="15061" max="15061" width="6.42578125" style="10" customWidth="1"/>
    <col min="15062" max="15062" width="29.42578125" style="10" customWidth="1"/>
    <col min="15063" max="15063" width="23.42578125" style="10" customWidth="1"/>
    <col min="15064" max="15064" width="8" style="10" customWidth="1"/>
    <col min="15065" max="15065" width="9.140625" style="10" customWidth="1"/>
    <col min="15066" max="15066" width="13.85546875" style="10" customWidth="1"/>
    <col min="15067" max="15067" width="13.42578125" style="10" customWidth="1"/>
    <col min="15068" max="15314" width="8.85546875" style="10"/>
    <col min="15315" max="15315" width="5" style="10" customWidth="1"/>
    <col min="15316" max="15316" width="33.42578125" style="10" customWidth="1"/>
    <col min="15317" max="15317" width="6.42578125" style="10" customWidth="1"/>
    <col min="15318" max="15318" width="29.42578125" style="10" customWidth="1"/>
    <col min="15319" max="15319" width="23.42578125" style="10" customWidth="1"/>
    <col min="15320" max="15320" width="8" style="10" customWidth="1"/>
    <col min="15321" max="15321" width="9.140625" style="10" customWidth="1"/>
    <col min="15322" max="15322" width="13.85546875" style="10" customWidth="1"/>
    <col min="15323" max="15323" width="13.42578125" style="10" customWidth="1"/>
    <col min="15324" max="15570" width="8.85546875" style="10"/>
    <col min="15571" max="15571" width="5" style="10" customWidth="1"/>
    <col min="15572" max="15572" width="33.42578125" style="10" customWidth="1"/>
    <col min="15573" max="15573" width="6.42578125" style="10" customWidth="1"/>
    <col min="15574" max="15574" width="29.42578125" style="10" customWidth="1"/>
    <col min="15575" max="15575" width="23.42578125" style="10" customWidth="1"/>
    <col min="15576" max="15576" width="8" style="10" customWidth="1"/>
    <col min="15577" max="15577" width="9.140625" style="10" customWidth="1"/>
    <col min="15578" max="15578" width="13.85546875" style="10" customWidth="1"/>
    <col min="15579" max="15579" width="13.42578125" style="10" customWidth="1"/>
    <col min="15580" max="15826" width="8.85546875" style="10"/>
    <col min="15827" max="15827" width="5" style="10" customWidth="1"/>
    <col min="15828" max="15828" width="33.42578125" style="10" customWidth="1"/>
    <col min="15829" max="15829" width="6.42578125" style="10" customWidth="1"/>
    <col min="15830" max="15830" width="29.42578125" style="10" customWidth="1"/>
    <col min="15831" max="15831" width="23.42578125" style="10" customWidth="1"/>
    <col min="15832" max="15832" width="8" style="10" customWidth="1"/>
    <col min="15833" max="15833" width="9.140625" style="10" customWidth="1"/>
    <col min="15834" max="15834" width="13.85546875" style="10" customWidth="1"/>
    <col min="15835" max="15835" width="13.42578125" style="10" customWidth="1"/>
    <col min="15836" max="16384" width="8.85546875" style="10"/>
  </cols>
  <sheetData>
    <row r="1" spans="1:12" s="37" customFormat="1" ht="23.25" x14ac:dyDescent="0.25">
      <c r="A1" s="35"/>
      <c r="B1" s="35"/>
      <c r="C1" s="36" t="s">
        <v>51</v>
      </c>
      <c r="H1" s="35"/>
      <c r="I1" s="35"/>
      <c r="J1" s="43"/>
      <c r="K1" s="50"/>
      <c r="L1" s="51"/>
    </row>
    <row r="2" spans="1:12" s="38" customFormat="1" ht="23.25" x14ac:dyDescent="0.35">
      <c r="B2" s="39"/>
      <c r="C2" s="40" t="s">
        <v>101</v>
      </c>
      <c r="D2" s="40"/>
      <c r="E2" s="41"/>
      <c r="F2" s="41"/>
      <c r="G2" s="42"/>
      <c r="H2" s="41"/>
      <c r="I2" s="41"/>
      <c r="J2" s="44"/>
      <c r="K2" s="52"/>
      <c r="L2" s="53"/>
    </row>
    <row r="3" spans="1:12" s="3" customFormat="1" ht="48" thickBot="1" x14ac:dyDescent="0.3">
      <c r="A3" s="1" t="s">
        <v>0</v>
      </c>
      <c r="B3" s="2" t="s">
        <v>1</v>
      </c>
      <c r="C3" s="2" t="s">
        <v>2</v>
      </c>
      <c r="D3" s="2" t="s">
        <v>3</v>
      </c>
      <c r="E3" s="2" t="s">
        <v>4</v>
      </c>
      <c r="F3" s="2" t="s">
        <v>5</v>
      </c>
      <c r="G3" s="24" t="s">
        <v>6</v>
      </c>
      <c r="H3" s="2" t="s">
        <v>7</v>
      </c>
      <c r="I3" s="2" t="s">
        <v>8</v>
      </c>
      <c r="J3" s="45" t="s">
        <v>9</v>
      </c>
      <c r="K3" s="54" t="s">
        <v>10</v>
      </c>
      <c r="L3" s="55" t="s">
        <v>11</v>
      </c>
    </row>
    <row r="4" spans="1:12" s="26" customFormat="1" ht="16.5" thickBot="1" x14ac:dyDescent="0.3">
      <c r="A4" s="196" t="s">
        <v>96</v>
      </c>
      <c r="B4" s="197"/>
      <c r="C4" s="23">
        <v>0.2</v>
      </c>
      <c r="D4" s="15"/>
      <c r="E4" s="16"/>
      <c r="F4" s="17"/>
      <c r="G4" s="18"/>
      <c r="H4" s="19"/>
      <c r="I4" s="31"/>
      <c r="J4" s="46"/>
      <c r="K4" s="170">
        <v>1</v>
      </c>
      <c r="L4" s="171">
        <f>K4*0.2</f>
        <v>0.2</v>
      </c>
    </row>
    <row r="5" spans="1:12" s="26" customFormat="1" ht="15.75" x14ac:dyDescent="0.25">
      <c r="A5" s="32">
        <v>1</v>
      </c>
      <c r="B5" s="33"/>
      <c r="C5" s="34"/>
      <c r="D5" s="15"/>
      <c r="E5" s="16"/>
      <c r="F5" s="17"/>
      <c r="G5" s="18"/>
      <c r="H5" s="19"/>
      <c r="I5" s="31"/>
      <c r="J5" s="46"/>
      <c r="K5" s="56"/>
      <c r="L5" s="57"/>
    </row>
    <row r="6" spans="1:12" s="26" customFormat="1" ht="16.5" thickBot="1" x14ac:dyDescent="0.3">
      <c r="A6" s="32">
        <v>2</v>
      </c>
      <c r="B6" s="33"/>
      <c r="C6" s="34"/>
      <c r="D6" s="15"/>
      <c r="E6" s="16"/>
      <c r="F6" s="17"/>
      <c r="G6" s="18"/>
      <c r="H6" s="19"/>
      <c r="I6" s="31"/>
      <c r="J6" s="46"/>
      <c r="K6" s="56"/>
      <c r="L6" s="57"/>
    </row>
    <row r="7" spans="1:12" s="26" customFormat="1" ht="16.5" thickBot="1" x14ac:dyDescent="0.3">
      <c r="A7" s="198" t="s">
        <v>97</v>
      </c>
      <c r="B7" s="199"/>
      <c r="C7" s="23">
        <v>0.8</v>
      </c>
      <c r="D7" s="15"/>
      <c r="E7" s="16"/>
      <c r="F7" s="17"/>
      <c r="G7" s="18"/>
      <c r="H7" s="19"/>
      <c r="I7" s="31"/>
      <c r="J7" s="46"/>
      <c r="K7" s="170">
        <f>L8+L14+L21+L28</f>
        <v>0.65881946117804546</v>
      </c>
      <c r="L7" s="171">
        <f>K7*0.8</f>
        <v>0.52705556894243644</v>
      </c>
    </row>
    <row r="8" spans="1:12" s="4" customFormat="1" ht="21.75" customHeight="1" x14ac:dyDescent="0.25">
      <c r="A8" s="20"/>
      <c r="B8" s="101" t="s">
        <v>12</v>
      </c>
      <c r="C8" s="67">
        <v>0.2</v>
      </c>
      <c r="D8" s="21"/>
      <c r="E8" s="22"/>
      <c r="F8" s="22"/>
      <c r="G8" s="25"/>
      <c r="H8" s="22"/>
      <c r="I8" s="102"/>
      <c r="J8" s="103"/>
      <c r="K8" s="104"/>
      <c r="L8" s="172">
        <f>SUM(L9:L13)*C8</f>
        <v>0.12171666666666668</v>
      </c>
    </row>
    <row r="9" spans="1:12" s="26" customFormat="1" ht="31.5" x14ac:dyDescent="0.25">
      <c r="A9" s="72">
        <v>1</v>
      </c>
      <c r="B9" s="73" t="s">
        <v>87</v>
      </c>
      <c r="C9" s="74">
        <v>0.25</v>
      </c>
      <c r="D9" s="75" t="s">
        <v>13</v>
      </c>
      <c r="E9" s="106" t="s">
        <v>91</v>
      </c>
      <c r="F9" s="77" t="s">
        <v>54</v>
      </c>
      <c r="G9" s="78" t="s">
        <v>59</v>
      </c>
      <c r="H9" s="77" t="s">
        <v>14</v>
      </c>
      <c r="I9" s="107">
        <v>0.25</v>
      </c>
      <c r="J9" s="108">
        <v>0.19900000000000001</v>
      </c>
      <c r="K9" s="109">
        <f>J9/I9</f>
        <v>0.79600000000000004</v>
      </c>
      <c r="L9" s="110">
        <f>K9*C9</f>
        <v>0.19900000000000001</v>
      </c>
    </row>
    <row r="10" spans="1:12" s="26" customFormat="1" ht="47.25" x14ac:dyDescent="0.25">
      <c r="A10" s="81">
        <v>2</v>
      </c>
      <c r="B10" s="82" t="s">
        <v>88</v>
      </c>
      <c r="C10" s="83">
        <v>0.2</v>
      </c>
      <c r="D10" s="84" t="s">
        <v>15</v>
      </c>
      <c r="E10" s="85" t="s">
        <v>77</v>
      </c>
      <c r="F10" s="86" t="s">
        <v>54</v>
      </c>
      <c r="G10" s="87" t="s">
        <v>59</v>
      </c>
      <c r="H10" s="86" t="s">
        <v>14</v>
      </c>
      <c r="I10" s="111">
        <v>0.24</v>
      </c>
      <c r="J10" s="112">
        <v>0.19600000000000001</v>
      </c>
      <c r="K10" s="113">
        <f t="shared" ref="K10:K12" si="0">J10/I10</f>
        <v>0.81666666666666676</v>
      </c>
      <c r="L10" s="114">
        <f t="shared" ref="L10:L20" si="1">K10*C10</f>
        <v>0.16333333333333336</v>
      </c>
    </row>
    <row r="11" spans="1:12" s="26" customFormat="1" ht="36.75" customHeight="1" x14ac:dyDescent="0.25">
      <c r="A11" s="81">
        <v>3</v>
      </c>
      <c r="B11" s="82" t="s">
        <v>89</v>
      </c>
      <c r="C11" s="83">
        <v>0.25</v>
      </c>
      <c r="D11" s="84" t="s">
        <v>16</v>
      </c>
      <c r="E11" s="85" t="s">
        <v>90</v>
      </c>
      <c r="F11" s="86" t="s">
        <v>54</v>
      </c>
      <c r="G11" s="87" t="s">
        <v>59</v>
      </c>
      <c r="H11" s="86" t="s">
        <v>14</v>
      </c>
      <c r="I11" s="115">
        <v>0.4</v>
      </c>
      <c r="J11" s="112">
        <v>0.156</v>
      </c>
      <c r="K11" s="113">
        <f t="shared" si="0"/>
        <v>0.38999999999999996</v>
      </c>
      <c r="L11" s="114">
        <f t="shared" si="1"/>
        <v>9.7499999999999989E-2</v>
      </c>
    </row>
    <row r="12" spans="1:12" s="26" customFormat="1" ht="47.25" x14ac:dyDescent="0.25">
      <c r="A12" s="81">
        <v>4</v>
      </c>
      <c r="B12" s="82" t="s">
        <v>75</v>
      </c>
      <c r="C12" s="83">
        <v>0.15</v>
      </c>
      <c r="D12" s="84" t="s">
        <v>17</v>
      </c>
      <c r="E12" s="85" t="s">
        <v>77</v>
      </c>
      <c r="F12" s="86" t="s">
        <v>54</v>
      </c>
      <c r="G12" s="87" t="s">
        <v>59</v>
      </c>
      <c r="H12" s="86" t="s">
        <v>18</v>
      </c>
      <c r="I12" s="116" t="s">
        <v>78</v>
      </c>
      <c r="J12" s="112">
        <v>0.23799999999999999</v>
      </c>
      <c r="K12" s="113">
        <f t="shared" si="0"/>
        <v>0.9916666666666667</v>
      </c>
      <c r="L12" s="114">
        <f t="shared" si="1"/>
        <v>0.14874999999999999</v>
      </c>
    </row>
    <row r="13" spans="1:12" s="26" customFormat="1" ht="47.25" x14ac:dyDescent="0.25">
      <c r="A13" s="92">
        <v>5</v>
      </c>
      <c r="B13" s="93" t="s">
        <v>92</v>
      </c>
      <c r="C13" s="94">
        <v>0.15</v>
      </c>
      <c r="D13" s="95" t="s">
        <v>19</v>
      </c>
      <c r="E13" s="96" t="s">
        <v>93</v>
      </c>
      <c r="F13" s="97" t="s">
        <v>54</v>
      </c>
      <c r="G13" s="96" t="s">
        <v>20</v>
      </c>
      <c r="H13" s="97" t="s">
        <v>14</v>
      </c>
      <c r="I13" s="117">
        <v>7.0000000000000001E-3</v>
      </c>
      <c r="J13" s="118">
        <v>9.4999999999999998E-3</v>
      </c>
      <c r="K13" s="119">
        <v>0</v>
      </c>
      <c r="L13" s="120">
        <f t="shared" si="1"/>
        <v>0</v>
      </c>
    </row>
    <row r="14" spans="1:12" s="29" customFormat="1" ht="24" customHeight="1" x14ac:dyDescent="0.25">
      <c r="A14" s="27"/>
      <c r="B14" s="66" t="s">
        <v>21</v>
      </c>
      <c r="C14" s="105">
        <v>0.3</v>
      </c>
      <c r="D14" s="25"/>
      <c r="E14" s="28"/>
      <c r="F14" s="28"/>
      <c r="G14" s="25"/>
      <c r="H14" s="28"/>
      <c r="I14" s="68"/>
      <c r="J14" s="69"/>
      <c r="K14" s="70"/>
      <c r="L14" s="120">
        <f>SUM(L15:L20)*C14</f>
        <v>0.24258777777777774</v>
      </c>
    </row>
    <row r="15" spans="1:12" s="26" customFormat="1" ht="38.25" customHeight="1" x14ac:dyDescent="0.25">
      <c r="A15" s="72">
        <v>1</v>
      </c>
      <c r="B15" s="73" t="s">
        <v>76</v>
      </c>
      <c r="C15" s="74">
        <v>0.2</v>
      </c>
      <c r="D15" s="75" t="s">
        <v>22</v>
      </c>
      <c r="E15" s="76" t="s">
        <v>79</v>
      </c>
      <c r="F15" s="77" t="s">
        <v>54</v>
      </c>
      <c r="G15" s="78" t="s">
        <v>53</v>
      </c>
      <c r="H15" s="77" t="s">
        <v>14</v>
      </c>
      <c r="I15" s="79">
        <v>0.6</v>
      </c>
      <c r="J15" s="65">
        <v>0.39800000000000002</v>
      </c>
      <c r="K15" s="154">
        <f>J15/I15</f>
        <v>0.66333333333333344</v>
      </c>
      <c r="L15" s="120">
        <f t="shared" si="1"/>
        <v>0.13266666666666668</v>
      </c>
    </row>
    <row r="16" spans="1:12" s="26" customFormat="1" ht="47.25" x14ac:dyDescent="0.25">
      <c r="A16" s="81">
        <v>2</v>
      </c>
      <c r="B16" s="82" t="s">
        <v>61</v>
      </c>
      <c r="C16" s="74">
        <v>0.2</v>
      </c>
      <c r="D16" s="84" t="s">
        <v>58</v>
      </c>
      <c r="E16" s="85" t="s">
        <v>62</v>
      </c>
      <c r="F16" s="86" t="s">
        <v>55</v>
      </c>
      <c r="G16" s="87" t="s">
        <v>53</v>
      </c>
      <c r="H16" s="86" t="s">
        <v>14</v>
      </c>
      <c r="I16" s="88">
        <v>0.28000000000000003</v>
      </c>
      <c r="J16" s="65">
        <v>0.19600000000000001</v>
      </c>
      <c r="K16" s="154">
        <f t="shared" ref="K16:K20" si="2">J16/I16</f>
        <v>0.7</v>
      </c>
      <c r="L16" s="120">
        <f t="shared" si="1"/>
        <v>0.13999999999999999</v>
      </c>
    </row>
    <row r="17" spans="1:12" s="26" customFormat="1" ht="47.25" x14ac:dyDescent="0.25">
      <c r="A17" s="81">
        <v>3</v>
      </c>
      <c r="B17" s="82" t="s">
        <v>57</v>
      </c>
      <c r="C17" s="74">
        <v>0.2</v>
      </c>
      <c r="D17" s="84" t="s">
        <v>58</v>
      </c>
      <c r="E17" s="85" t="s">
        <v>71</v>
      </c>
      <c r="F17" s="86" t="s">
        <v>55</v>
      </c>
      <c r="G17" s="87" t="s">
        <v>53</v>
      </c>
      <c r="H17" s="86" t="s">
        <v>14</v>
      </c>
      <c r="I17" s="88">
        <v>0.25</v>
      </c>
      <c r="J17" s="65">
        <v>0.254</v>
      </c>
      <c r="K17" s="154">
        <f t="shared" si="2"/>
        <v>1.016</v>
      </c>
      <c r="L17" s="120">
        <f t="shared" si="1"/>
        <v>0.20320000000000002</v>
      </c>
    </row>
    <row r="18" spans="1:12" s="26" customFormat="1" ht="39.75" customHeight="1" x14ac:dyDescent="0.25">
      <c r="A18" s="81">
        <v>4</v>
      </c>
      <c r="B18" s="148" t="s">
        <v>102</v>
      </c>
      <c r="C18" s="149">
        <v>0.1</v>
      </c>
      <c r="D18" s="150" t="s">
        <v>103</v>
      </c>
      <c r="E18" s="151" t="s">
        <v>104</v>
      </c>
      <c r="F18" s="152" t="s">
        <v>54</v>
      </c>
      <c r="G18" s="153" t="s">
        <v>53</v>
      </c>
      <c r="H18" s="152" t="s">
        <v>14</v>
      </c>
      <c r="I18" s="154">
        <v>0.27</v>
      </c>
      <c r="J18" s="65">
        <v>0.23200000000000001</v>
      </c>
      <c r="K18" s="154">
        <f t="shared" si="2"/>
        <v>0.85925925925925928</v>
      </c>
      <c r="L18" s="120">
        <f t="shared" si="1"/>
        <v>8.5925925925925933E-2</v>
      </c>
    </row>
    <row r="19" spans="1:12" s="26" customFormat="1" ht="47.25" x14ac:dyDescent="0.25">
      <c r="A19" s="92">
        <v>5</v>
      </c>
      <c r="B19" s="82" t="s">
        <v>66</v>
      </c>
      <c r="C19" s="74">
        <v>0.1</v>
      </c>
      <c r="D19" s="84" t="s">
        <v>23</v>
      </c>
      <c r="E19" s="85" t="s">
        <v>45</v>
      </c>
      <c r="F19" s="86" t="s">
        <v>54</v>
      </c>
      <c r="G19" s="87" t="s">
        <v>48</v>
      </c>
      <c r="H19" s="86" t="s">
        <v>24</v>
      </c>
      <c r="I19" s="91">
        <v>4.5</v>
      </c>
      <c r="J19" s="156">
        <v>4.5599999999999996</v>
      </c>
      <c r="K19" s="154">
        <f t="shared" si="2"/>
        <v>1.0133333333333332</v>
      </c>
      <c r="L19" s="120">
        <f t="shared" si="1"/>
        <v>0.10133333333333333</v>
      </c>
    </row>
    <row r="20" spans="1:12" s="26" customFormat="1" ht="47.25" x14ac:dyDescent="0.25">
      <c r="A20" s="155">
        <v>6</v>
      </c>
      <c r="B20" s="93" t="s">
        <v>25</v>
      </c>
      <c r="C20" s="94">
        <v>0.15</v>
      </c>
      <c r="D20" s="95" t="s">
        <v>26</v>
      </c>
      <c r="E20" s="96" t="s">
        <v>52</v>
      </c>
      <c r="F20" s="97" t="s">
        <v>54</v>
      </c>
      <c r="G20" s="98" t="s">
        <v>48</v>
      </c>
      <c r="H20" s="97" t="s">
        <v>24</v>
      </c>
      <c r="I20" s="99">
        <v>4</v>
      </c>
      <c r="J20" s="157">
        <v>3.88</v>
      </c>
      <c r="K20" s="154">
        <f t="shared" si="2"/>
        <v>0.97</v>
      </c>
      <c r="L20" s="120">
        <f t="shared" si="1"/>
        <v>0.14549999999999999</v>
      </c>
    </row>
    <row r="21" spans="1:12" s="29" customFormat="1" ht="24.75" customHeight="1" x14ac:dyDescent="0.25">
      <c r="A21" s="27"/>
      <c r="B21" s="66" t="s">
        <v>29</v>
      </c>
      <c r="C21" s="105">
        <v>0.3</v>
      </c>
      <c r="D21" s="25"/>
      <c r="E21" s="28"/>
      <c r="F21" s="28"/>
      <c r="G21" s="25"/>
      <c r="H21" s="28"/>
      <c r="I21" s="68"/>
      <c r="J21" s="69"/>
      <c r="K21" s="70"/>
      <c r="L21" s="120">
        <f>SUM(L22:L27)*C21</f>
        <v>0.18333057228915664</v>
      </c>
    </row>
    <row r="22" spans="1:12" s="26" customFormat="1" ht="41.25" customHeight="1" x14ac:dyDescent="0.25">
      <c r="A22" s="72">
        <v>1</v>
      </c>
      <c r="B22" s="73" t="s">
        <v>81</v>
      </c>
      <c r="C22" s="74">
        <v>0.15</v>
      </c>
      <c r="D22" s="75" t="s">
        <v>30</v>
      </c>
      <c r="E22" s="106" t="s">
        <v>82</v>
      </c>
      <c r="F22" s="77" t="s">
        <v>54</v>
      </c>
      <c r="G22" s="78" t="s">
        <v>53</v>
      </c>
      <c r="H22" s="77" t="s">
        <v>31</v>
      </c>
      <c r="I22" s="121">
        <v>1600</v>
      </c>
      <c r="J22" s="158">
        <v>1124</v>
      </c>
      <c r="K22" s="159">
        <f>J22/I22</f>
        <v>0.70250000000000001</v>
      </c>
      <c r="L22" s="80">
        <f>K22*C22</f>
        <v>0.105375</v>
      </c>
    </row>
    <row r="23" spans="1:12" s="26" customFormat="1" ht="47.25" x14ac:dyDescent="0.25">
      <c r="A23" s="81">
        <v>2</v>
      </c>
      <c r="B23" s="82" t="s">
        <v>80</v>
      </c>
      <c r="C23" s="83">
        <v>0.2</v>
      </c>
      <c r="D23" s="84" t="s">
        <v>32</v>
      </c>
      <c r="E23" s="85" t="s">
        <v>73</v>
      </c>
      <c r="F23" s="86" t="s">
        <v>54</v>
      </c>
      <c r="G23" s="87" t="s">
        <v>53</v>
      </c>
      <c r="H23" s="86" t="s">
        <v>14</v>
      </c>
      <c r="I23" s="88">
        <v>0.8</v>
      </c>
      <c r="J23" s="64">
        <v>0.53600000000000003</v>
      </c>
      <c r="K23" s="162">
        <f t="shared" ref="K23:K26" si="3">J23/I23</f>
        <v>0.67</v>
      </c>
      <c r="L23" s="90">
        <f t="shared" ref="L23:L27" si="4">K23*C23</f>
        <v>0.13400000000000001</v>
      </c>
    </row>
    <row r="24" spans="1:12" s="26" customFormat="1" ht="47.25" x14ac:dyDescent="0.25">
      <c r="A24" s="81">
        <v>3</v>
      </c>
      <c r="B24" s="122" t="s">
        <v>83</v>
      </c>
      <c r="C24" s="123">
        <v>0.2</v>
      </c>
      <c r="D24" s="124" t="s">
        <v>33</v>
      </c>
      <c r="E24" s="125" t="s">
        <v>84</v>
      </c>
      <c r="F24" s="86" t="s">
        <v>54</v>
      </c>
      <c r="G24" s="87" t="s">
        <v>53</v>
      </c>
      <c r="H24" s="86" t="s">
        <v>14</v>
      </c>
      <c r="I24" s="91">
        <v>24</v>
      </c>
      <c r="J24" s="91">
        <v>20</v>
      </c>
      <c r="K24" s="159">
        <f>J24/24</f>
        <v>0.83333333333333337</v>
      </c>
      <c r="L24" s="90">
        <f>K24*C24</f>
        <v>0.16666666666666669</v>
      </c>
    </row>
    <row r="25" spans="1:12" s="26" customFormat="1" ht="47.25" x14ac:dyDescent="0.25">
      <c r="A25" s="81">
        <v>4</v>
      </c>
      <c r="B25" s="126" t="s">
        <v>34</v>
      </c>
      <c r="C25" s="83">
        <v>0.15</v>
      </c>
      <c r="D25" s="84" t="s">
        <v>35</v>
      </c>
      <c r="E25" s="85" t="s">
        <v>67</v>
      </c>
      <c r="F25" s="86" t="s">
        <v>72</v>
      </c>
      <c r="G25" s="87" t="s">
        <v>53</v>
      </c>
      <c r="H25" s="86" t="s">
        <v>14</v>
      </c>
      <c r="I25" s="89">
        <v>4.0000000000000001E-3</v>
      </c>
      <c r="J25" s="160">
        <v>4.8999999999999998E-3</v>
      </c>
      <c r="K25" s="159">
        <v>0</v>
      </c>
      <c r="L25" s="90">
        <f t="shared" si="4"/>
        <v>0</v>
      </c>
    </row>
    <row r="26" spans="1:12" s="26" customFormat="1" ht="54" customHeight="1" x14ac:dyDescent="0.25">
      <c r="A26" s="81">
        <v>5</v>
      </c>
      <c r="B26" s="82" t="s">
        <v>94</v>
      </c>
      <c r="C26" s="83">
        <v>0.2</v>
      </c>
      <c r="D26" s="84" t="s">
        <v>27</v>
      </c>
      <c r="E26" s="85" t="s">
        <v>95</v>
      </c>
      <c r="F26" s="86" t="s">
        <v>72</v>
      </c>
      <c r="G26" s="87" t="s">
        <v>48</v>
      </c>
      <c r="H26" s="86" t="s">
        <v>24</v>
      </c>
      <c r="I26" s="91">
        <v>4.1500000000000004</v>
      </c>
      <c r="J26" s="157">
        <v>3.84</v>
      </c>
      <c r="K26" s="159">
        <f t="shared" si="3"/>
        <v>0.92530120481927702</v>
      </c>
      <c r="L26" s="90">
        <f t="shared" si="4"/>
        <v>0.18506024096385543</v>
      </c>
    </row>
    <row r="27" spans="1:12" s="26" customFormat="1" ht="60.75" customHeight="1" x14ac:dyDescent="0.25">
      <c r="A27" s="92">
        <v>6</v>
      </c>
      <c r="B27" s="93" t="s">
        <v>107</v>
      </c>
      <c r="C27" s="94">
        <v>0.1</v>
      </c>
      <c r="D27" s="95" t="s">
        <v>85</v>
      </c>
      <c r="E27" s="127" t="s">
        <v>106</v>
      </c>
      <c r="F27" s="97" t="s">
        <v>54</v>
      </c>
      <c r="G27" s="98" t="s">
        <v>48</v>
      </c>
      <c r="H27" s="97" t="s">
        <v>28</v>
      </c>
      <c r="I27" s="128" t="s">
        <v>105</v>
      </c>
      <c r="J27" s="157">
        <v>2</v>
      </c>
      <c r="K27" s="159">
        <f>2/7*70%+0/1*30%</f>
        <v>0.19999999999999998</v>
      </c>
      <c r="L27" s="161">
        <f t="shared" si="4"/>
        <v>0.02</v>
      </c>
    </row>
    <row r="28" spans="1:12" s="29" customFormat="1" ht="27" customHeight="1" x14ac:dyDescent="0.25">
      <c r="A28" s="27"/>
      <c r="B28" s="66" t="s">
        <v>36</v>
      </c>
      <c r="C28" s="105">
        <v>0.2</v>
      </c>
      <c r="D28" s="25"/>
      <c r="E28" s="28"/>
      <c r="F28" s="28"/>
      <c r="G28" s="25"/>
      <c r="H28" s="28"/>
      <c r="I28" s="68"/>
      <c r="J28" s="69"/>
      <c r="K28" s="70"/>
      <c r="L28" s="71">
        <f>SUM(L29:L33)*C28</f>
        <v>0.11118444444444445</v>
      </c>
    </row>
    <row r="29" spans="1:12" s="26" customFormat="1" ht="47.25" x14ac:dyDescent="0.25">
      <c r="A29" s="72">
        <v>1</v>
      </c>
      <c r="B29" s="136" t="s">
        <v>86</v>
      </c>
      <c r="C29" s="74">
        <v>0.1</v>
      </c>
      <c r="D29" s="75" t="s">
        <v>37</v>
      </c>
      <c r="E29" s="137" t="s">
        <v>74</v>
      </c>
      <c r="F29" s="77" t="s">
        <v>72</v>
      </c>
      <c r="G29" s="78" t="s">
        <v>49</v>
      </c>
      <c r="H29" s="77" t="s">
        <v>14</v>
      </c>
      <c r="I29" s="107">
        <v>0.24</v>
      </c>
      <c r="J29" s="163">
        <v>0.2009</v>
      </c>
      <c r="K29" s="164">
        <v>0.83699999999999997</v>
      </c>
      <c r="L29" s="80">
        <f>K29*C29</f>
        <v>8.3699999999999997E-2</v>
      </c>
    </row>
    <row r="30" spans="1:12" s="26" customFormat="1" ht="47.25" x14ac:dyDescent="0.25">
      <c r="A30" s="81">
        <v>2</v>
      </c>
      <c r="B30" s="138" t="s">
        <v>99</v>
      </c>
      <c r="C30" s="83">
        <v>0.2</v>
      </c>
      <c r="D30" s="84" t="s">
        <v>50</v>
      </c>
      <c r="E30" s="139" t="s">
        <v>100</v>
      </c>
      <c r="F30" s="86" t="s">
        <v>72</v>
      </c>
      <c r="G30" s="87" t="s">
        <v>60</v>
      </c>
      <c r="H30" s="86" t="s">
        <v>28</v>
      </c>
      <c r="I30" s="91">
        <v>0</v>
      </c>
      <c r="J30" s="165">
        <v>0</v>
      </c>
      <c r="K30" s="166">
        <v>0</v>
      </c>
      <c r="L30" s="90">
        <f t="shared" ref="L30:L33" si="5">K30*C30</f>
        <v>0</v>
      </c>
    </row>
    <row r="31" spans="1:12" s="26" customFormat="1" ht="78.75" x14ac:dyDescent="0.25">
      <c r="A31" s="81">
        <v>3</v>
      </c>
      <c r="B31" s="138" t="s">
        <v>108</v>
      </c>
      <c r="C31" s="83">
        <v>0.3</v>
      </c>
      <c r="D31" s="84" t="s">
        <v>47</v>
      </c>
      <c r="E31" s="139" t="s">
        <v>98</v>
      </c>
      <c r="F31" s="86" t="s">
        <v>72</v>
      </c>
      <c r="G31" s="140" t="s">
        <v>53</v>
      </c>
      <c r="H31" s="86" t="s">
        <v>46</v>
      </c>
      <c r="I31" s="91">
        <v>2</v>
      </c>
      <c r="J31" s="91">
        <v>1</v>
      </c>
      <c r="K31" s="166">
        <f>J31/I31</f>
        <v>0.5</v>
      </c>
      <c r="L31" s="90">
        <f t="shared" si="5"/>
        <v>0.15</v>
      </c>
    </row>
    <row r="32" spans="1:12" s="30" customFormat="1" ht="69.75" customHeight="1" x14ac:dyDescent="0.25">
      <c r="A32" s="81">
        <v>4</v>
      </c>
      <c r="B32" s="138" t="s">
        <v>63</v>
      </c>
      <c r="C32" s="141">
        <v>0.2</v>
      </c>
      <c r="D32" s="84" t="s">
        <v>64</v>
      </c>
      <c r="E32" s="139" t="s">
        <v>70</v>
      </c>
      <c r="F32" s="86" t="s">
        <v>72</v>
      </c>
      <c r="G32" s="142" t="s">
        <v>65</v>
      </c>
      <c r="H32" s="86" t="s">
        <v>14</v>
      </c>
      <c r="I32" s="143">
        <v>0.9</v>
      </c>
      <c r="J32" s="166">
        <v>1</v>
      </c>
      <c r="K32" s="173">
        <f>J32/I32</f>
        <v>1.1111111111111112</v>
      </c>
      <c r="L32" s="90">
        <f t="shared" si="5"/>
        <v>0.22222222222222224</v>
      </c>
    </row>
    <row r="33" spans="1:12" s="26" customFormat="1" ht="78.75" x14ac:dyDescent="0.25">
      <c r="A33" s="92">
        <v>5</v>
      </c>
      <c r="B33" s="144" t="s">
        <v>68</v>
      </c>
      <c r="C33" s="94">
        <v>0.1</v>
      </c>
      <c r="D33" s="95" t="s">
        <v>56</v>
      </c>
      <c r="E33" s="145" t="s">
        <v>69</v>
      </c>
      <c r="F33" s="97" t="s">
        <v>72</v>
      </c>
      <c r="G33" s="146" t="s">
        <v>49</v>
      </c>
      <c r="H33" s="97" t="s">
        <v>14</v>
      </c>
      <c r="I33" s="147">
        <v>1</v>
      </c>
      <c r="J33" s="167">
        <v>1</v>
      </c>
      <c r="K33" s="168">
        <v>1</v>
      </c>
      <c r="L33" s="100">
        <f t="shared" si="5"/>
        <v>0.1</v>
      </c>
    </row>
    <row r="34" spans="1:12" s="5" customFormat="1" ht="15.75" x14ac:dyDescent="0.25">
      <c r="A34" s="129"/>
      <c r="B34" s="129" t="s">
        <v>38</v>
      </c>
      <c r="C34" s="130">
        <f>C8+C14+C21+C28</f>
        <v>1</v>
      </c>
      <c r="D34" s="131"/>
      <c r="E34" s="132"/>
      <c r="F34" s="132"/>
      <c r="G34" s="131"/>
      <c r="H34" s="132"/>
      <c r="I34" s="133"/>
      <c r="J34" s="134"/>
      <c r="K34" s="135"/>
      <c r="L34" s="169">
        <f>L4+L7</f>
        <v>0.7270555689424365</v>
      </c>
    </row>
    <row r="35" spans="1:12" s="7" customFormat="1" ht="15.75" x14ac:dyDescent="0.25">
      <c r="A35" s="6"/>
      <c r="B35" s="6"/>
      <c r="C35" s="6"/>
      <c r="D35" s="6"/>
      <c r="E35" s="174"/>
      <c r="F35" s="174"/>
      <c r="G35" s="6"/>
      <c r="H35" s="174"/>
      <c r="I35" s="174"/>
      <c r="J35" s="47"/>
      <c r="K35" s="58"/>
      <c r="L35" s="59"/>
    </row>
    <row r="36" spans="1:12" s="7" customFormat="1" ht="15.75" x14ac:dyDescent="0.25">
      <c r="A36" s="6"/>
      <c r="B36" s="194" t="s">
        <v>39</v>
      </c>
      <c r="C36" s="194"/>
      <c r="D36" s="176"/>
      <c r="E36" s="175"/>
      <c r="F36" s="175" t="s">
        <v>40</v>
      </c>
      <c r="H36" s="175"/>
      <c r="I36" s="175"/>
      <c r="J36" s="195" t="s">
        <v>41</v>
      </c>
      <c r="K36" s="195"/>
      <c r="L36" s="195"/>
    </row>
    <row r="37" spans="1:12" s="7" customFormat="1" ht="15.75" x14ac:dyDescent="0.25">
      <c r="A37" s="6"/>
      <c r="B37" s="188"/>
      <c r="C37" s="188"/>
      <c r="D37" s="6"/>
      <c r="E37" s="174"/>
      <c r="F37" s="174"/>
      <c r="H37" s="174"/>
      <c r="I37" s="174"/>
      <c r="J37" s="189" t="s">
        <v>42</v>
      </c>
      <c r="K37" s="189"/>
      <c r="L37" s="189"/>
    </row>
    <row r="38" spans="1:12" s="8" customFormat="1" ht="15.75" x14ac:dyDescent="0.25">
      <c r="A38" s="6"/>
      <c r="B38" s="6"/>
      <c r="C38" s="6"/>
      <c r="D38" s="6"/>
      <c r="E38" s="174"/>
      <c r="F38" s="174"/>
      <c r="H38" s="174"/>
      <c r="I38" s="174"/>
      <c r="J38" s="47"/>
      <c r="K38" s="58"/>
      <c r="L38" s="59"/>
    </row>
    <row r="39" spans="1:12" s="8" customFormat="1" ht="15.75" x14ac:dyDescent="0.25">
      <c r="A39" s="6"/>
      <c r="B39" s="6"/>
      <c r="C39" s="6"/>
      <c r="D39" s="6"/>
      <c r="E39" s="174"/>
      <c r="F39" s="174"/>
      <c r="H39" s="174"/>
      <c r="I39" s="174"/>
      <c r="J39" s="47"/>
      <c r="K39" s="58"/>
      <c r="L39" s="59"/>
    </row>
    <row r="40" spans="1:12" s="8" customFormat="1" ht="15.75" x14ac:dyDescent="0.25">
      <c r="A40" s="6"/>
      <c r="B40" s="6"/>
      <c r="C40" s="6"/>
      <c r="D40" s="6"/>
      <c r="E40" s="174"/>
      <c r="F40" s="174"/>
      <c r="H40" s="174"/>
      <c r="I40" s="174"/>
      <c r="J40" s="47"/>
      <c r="K40" s="58"/>
      <c r="L40" s="59"/>
    </row>
    <row r="41" spans="1:12" s="8" customFormat="1" ht="15.75" x14ac:dyDescent="0.25">
      <c r="A41" s="6"/>
      <c r="B41" s="6"/>
      <c r="C41" s="6"/>
      <c r="D41" s="6"/>
      <c r="E41" s="174"/>
      <c r="F41" s="174"/>
      <c r="H41" s="174"/>
      <c r="I41" s="174"/>
      <c r="J41" s="47"/>
      <c r="K41" s="58"/>
      <c r="L41" s="59"/>
    </row>
    <row r="42" spans="1:12" s="8" customFormat="1" ht="15.75" x14ac:dyDescent="0.25">
      <c r="A42" s="6"/>
      <c r="B42" s="188" t="s">
        <v>44</v>
      </c>
      <c r="C42" s="188"/>
      <c r="D42" s="6"/>
      <c r="E42" s="174"/>
      <c r="F42" s="174" t="s">
        <v>44</v>
      </c>
      <c r="H42" s="174"/>
      <c r="I42" s="174"/>
      <c r="J42" s="189" t="s">
        <v>43</v>
      </c>
      <c r="K42" s="189"/>
      <c r="L42" s="189"/>
    </row>
    <row r="43" spans="1:12" s="8" customFormat="1" ht="15.75" x14ac:dyDescent="0.25">
      <c r="A43" s="6"/>
      <c r="B43" s="6"/>
      <c r="C43" s="6"/>
      <c r="D43" s="6"/>
      <c r="E43" s="174"/>
      <c r="F43" s="174"/>
      <c r="H43" s="174"/>
      <c r="I43" s="174"/>
      <c r="J43" s="47"/>
      <c r="K43" s="58"/>
      <c r="L43" s="59"/>
    </row>
    <row r="44" spans="1:12" s="8" customFormat="1" ht="15.75" x14ac:dyDescent="0.25">
      <c r="E44" s="9"/>
      <c r="F44" s="9"/>
      <c r="H44" s="9"/>
      <c r="I44" s="9"/>
      <c r="J44" s="48"/>
      <c r="K44" s="60"/>
      <c r="L44" s="61"/>
    </row>
    <row r="45" spans="1:12" s="8" customFormat="1" ht="15.75" x14ac:dyDescent="0.25">
      <c r="E45" s="9"/>
      <c r="F45" s="9"/>
      <c r="H45" s="9"/>
      <c r="I45" s="9"/>
      <c r="J45" s="48"/>
      <c r="K45" s="60"/>
      <c r="L45" s="61"/>
    </row>
    <row r="46" spans="1:12" s="8" customFormat="1" ht="15.75" x14ac:dyDescent="0.25">
      <c r="E46" s="9"/>
      <c r="F46" s="9"/>
      <c r="H46" s="9"/>
      <c r="I46" s="9"/>
      <c r="J46" s="48"/>
      <c r="K46" s="60"/>
      <c r="L46" s="61"/>
    </row>
    <row r="47" spans="1:12" s="8" customFormat="1" ht="15.75" x14ac:dyDescent="0.25">
      <c r="D47" s="9"/>
      <c r="E47" s="9"/>
      <c r="G47" s="9"/>
      <c r="H47" s="9"/>
      <c r="I47" s="9"/>
      <c r="J47" s="48"/>
      <c r="K47" s="61"/>
      <c r="L47" s="61"/>
    </row>
    <row r="48" spans="1:12" s="8" customFormat="1" ht="15.75" x14ac:dyDescent="0.25">
      <c r="E48" s="9"/>
      <c r="F48" s="9"/>
      <c r="H48" s="9"/>
      <c r="I48" s="9"/>
      <c r="J48" s="48"/>
      <c r="K48" s="60"/>
      <c r="L48" s="61"/>
    </row>
    <row r="49" spans="5:12" s="8" customFormat="1" ht="15.75" x14ac:dyDescent="0.25">
      <c r="E49" s="9"/>
      <c r="F49" s="9"/>
      <c r="H49" s="9"/>
      <c r="I49" s="9"/>
      <c r="J49" s="48"/>
      <c r="K49" s="60"/>
      <c r="L49" s="61"/>
    </row>
    <row r="50" spans="5:12" s="8" customFormat="1" ht="15.75" x14ac:dyDescent="0.25">
      <c r="E50" s="9"/>
      <c r="F50" s="9"/>
      <c r="H50" s="9"/>
      <c r="I50" s="9"/>
      <c r="J50" s="48"/>
      <c r="K50" s="60"/>
      <c r="L50" s="61"/>
    </row>
    <row r="51" spans="5:12" s="8" customFormat="1" ht="15.75" x14ac:dyDescent="0.25">
      <c r="E51" s="9"/>
      <c r="F51" s="9"/>
      <c r="H51" s="9"/>
      <c r="I51" s="9"/>
      <c r="J51" s="48"/>
      <c r="K51" s="60"/>
      <c r="L51" s="61"/>
    </row>
    <row r="52" spans="5:12" s="8" customFormat="1" ht="15.75" x14ac:dyDescent="0.25">
      <c r="E52" s="9"/>
      <c r="F52" s="9"/>
      <c r="H52" s="9"/>
      <c r="I52" s="9"/>
      <c r="J52" s="48"/>
      <c r="K52" s="60"/>
      <c r="L52" s="61"/>
    </row>
    <row r="53" spans="5:12" s="8" customFormat="1" ht="15.75" x14ac:dyDescent="0.25">
      <c r="E53" s="9"/>
      <c r="F53" s="9"/>
      <c r="H53" s="9"/>
      <c r="I53" s="9"/>
      <c r="J53" s="48"/>
      <c r="K53" s="60"/>
      <c r="L53" s="61"/>
    </row>
    <row r="54" spans="5:12" s="8" customFormat="1" ht="15.75" x14ac:dyDescent="0.25">
      <c r="E54" s="9"/>
      <c r="F54" s="9"/>
      <c r="H54" s="9"/>
      <c r="I54" s="9"/>
      <c r="J54" s="48"/>
      <c r="K54" s="60"/>
      <c r="L54" s="61"/>
    </row>
    <row r="55" spans="5:12" s="8" customFormat="1" ht="15.75" x14ac:dyDescent="0.25">
      <c r="E55" s="9"/>
      <c r="F55" s="9"/>
      <c r="H55" s="9"/>
      <c r="I55" s="9"/>
      <c r="J55" s="48"/>
      <c r="K55" s="60"/>
      <c r="L55" s="61"/>
    </row>
    <row r="56" spans="5:12" s="8" customFormat="1" ht="15.75" x14ac:dyDescent="0.25">
      <c r="E56" s="9"/>
      <c r="F56" s="9"/>
      <c r="H56" s="9"/>
      <c r="I56" s="9"/>
      <c r="J56" s="48"/>
      <c r="K56" s="60"/>
      <c r="L56" s="61"/>
    </row>
    <row r="57" spans="5:12" s="8" customFormat="1" ht="15.75" x14ac:dyDescent="0.25">
      <c r="E57" s="9"/>
      <c r="F57" s="9"/>
      <c r="H57" s="9"/>
      <c r="I57" s="9"/>
      <c r="J57" s="48"/>
      <c r="K57" s="60"/>
      <c r="L57" s="61"/>
    </row>
  </sheetData>
  <mergeCells count="8">
    <mergeCell ref="B42:C42"/>
    <mergeCell ref="J42:L42"/>
    <mergeCell ref="A4:B4"/>
    <mergeCell ref="A7:B7"/>
    <mergeCell ref="B36:C36"/>
    <mergeCell ref="J36:L36"/>
    <mergeCell ref="B37:C37"/>
    <mergeCell ref="J37:L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KPI QUÝ III THEO KQ</vt:lpstr>
      <vt:lpstr>Kết quả KPI QÚY III </vt:lpstr>
      <vt:lpstr>FILE GIẤY-MỚI LẤY (&lt;100% T SỐ)</vt:lpstr>
      <vt:lpstr>'Kết quả KPI QÚY III '!Print_Area</vt:lpstr>
      <vt:lpstr>'KPI QUÝ III THEO KQ'!Print_Area</vt:lpstr>
      <vt:lpstr>'Kết quả KPI QÚY III '!Print_Titles</vt:lpstr>
      <vt:lpstr>'KPI QUÝ III THEO KQ'!Print_Titles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BVND-HCM</cp:lastModifiedBy>
  <cp:lastPrinted>2020-11-26T07:55:00Z</cp:lastPrinted>
  <dcterms:created xsi:type="dcterms:W3CDTF">2019-04-04T06:33:31Z</dcterms:created>
  <dcterms:modified xsi:type="dcterms:W3CDTF">2020-12-01T07:53:22Z</dcterms:modified>
</cp:coreProperties>
</file>