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sthanh\stupud_kpi\kpi ca nhan\nam 2020\ketqua\"/>
    </mc:Choice>
  </mc:AlternateContent>
  <bookViews>
    <workbookView xWindow="120" yWindow="450" windowWidth="27840" windowHeight="16230" firstSheet="1" activeTab="1"/>
  </bookViews>
  <sheets>
    <sheet name="HD - ĐG - Nang luc NV" sheetId="1" state="hidden" r:id="rId1"/>
    <sheet name="HUỲNH HỮU DANH" sheetId="2" r:id="rId2"/>
    <sheet name="VƯƠNG KIẾN THANH" sheetId="3" r:id="rId3"/>
    <sheet name="TRẦN VŨ" sheetId="4" r:id="rId4"/>
    <sheet name="NGUYẼN THỊ KIỀU HẠNH" sheetId="5" r:id="rId5"/>
    <sheet name="MAI ĐỨC MẠNH" sheetId="6" r:id="rId6"/>
  </sheets>
  <definedNames>
    <definedName name="_xlnm.Print_Titles" localSheetId="0">'HD - ĐG - Nang luc NV'!$4:$4</definedName>
  </definedNames>
  <calcPr calcId="152511"/>
</workbook>
</file>

<file path=xl/calcChain.xml><?xml version="1.0" encoding="utf-8"?>
<calcChain xmlns="http://schemas.openxmlformats.org/spreadsheetml/2006/main">
  <c r="I27" i="6" l="1"/>
  <c r="L12" i="6"/>
  <c r="J12" i="6"/>
  <c r="G12" i="6"/>
  <c r="G8" i="6"/>
  <c r="G7" i="6"/>
  <c r="L9" i="5"/>
  <c r="G7" i="5"/>
  <c r="L9" i="6" l="1"/>
  <c r="L5" i="6" l="1"/>
  <c r="J12" i="4"/>
  <c r="L12" i="4" s="1"/>
  <c r="J11" i="4"/>
  <c r="L11" i="4" s="1"/>
  <c r="L13" i="6" l="1"/>
  <c r="L11" i="6"/>
  <c r="J13" i="6"/>
  <c r="J14" i="6"/>
  <c r="L14" i="6" s="1"/>
  <c r="L12" i="5" l="1"/>
  <c r="L13" i="5"/>
  <c r="L11" i="5"/>
  <c r="J13" i="5"/>
  <c r="J14" i="5"/>
  <c r="L14" i="5" s="1"/>
  <c r="J12" i="5"/>
  <c r="G8" i="5" l="1"/>
  <c r="B29" i="6"/>
  <c r="B28" i="6"/>
  <c r="B18" i="6"/>
  <c r="B19" i="6" s="1"/>
  <c r="B20" i="6" s="1"/>
  <c r="B21" i="6" s="1"/>
  <c r="B22" i="6" s="1"/>
  <c r="B23" i="6" s="1"/>
  <c r="B24" i="6" s="1"/>
  <c r="L15" i="6"/>
  <c r="G29" i="6" s="1"/>
  <c r="I29" i="6" s="1"/>
  <c r="J8" i="6"/>
  <c r="L8" i="6" s="1"/>
  <c r="J7" i="6"/>
  <c r="L7" i="6" s="1"/>
  <c r="B28" i="5"/>
  <c r="B29" i="5" s="1"/>
  <c r="B19" i="5"/>
  <c r="B20" i="5" s="1"/>
  <c r="B21" i="5" s="1"/>
  <c r="B22" i="5" s="1"/>
  <c r="B23" i="5" s="1"/>
  <c r="B24" i="5" s="1"/>
  <c r="B18" i="5"/>
  <c r="L15" i="5"/>
  <c r="G29" i="5" s="1"/>
  <c r="I29" i="5" s="1"/>
  <c r="J8" i="5"/>
  <c r="J7" i="5"/>
  <c r="B26" i="4"/>
  <c r="B27" i="4" s="1"/>
  <c r="B16" i="4"/>
  <c r="B17" i="4" s="1"/>
  <c r="B18" i="4" s="1"/>
  <c r="B19" i="4" s="1"/>
  <c r="B20" i="4" s="1"/>
  <c r="B21" i="4" s="1"/>
  <c r="B22" i="4" s="1"/>
  <c r="L13" i="4"/>
  <c r="G27" i="4" s="1"/>
  <c r="I27" i="4" s="1"/>
  <c r="J8" i="4"/>
  <c r="L8" i="4" s="1"/>
  <c r="J7" i="4"/>
  <c r="L7" i="4" s="1"/>
  <c r="B27" i="3"/>
  <c r="B26" i="3"/>
  <c r="B16" i="3"/>
  <c r="B17" i="3" s="1"/>
  <c r="B18" i="3" s="1"/>
  <c r="B19" i="3" s="1"/>
  <c r="B20" i="3" s="1"/>
  <c r="B21" i="3" s="1"/>
  <c r="B22" i="3" s="1"/>
  <c r="L13" i="3"/>
  <c r="G27" i="3" s="1"/>
  <c r="I27" i="3" s="1"/>
  <c r="J12" i="3"/>
  <c r="L12" i="3" s="1"/>
  <c r="J11" i="3"/>
  <c r="L11" i="3" s="1"/>
  <c r="J8" i="3"/>
  <c r="L8" i="3" s="1"/>
  <c r="J7" i="3"/>
  <c r="L7" i="3" s="1"/>
  <c r="B26" i="2"/>
  <c r="B27" i="2" s="1"/>
  <c r="B17" i="2"/>
  <c r="B18" i="2" s="1"/>
  <c r="B19" i="2" s="1"/>
  <c r="B20" i="2" s="1"/>
  <c r="B21" i="2" s="1"/>
  <c r="B22" i="2" s="1"/>
  <c r="B16" i="2"/>
  <c r="L13" i="2"/>
  <c r="G27" i="2" s="1"/>
  <c r="I27" i="2" s="1"/>
  <c r="J12" i="2"/>
  <c r="L12" i="2" s="1"/>
  <c r="J11" i="2"/>
  <c r="L11" i="2" s="1"/>
  <c r="J8" i="2"/>
  <c r="L8" i="2" s="1"/>
  <c r="J7" i="2"/>
  <c r="L7" i="2" s="1"/>
  <c r="L9" i="4" l="1"/>
  <c r="G26" i="4" s="1"/>
  <c r="I26" i="4" s="1"/>
  <c r="L5" i="4"/>
  <c r="G25" i="4" s="1"/>
  <c r="I25" i="4" s="1"/>
  <c r="L5" i="3"/>
  <c r="G25" i="3" s="1"/>
  <c r="I25" i="3" s="1"/>
  <c r="L9" i="2"/>
  <c r="G26" i="2" s="1"/>
  <c r="I26" i="2" s="1"/>
  <c r="L23" i="2" s="1"/>
  <c r="L5" i="2"/>
  <c r="G25" i="2" s="1"/>
  <c r="I25" i="2" s="1"/>
  <c r="G27" i="6"/>
  <c r="G28" i="6"/>
  <c r="I28" i="6" s="1"/>
  <c r="L25" i="6" s="1"/>
  <c r="L8" i="5"/>
  <c r="L7" i="5"/>
  <c r="L9" i="3"/>
  <c r="G26" i="3" s="1"/>
  <c r="I26" i="3" s="1"/>
  <c r="G28" i="5"/>
  <c r="I28" i="5" s="1"/>
  <c r="J25" i="3" l="1"/>
  <c r="L5" i="5"/>
  <c r="G27" i="5" s="1"/>
  <c r="I27" i="5" s="1"/>
  <c r="L25" i="5"/>
  <c r="J25" i="4"/>
  <c r="L23" i="4"/>
  <c r="J25" i="2"/>
  <c r="J27" i="6"/>
  <c r="J27" i="5"/>
  <c r="L23" i="3"/>
</calcChain>
</file>

<file path=xl/sharedStrings.xml><?xml version="1.0" encoding="utf-8"?>
<sst xmlns="http://schemas.openxmlformats.org/spreadsheetml/2006/main" count="469" uniqueCount="109">
  <si>
    <t>TIÊU CHUẨN YÊU CẦU NĂNG LỰC NHÂN VIÊN</t>
  </si>
  <si>
    <t>Stt</t>
  </si>
  <si>
    <t>Năng lực</t>
  </si>
  <si>
    <t>Mức điểm</t>
  </si>
  <si>
    <t>Diễn giải</t>
  </si>
  <si>
    <t>Năng lực chuyên môn
Xem xét mức độ kiến thức, năng suất, chất lượng giải quyết công việc, tinh thần trách nhiệm được thể hiện qua một quá trình làm việc</t>
  </si>
  <si>
    <t>1 điểm</t>
  </si>
  <si>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</si>
  <si>
    <t>2 điểm</t>
  </si>
  <si>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</si>
  <si>
    <t>3 điểm</t>
  </si>
  <si>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</si>
  <si>
    <t>4 điểm</t>
  </si>
  <si>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</si>
  <si>
    <t>5 điểm</t>
  </si>
  <si>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</si>
  <si>
    <t>Khả năng giải quyết vấn đề/ Sáng tạo trong công việc 
Khả năng nhận định và phân tích vấn đề, khả năng đưa ra những cách thức giải quyết vấn đề sáng tạo và hiệu quả</t>
  </si>
  <si>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</si>
  <si>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</si>
  <si>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</si>
  <si>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</si>
  <si>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</si>
  <si>
    <t>Phục vụ khách hàng 
Nhận diện và đáp ứng nhu cầu hiện tại và tương lai của khách hàng, cung cấp các dịch vụ có chất lượng tốt nhất cho khách hàng nội bộ và khách hàng bên ngoài</t>
  </si>
  <si>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</si>
  <si>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</si>
  <si>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</si>
  <si>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</si>
  <si>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</si>
  <si>
    <t>Làm việc nhóm
Cộng tác với đồng nghiệp để đạt được các mục tiêu chung</t>
  </si>
  <si>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</si>
  <si>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</si>
  <si>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</si>
  <si>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</si>
  <si>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</si>
  <si>
    <t>Tính tuân thủ</t>
  </si>
  <si>
    <t>Cấp độ 1: Vi phạm bất cứ quy định nào của của Tập đoàn từ 06 lần trở lên trong kỳ đánh giá</t>
  </si>
  <si>
    <t>Cấp độ 2: Vi phạm bất cứ quy định nào của Tập đoàn từ 04-05 lần trở lên trong kỳ đánh giá</t>
  </si>
  <si>
    <t>Cấp độ 3: Vi phạm bất cứ quy định nào của Tập đoàn từ 02 - 03 lần trong kỳ đánh giá</t>
  </si>
  <si>
    <t>Cấp độ 4: Vi phạm bất cứ quy định nào của Tập đoàn 01 lần trong kỳ đánh giá</t>
  </si>
  <si>
    <t>Cấp độ 5: Không vi phạm quy định nào của Tập đoàn trong kỳ đánh giá</t>
  </si>
  <si>
    <t>KPI NĂM CỦA NHÂN VIÊN 
NĂM 2020</t>
  </si>
  <si>
    <t>Họ và tên:</t>
  </si>
  <si>
    <t>HUỲNH HỮU DANH</t>
  </si>
  <si>
    <t>Chức danh:</t>
  </si>
  <si>
    <t>Bác sĩ</t>
  </si>
  <si>
    <t>Mã nhân viên:</t>
  </si>
  <si>
    <t>00086</t>
  </si>
  <si>
    <t>Phòng ban/ Bộ phận:</t>
  </si>
  <si>
    <t>Ngoại thần kinh</t>
  </si>
  <si>
    <t xml:space="preserve">I </t>
  </si>
  <si>
    <t>KPI CẢ NĂM CỦA BỆNH VIỆN VÀ PHÒNG BAN</t>
  </si>
  <si>
    <t>Nội dung</t>
  </si>
  <si>
    <t>Trọng số</t>
  </si>
  <si>
    <t>Kế hoạch</t>
  </si>
  <si>
    <t>Thực hiện</t>
  </si>
  <si>
    <t>Hoàn thành</t>
  </si>
  <si>
    <t>Ghi chú</t>
  </si>
  <si>
    <t>Kết quả KPI</t>
  </si>
  <si>
    <t>Kết quả KPI Bệnh viện</t>
  </si>
  <si>
    <t>Kết quả KPI Phòng Ban</t>
  </si>
  <si>
    <t>II</t>
  </si>
  <si>
    <t>KPI CẢ NĂM CỦA NHÂN VIÊN</t>
  </si>
  <si>
    <t>stt</t>
  </si>
  <si>
    <t>Tiêu chí đánh giá</t>
  </si>
  <si>
    <t>Cách tính</t>
  </si>
  <si>
    <t>Quý 3</t>
  </si>
  <si>
    <t>Quý 4</t>
  </si>
  <si>
    <t>III</t>
  </si>
  <si>
    <t>ĐÁNH GIÁ NĂNG LỰC NHÂN VIÊN (ĐỊNH HƯỚNG KẾ HOẠCH ĐÀO TẠO TRONG TƯƠNG LAI)</t>
  </si>
  <si>
    <t xml:space="preserve">               Các tiêu chí mong đợi</t>
  </si>
  <si>
    <t>Cần cải thiện</t>
  </si>
  <si>
    <t>Đạt yêu cầu</t>
  </si>
  <si>
    <t>Vượt yêu cầu</t>
  </si>
  <si>
    <t>Xu hướng</t>
  </si>
  <si>
    <t xml:space="preserve">KIẾN THỨC: Mức độ hiểu biết về công việc và quy trình làm việc. Vận dụng hiệu quả kiến thức chuyên môn để hoàn thành công việc </t>
  </si>
  <si>
    <t>→</t>
  </si>
  <si>
    <t>đào tạo</t>
  </si>
  <si>
    <t>CHẤT LƯỢNG CÔNG VIỆC: Mức độ chính xác, toàn diện và đạt kết quả cao so với mục tiêu</t>
  </si>
  <si>
    <t>↗</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</si>
  <si>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</si>
  <si>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</si>
  <si>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</si>
  <si>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</si>
  <si>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</si>
  <si>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</si>
  <si>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IV</t>
  </si>
  <si>
    <t>KẾT QUẢ CỦA QUÁ TRÌNH ĐÁNH GIÁ</t>
  </si>
  <si>
    <t>Tổng điểm</t>
  </si>
  <si>
    <t>Danh hiệu</t>
  </si>
  <si>
    <t>KPI năm Bệnh viện + Phòng ban</t>
  </si>
  <si>
    <t>KPI cá nhân của nhân viên</t>
  </si>
  <si>
    <t>Năng lực nhân viên</t>
  </si>
  <si>
    <t>V</t>
  </si>
  <si>
    <t>NHẬN XÉT CHUNG</t>
  </si>
  <si>
    <t>Nhận xét khác</t>
  </si>
  <si>
    <t xml:space="preserve">Người nhận tiêu chí đánh giá </t>
  </si>
  <si>
    <t>Người duyệt tiêu chí đánh giá</t>
  </si>
  <si>
    <t>Người duyệt kết quả đánh giá</t>
  </si>
  <si>
    <t>Ngày (Date) ....../....../......</t>
  </si>
  <si>
    <t>VƯƠNG KIẾN THANH</t>
  </si>
  <si>
    <t>00698</t>
  </si>
  <si>
    <t>TRẦN VŨ</t>
  </si>
  <si>
    <t>00726</t>
  </si>
  <si>
    <t>NGUYẼN THỊ KIỀU HẠNH</t>
  </si>
  <si>
    <t>01461</t>
  </si>
  <si>
    <t>MAI ĐỨC MẠNH</t>
  </si>
  <si>
    <t>01466</t>
  </si>
  <si>
    <t>Quý 1</t>
  </si>
  <si>
    <t>Quý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</si>
</sst>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0.0000%"/>
  </numFmts>
  <fonts count="26" x14ac:knownFonts="1">
    <font>
      <sz val="11"/>
      <color theme="1"/>
      <name val="Calibri"/>
      <family val="2"/>
      <scheme val="minor"/>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81">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right/>
      <top style="thin">
        <color theme="0" tint="-0.249977111117893"/>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right/>
      <top style="hair">
        <color theme="0" tint="-0.34998626667073579"/>
      </top>
      <bottom style="thin">
        <color theme="0" tint="-0.249977111117893"/>
      </bottom>
      <diagonal/>
    </border>
    <border>
      <left/>
      <right style="thin">
        <color theme="2" tint="-0.249977111117893"/>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right style="thin">
        <color theme="0" tint="-0.249977111117893"/>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2" tint="-0.249977111117893"/>
      </left>
      <right/>
      <top style="hair">
        <color theme="0" tint="-0.34998626667073579"/>
      </top>
      <bottom style="thin">
        <color theme="0" tint="-0.34998626667073579"/>
      </bottom>
      <diagonal/>
    </border>
    <border>
      <left style="thin">
        <color theme="0" tint="-0.249977111117893"/>
      </left>
      <right/>
      <top style="hair">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style="thin">
        <color auto="1"/>
      </left>
      <right/>
      <top/>
      <bottom/>
      <diagonal/>
    </border>
    <border>
      <left/>
      <right style="thin">
        <color auto="1"/>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right/>
      <top style="hair">
        <color theme="0" tint="-0.249977111117893"/>
      </top>
      <bottom style="thin">
        <color auto="1"/>
      </bottom>
      <diagonal/>
    </border>
    <border>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theme="0" tint="-0.34998626667073579"/>
      </bottom>
      <diagonal/>
    </border>
    <border>
      <left/>
      <right/>
      <top style="thin">
        <color theme="0" tint="-0.34998626667073579"/>
      </top>
      <bottom style="thin">
        <color theme="0" tint="-0.249977111117893"/>
      </bottom>
      <diagonal/>
    </border>
    <border>
      <left style="thin">
        <color auto="1"/>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right/>
      <top style="hair">
        <color theme="0" tint="-0.249977111117893"/>
      </top>
      <bottom style="thin">
        <color theme="0" tint="-0.34998626667073579"/>
      </bottom>
      <diagonal/>
    </border>
    <border>
      <left/>
      <right style="thin">
        <color theme="0" tint="-0.249977111117893"/>
      </right>
      <top style="hair">
        <color theme="0" tint="-0.249977111117893"/>
      </top>
      <bottom style="thin">
        <color theme="0" tint="-0.34998626667073579"/>
      </bottom>
      <diagonal/>
    </border>
    <border>
      <left/>
      <right/>
      <top style="double">
        <color theme="0" tint="-0.249977111117893"/>
      </top>
      <bottom/>
      <diagonal/>
    </border>
    <border>
      <left/>
      <right style="thin">
        <color auto="1"/>
      </right>
      <top style="double">
        <color theme="0" tint="-0.249977111117893"/>
      </top>
      <bottom/>
      <diagonal/>
    </border>
    <border>
      <left style="double">
        <color theme="0" tint="-0.249977111117893"/>
      </left>
      <right/>
      <top/>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thin">
        <color auto="1"/>
      </right>
      <top/>
      <bottom style="double">
        <color theme="0" tint="-0.249977111117893"/>
      </bottom>
      <diagonal/>
    </border>
    <border>
      <left style="thin">
        <color theme="0" tint="-0.34998626667073579"/>
      </left>
      <right style="thin">
        <color theme="2" tint="-0.249977111117893"/>
      </right>
      <top style="hair">
        <color theme="0" tint="-0.34998626667073579"/>
      </top>
      <bottom style="thin">
        <color theme="0" tint="-0.249977111117893"/>
      </bottom>
      <diagonal/>
    </border>
    <border>
      <left style="thin">
        <color theme="0" tint="-0.34998626667073579"/>
      </left>
      <right style="thin">
        <color theme="2" tint="-0.249977111117893"/>
      </right>
      <top style="thin">
        <color theme="0" tint="-0.249977111117893"/>
      </top>
      <bottom style="hair">
        <color theme="0" tint="-0.34998626667073579"/>
      </bottom>
      <diagonal/>
    </border>
    <border>
      <left style="thin">
        <color theme="0" tint="-0.249977111117893"/>
      </left>
      <right style="thin">
        <color theme="0" tint="-0.249977111117893"/>
      </right>
      <top style="hair">
        <color theme="0" tint="-0.249977111117893"/>
      </top>
      <bottom style="thin">
        <color auto="1"/>
      </bottom>
      <diagonal/>
    </border>
    <border>
      <left style="thin">
        <color theme="0" tint="-0.249977111117893"/>
      </left>
      <right style="thin">
        <color auto="1"/>
      </right>
      <top style="thin">
        <color auto="1"/>
      </top>
      <bottom style="thin">
        <color auto="1"/>
      </bottom>
      <diagonal/>
    </border>
    <border>
      <left style="double">
        <color theme="0" tint="-0.249977111117893"/>
      </left>
      <right style="thin">
        <color auto="1"/>
      </right>
      <top style="double">
        <color theme="0" tint="-0.249977111117893"/>
      </top>
      <bottom style="double">
        <color theme="0" tint="-0.249977111117893"/>
      </bottom>
      <diagonal/>
    </border>
    <border>
      <left style="thin">
        <color theme="0" tint="-0.249977111117893"/>
      </left>
      <right style="thin">
        <color theme="0" tint="-0.249977111117893"/>
      </right>
      <top style="hair">
        <color theme="0" tint="-0.249977111117893"/>
      </top>
      <bottom style="thin">
        <color theme="0" tint="-0.34998626667073579"/>
      </bottom>
      <diagonal/>
    </border>
    <border>
      <left style="double">
        <color theme="0" tint="-0.34998626667073579"/>
      </left>
      <right style="thin">
        <color auto="1"/>
      </right>
      <top/>
      <bottom style="double">
        <color theme="0" tint="-0.34998626667073579"/>
      </bottom>
      <diagonal/>
    </border>
    <border>
      <left style="thin">
        <color auto="1"/>
      </left>
      <right/>
      <top style="thin">
        <color theme="0" tint="-0.34998626667073579"/>
      </top>
      <bottom style="hair">
        <color theme="0" tint="-0.34998626667073579"/>
      </bottom>
      <diagonal/>
    </border>
    <border>
      <left style="thin">
        <color auto="1"/>
      </left>
      <right/>
      <top style="hair">
        <color theme="0" tint="-0.34998626667073579"/>
      </top>
      <bottom style="hair">
        <color theme="0" tint="-0.34998626667073579"/>
      </bottom>
      <diagonal/>
    </border>
    <border>
      <left style="double">
        <color theme="0" tint="-0.34998626667073579"/>
      </left>
      <right style="thin">
        <color auto="1"/>
      </right>
      <top/>
      <bottom/>
      <diagonal/>
    </border>
    <border>
      <left style="thin">
        <color auto="1"/>
      </left>
      <right/>
      <top style="thin">
        <color theme="0" tint="-0.249977111117893"/>
      </top>
      <bottom/>
      <diagonal/>
    </border>
    <border>
      <left/>
      <right/>
      <top style="thin">
        <color theme="0" tint="-0.249977111117893"/>
      </top>
      <bottom/>
      <diagonal/>
    </border>
    <border>
      <left/>
      <right style="thin">
        <color auto="1"/>
      </right>
      <top style="thin">
        <color theme="0" tint="-0.249977111117893"/>
      </top>
      <bottom/>
      <diagonal/>
    </border>
    <border>
      <left/>
      <right style="thin">
        <color auto="1"/>
      </right>
      <top/>
      <bottom style="thin">
        <color theme="0" tint="-0.34998626667073579"/>
      </bottom>
      <diagonal/>
    </border>
  </borders>
  <cellStyleXfs count="10">
    <xf numFmtId="0" fontId="0" fillId="0" borderId="0"/>
    <xf numFmtId="0" fontId="1" fillId="0" borderId="0"/>
    <xf numFmtId="43" fontId="1" fillId="0" borderId="0"/>
    <xf numFmtId="0" fontId="4" fillId="0" borderId="0"/>
    <xf numFmtId="0" fontId="3" fillId="0" borderId="0"/>
    <xf numFmtId="43" fontId="3" fillId="0" borderId="0"/>
    <xf numFmtId="0" fontId="1" fillId="0" borderId="0"/>
    <xf numFmtId="0" fontId="18" fillId="0" borderId="0"/>
    <xf numFmtId="0" fontId="19" fillId="0" borderId="0"/>
    <xf numFmtId="0" fontId="19" fillId="0" borderId="0"/>
  </cellStyleXfs>
  <cellXfs count="234">
    <xf numFmtId="0" fontId="0" fillId="0" borderId="0" xfId="0"/>
    <xf numFmtId="0" fontId="2" fillId="0" borderId="0" xfId="1" applyFont="1" applyAlignment="1">
      <alignment vertical="center" wrapText="1"/>
    </xf>
    <xf numFmtId="0" fontId="2" fillId="0" borderId="0" xfId="1" applyFont="1" applyAlignment="1">
      <alignment horizontal="center" vertical="center" wrapText="1"/>
    </xf>
    <xf numFmtId="0" fontId="5" fillId="0" borderId="0" xfId="1" applyFont="1" applyAlignment="1">
      <alignment vertical="center"/>
    </xf>
    <xf numFmtId="0" fontId="2" fillId="0" borderId="0" xfId="1" applyFont="1" applyAlignment="1">
      <alignment vertical="center"/>
    </xf>
    <xf numFmtId="0" fontId="7" fillId="0" borderId="0" xfId="1" applyFont="1" applyAlignment="1">
      <alignment vertical="center"/>
    </xf>
    <xf numFmtId="0" fontId="8" fillId="0" borderId="0" xfId="1" applyFont="1" applyAlignment="1">
      <alignment vertical="center"/>
    </xf>
    <xf numFmtId="0" fontId="6" fillId="0" borderId="0" xfId="1" applyFont="1" applyAlignment="1">
      <alignment vertical="center"/>
    </xf>
    <xf numFmtId="0" fontId="10" fillId="0" borderId="0" xfId="1" applyFont="1" applyAlignment="1">
      <alignment vertical="center"/>
    </xf>
    <xf numFmtId="0" fontId="5" fillId="3" borderId="3" xfId="1" applyFont="1" applyFill="1" applyBorder="1" applyAlignment="1">
      <alignment horizontal="center" vertical="center"/>
    </xf>
    <xf numFmtId="0" fontId="2" fillId="0" borderId="3" xfId="1" applyFont="1" applyBorder="1" applyAlignment="1">
      <alignment vertical="center" wrapText="1"/>
    </xf>
    <xf numFmtId="0" fontId="9" fillId="0" borderId="0" xfId="1" applyFont="1" applyAlignment="1">
      <alignment vertical="center"/>
    </xf>
    <xf numFmtId="0" fontId="5" fillId="3" borderId="4" xfId="1" applyFont="1" applyFill="1" applyBorder="1" applyAlignment="1">
      <alignment vertical="center"/>
    </xf>
    <xf numFmtId="0" fontId="2" fillId="3" borderId="5" xfId="1" applyFont="1" applyFill="1" applyBorder="1" applyAlignment="1">
      <alignment vertical="center"/>
    </xf>
    <xf numFmtId="0" fontId="2" fillId="3" borderId="6" xfId="1" applyFont="1" applyFill="1" applyBorder="1" applyAlignment="1">
      <alignment vertical="center"/>
    </xf>
    <xf numFmtId="0" fontId="11" fillId="0" borderId="3" xfId="1" applyFont="1" applyBorder="1" applyAlignment="1">
      <alignment vertical="center" wrapText="1"/>
    </xf>
    <xf numFmtId="0" fontId="13" fillId="0" borderId="0" xfId="0" applyFont="1" applyAlignment="1">
      <alignment vertical="center"/>
    </xf>
    <xf numFmtId="0" fontId="12" fillId="0" borderId="0" xfId="6" applyFont="1" applyAlignment="1">
      <alignment vertical="center" wrapText="1"/>
    </xf>
    <xf numFmtId="0" fontId="14" fillId="0" borderId="8" xfId="6" applyFont="1" applyBorder="1" applyAlignment="1">
      <alignment horizontal="left" vertical="center" shrinkToFit="1"/>
    </xf>
    <xf numFmtId="0" fontId="14" fillId="0" borderId="8" xfId="6" applyFont="1" applyBorder="1" applyAlignment="1">
      <alignment vertical="center" shrinkToFit="1"/>
    </xf>
    <xf numFmtId="0" fontId="14" fillId="0" borderId="8" xfId="6" applyFont="1" applyBorder="1" applyAlignment="1">
      <alignment vertical="center"/>
    </xf>
    <xf numFmtId="0" fontId="14" fillId="0" borderId="8" xfId="6" applyFont="1" applyBorder="1" applyAlignment="1">
      <alignment vertical="center" wrapText="1"/>
    </xf>
    <xf numFmtId="0" fontId="15" fillId="0" borderId="8" xfId="6" applyFont="1" applyBorder="1" applyAlignment="1">
      <alignment vertical="center"/>
    </xf>
    <xf numFmtId="0" fontId="15" fillId="0" borderId="8" xfId="6" applyFont="1" applyBorder="1" applyAlignment="1">
      <alignment horizontal="center"/>
    </xf>
    <xf numFmtId="0" fontId="12" fillId="2" borderId="0" xfId="6" applyFont="1" applyFill="1" applyAlignment="1">
      <alignment vertical="center"/>
    </xf>
    <xf numFmtId="0" fontId="12" fillId="0" borderId="0" xfId="6" applyFont="1" applyAlignment="1">
      <alignment vertical="center"/>
    </xf>
    <xf numFmtId="0" fontId="12" fillId="0" borderId="0" xfId="6" applyFont="1" applyAlignment="1">
      <alignment horizontal="center" vertical="center"/>
    </xf>
    <xf numFmtId="0" fontId="14" fillId="0" borderId="0" xfId="6" applyFont="1" applyAlignment="1">
      <alignment horizontal="center" vertical="center"/>
    </xf>
    <xf numFmtId="0" fontId="12" fillId="0" borderId="0" xfId="6" applyFont="1" applyAlignment="1">
      <alignment horizontal="justify" vertical="center"/>
    </xf>
    <xf numFmtId="9" fontId="12" fillId="7" borderId="13" xfId="0" applyNumberFormat="1" applyFont="1" applyFill="1" applyBorder="1" applyAlignment="1">
      <alignment horizontal="center" vertical="center"/>
    </xf>
    <xf numFmtId="9" fontId="12" fillId="7" borderId="14" xfId="0" applyNumberFormat="1" applyFont="1" applyFill="1" applyBorder="1" applyAlignment="1">
      <alignment horizontal="center" vertical="center"/>
    </xf>
    <xf numFmtId="9" fontId="12" fillId="7" borderId="15" xfId="0" applyNumberFormat="1" applyFont="1" applyFill="1" applyBorder="1" applyAlignment="1">
      <alignment horizontal="center" vertical="center"/>
    </xf>
    <xf numFmtId="9" fontId="12" fillId="7" borderId="19" xfId="0" applyNumberFormat="1" applyFont="1" applyFill="1" applyBorder="1" applyAlignment="1">
      <alignment horizontal="center" vertical="center"/>
    </xf>
    <xf numFmtId="9" fontId="12" fillId="7" borderId="19" xfId="0" applyNumberFormat="1" applyFont="1" applyFill="1" applyBorder="1" applyAlignment="1">
      <alignment horizontal="center" vertical="center" wrapText="1"/>
    </xf>
    <xf numFmtId="9" fontId="12" fillId="7" borderId="22" xfId="0" applyNumberFormat="1" applyFont="1" applyFill="1" applyBorder="1" applyAlignment="1">
      <alignment horizontal="center" vertical="center"/>
    </xf>
    <xf numFmtId="9" fontId="12" fillId="7" borderId="22" xfId="0" applyNumberFormat="1" applyFont="1" applyFill="1" applyBorder="1" applyAlignment="1">
      <alignment horizontal="center" vertical="center" wrapText="1"/>
    </xf>
    <xf numFmtId="0" fontId="13" fillId="0" borderId="0" xfId="6" applyFont="1" applyAlignment="1">
      <alignment vertical="center"/>
    </xf>
    <xf numFmtId="9" fontId="12" fillId="4" borderId="13" xfId="0" applyNumberFormat="1" applyFont="1" applyFill="1" applyBorder="1" applyAlignment="1">
      <alignment horizontal="center" vertical="center" wrapText="1"/>
    </xf>
    <xf numFmtId="9" fontId="12" fillId="4" borderId="14" xfId="0" applyNumberFormat="1" applyFont="1" applyFill="1" applyBorder="1" applyAlignment="1">
      <alignment horizontal="center" vertical="center" wrapText="1"/>
    </xf>
    <xf numFmtId="9" fontId="12" fillId="4" borderId="15" xfId="0" applyNumberFormat="1"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2" fillId="4" borderId="15" xfId="0" applyFont="1" applyFill="1" applyBorder="1" applyAlignment="1">
      <alignment horizontal="center" vertical="center" wrapText="1"/>
    </xf>
    <xf numFmtId="9" fontId="12" fillId="4" borderId="26" xfId="0" applyNumberFormat="1" applyFont="1" applyFill="1" applyBorder="1" applyAlignment="1">
      <alignment horizontal="center" vertical="center" wrapText="1"/>
    </xf>
    <xf numFmtId="9" fontId="14" fillId="5" borderId="7" xfId="6" applyNumberFormat="1" applyFont="1" applyFill="1" applyBorder="1" applyAlignment="1">
      <alignment horizontal="center" vertical="center" wrapText="1"/>
    </xf>
    <xf numFmtId="9" fontId="14" fillId="5" borderId="9" xfId="6" applyNumberFormat="1" applyFont="1" applyFill="1" applyBorder="1" applyAlignment="1">
      <alignment horizontal="center" vertical="center" wrapText="1"/>
    </xf>
    <xf numFmtId="9" fontId="14" fillId="5" borderId="12" xfId="6" applyNumberFormat="1" applyFont="1" applyFill="1" applyBorder="1" applyAlignment="1">
      <alignment horizontal="center" vertical="center" wrapText="1"/>
    </xf>
    <xf numFmtId="9" fontId="17" fillId="7" borderId="13" xfId="0" applyNumberFormat="1" applyFont="1" applyFill="1" applyBorder="1" applyAlignment="1">
      <alignment horizontal="center" vertical="center"/>
    </xf>
    <xf numFmtId="9" fontId="17" fillId="7" borderId="14" xfId="0" applyNumberFormat="1" applyFont="1" applyFill="1" applyBorder="1" applyAlignment="1">
      <alignment horizontal="center" vertical="center"/>
    </xf>
    <xf numFmtId="9" fontId="17" fillId="7" borderId="15" xfId="0" applyNumberFormat="1" applyFont="1" applyFill="1" applyBorder="1" applyAlignment="1">
      <alignment horizontal="center" vertical="center"/>
    </xf>
    <xf numFmtId="0" fontId="22" fillId="0" borderId="0" xfId="6" applyFont="1" applyAlignment="1">
      <alignment vertical="center"/>
    </xf>
    <xf numFmtId="0" fontId="23" fillId="4" borderId="9" xfId="6" applyFont="1" applyFill="1" applyBorder="1" applyAlignment="1">
      <alignment horizontal="left" vertical="center"/>
    </xf>
    <xf numFmtId="0" fontId="22" fillId="4" borderId="9" xfId="6" applyFont="1" applyFill="1" applyBorder="1" applyAlignment="1">
      <alignment vertical="center"/>
    </xf>
    <xf numFmtId="9" fontId="23" fillId="4" borderId="9" xfId="6" applyNumberFormat="1" applyFont="1" applyFill="1" applyBorder="1" applyAlignment="1">
      <alignment vertical="center"/>
    </xf>
    <xf numFmtId="0" fontId="22" fillId="4" borderId="9" xfId="6" applyFont="1" applyFill="1" applyBorder="1" applyAlignment="1">
      <alignment horizontal="center" vertical="center"/>
    </xf>
    <xf numFmtId="9" fontId="23" fillId="4" borderId="9" xfId="6" applyNumberFormat="1" applyFont="1" applyFill="1" applyBorder="1" applyAlignment="1">
      <alignment horizontal="center" vertical="center"/>
    </xf>
    <xf numFmtId="0" fontId="23" fillId="4" borderId="9" xfId="6" applyFont="1" applyFill="1" applyBorder="1" applyAlignment="1">
      <alignment vertical="center"/>
    </xf>
    <xf numFmtId="0" fontId="23" fillId="5" borderId="9" xfId="6" applyFont="1" applyFill="1" applyBorder="1" applyAlignment="1">
      <alignment vertical="center"/>
    </xf>
    <xf numFmtId="0" fontId="22" fillId="5" borderId="9" xfId="6" applyFont="1" applyFill="1" applyBorder="1" applyAlignment="1">
      <alignment vertical="center"/>
    </xf>
    <xf numFmtId="0" fontId="22" fillId="5" borderId="9" xfId="6" applyFont="1" applyFill="1" applyBorder="1" applyAlignment="1">
      <alignment horizontal="center" vertical="center"/>
    </xf>
    <xf numFmtId="0" fontId="14" fillId="5" borderId="9" xfId="6" applyFont="1" applyFill="1" applyBorder="1" applyAlignment="1">
      <alignment horizontal="center" vertical="center" wrapText="1"/>
    </xf>
    <xf numFmtId="0" fontId="14" fillId="5" borderId="12" xfId="6" applyFont="1" applyFill="1" applyBorder="1" applyAlignment="1">
      <alignment horizontal="center" vertical="center" wrapText="1"/>
    </xf>
    <xf numFmtId="9" fontId="12" fillId="4" borderId="19" xfId="0" applyNumberFormat="1" applyFont="1" applyFill="1" applyBorder="1" applyAlignment="1">
      <alignment horizontal="center" vertical="center" wrapText="1"/>
    </xf>
    <xf numFmtId="9" fontId="12" fillId="4" borderId="22" xfId="0" applyNumberFormat="1" applyFont="1" applyFill="1" applyBorder="1" applyAlignment="1">
      <alignment horizontal="center" vertical="center" wrapText="1"/>
    </xf>
    <xf numFmtId="0" fontId="14" fillId="0" borderId="32" xfId="6" applyFont="1" applyBorder="1" applyAlignment="1">
      <alignment horizontal="left" vertical="center" shrinkToFit="1"/>
    </xf>
    <xf numFmtId="0" fontId="23" fillId="4" borderId="33" xfId="6" applyFont="1" applyFill="1" applyBorder="1" applyAlignment="1">
      <alignment vertical="center"/>
    </xf>
    <xf numFmtId="9" fontId="23" fillId="7" borderId="34" xfId="0" applyNumberFormat="1" applyFont="1" applyFill="1" applyBorder="1" applyAlignment="1">
      <alignment horizontal="center" vertical="center" wrapText="1"/>
    </xf>
    <xf numFmtId="0" fontId="14" fillId="5" borderId="35" xfId="6" applyFont="1" applyFill="1" applyBorder="1" applyAlignment="1">
      <alignment horizontal="center" vertical="center" wrapText="1"/>
    </xf>
    <xf numFmtId="0" fontId="14" fillId="5" borderId="36" xfId="6" applyFont="1" applyFill="1" applyBorder="1" applyAlignment="1">
      <alignment horizontal="center" vertical="center" wrapText="1"/>
    </xf>
    <xf numFmtId="0" fontId="12" fillId="0" borderId="37" xfId="6" applyFont="1" applyBorder="1" applyAlignment="1">
      <alignment horizontal="center" vertical="center"/>
    </xf>
    <xf numFmtId="9" fontId="12" fillId="7" borderId="38" xfId="0" applyNumberFormat="1" applyFont="1" applyFill="1" applyBorder="1" applyAlignment="1">
      <alignment horizontal="center" vertical="center"/>
    </xf>
    <xf numFmtId="0" fontId="12" fillId="0" borderId="39" xfId="6" applyFont="1" applyBorder="1" applyAlignment="1">
      <alignment horizontal="center" vertical="center"/>
    </xf>
    <xf numFmtId="9" fontId="12" fillId="7" borderId="40" xfId="0" applyNumberFormat="1" applyFont="1" applyFill="1" applyBorder="1" applyAlignment="1">
      <alignment horizontal="center" vertical="center"/>
    </xf>
    <xf numFmtId="9" fontId="23" fillId="7" borderId="34" xfId="0" applyNumberFormat="1" applyFont="1" applyFill="1" applyBorder="1" applyAlignment="1">
      <alignment horizontal="center" vertical="center" wrapText="1"/>
    </xf>
    <xf numFmtId="0" fontId="14" fillId="5" borderId="33" xfId="6" applyFont="1" applyFill="1" applyBorder="1" applyAlignment="1">
      <alignment horizontal="center" vertical="center" wrapText="1"/>
    </xf>
    <xf numFmtId="0" fontId="14" fillId="5" borderId="41" xfId="6" applyFont="1" applyFill="1" applyBorder="1" applyAlignment="1">
      <alignment horizontal="center" vertical="center" wrapText="1"/>
    </xf>
    <xf numFmtId="0" fontId="14" fillId="5" borderId="42" xfId="6" applyFont="1" applyFill="1" applyBorder="1" applyAlignment="1">
      <alignment horizontal="center" vertical="center" wrapText="1"/>
    </xf>
    <xf numFmtId="0" fontId="14" fillId="5" borderId="43" xfId="6" applyFont="1" applyFill="1" applyBorder="1" applyAlignment="1">
      <alignment horizontal="center" vertical="center" wrapText="1"/>
    </xf>
    <xf numFmtId="0" fontId="12" fillId="0" borderId="44" xfId="6" applyFont="1" applyBorder="1" applyAlignment="1">
      <alignment horizontal="center" vertical="center"/>
    </xf>
    <xf numFmtId="0" fontId="12" fillId="0" borderId="45" xfId="6" applyFont="1" applyBorder="1" applyAlignment="1">
      <alignment horizontal="center" vertical="center"/>
    </xf>
    <xf numFmtId="0" fontId="12" fillId="0" borderId="46" xfId="6" applyFont="1" applyBorder="1" applyAlignment="1">
      <alignment horizontal="center" vertical="center"/>
    </xf>
    <xf numFmtId="9" fontId="17" fillId="7" borderId="34" xfId="0" applyNumberFormat="1" applyFont="1" applyFill="1" applyBorder="1" applyAlignment="1">
      <alignment horizontal="center" vertical="center" wrapText="1"/>
    </xf>
    <xf numFmtId="0" fontId="23" fillId="5" borderId="33" xfId="6" applyFont="1" applyFill="1" applyBorder="1" applyAlignment="1">
      <alignment vertical="center"/>
    </xf>
    <xf numFmtId="0" fontId="22" fillId="5" borderId="41" xfId="6" applyFont="1" applyFill="1" applyBorder="1" applyAlignment="1">
      <alignment horizontal="center" vertical="center"/>
    </xf>
    <xf numFmtId="0" fontId="13" fillId="4" borderId="47" xfId="6" applyFont="1" applyFill="1" applyBorder="1" applyAlignment="1">
      <alignment horizontal="center" vertical="center"/>
    </xf>
    <xf numFmtId="0" fontId="22" fillId="4" borderId="8" xfId="6" applyFont="1" applyFill="1" applyBorder="1" applyAlignment="1">
      <alignment horizontal="center" vertical="center"/>
    </xf>
    <xf numFmtId="0" fontId="22" fillId="4" borderId="8" xfId="6" applyFont="1" applyFill="1" applyBorder="1" applyAlignment="1">
      <alignment vertical="center"/>
    </xf>
    <xf numFmtId="0" fontId="23" fillId="4" borderId="8" xfId="6" applyFont="1" applyFill="1" applyBorder="1" applyAlignment="1">
      <alignment horizontal="left" vertical="center"/>
    </xf>
    <xf numFmtId="9" fontId="23" fillId="4" borderId="8" xfId="6" applyNumberFormat="1" applyFont="1" applyFill="1" applyBorder="1" applyAlignment="1">
      <alignment vertical="center"/>
    </xf>
    <xf numFmtId="9" fontId="12" fillId="4" borderId="28" xfId="0" applyNumberFormat="1" applyFont="1" applyFill="1" applyBorder="1" applyAlignment="1">
      <alignment horizontal="center" vertical="center" wrapText="1"/>
    </xf>
    <xf numFmtId="9" fontId="12" fillId="4" borderId="23" xfId="0" applyNumberFormat="1" applyFont="1" applyFill="1" applyBorder="1" applyAlignment="1">
      <alignment horizontal="center" vertical="center" wrapText="1"/>
    </xf>
    <xf numFmtId="9" fontId="12" fillId="4" borderId="50" xfId="0" applyNumberFormat="1" applyFont="1" applyFill="1" applyBorder="1" applyAlignment="1">
      <alignment horizontal="center" vertical="center" wrapText="1"/>
    </xf>
    <xf numFmtId="9" fontId="21" fillId="4" borderId="27" xfId="0" applyNumberFormat="1" applyFont="1" applyFill="1" applyBorder="1" applyAlignment="1">
      <alignment horizontal="center" vertical="center" wrapText="1"/>
    </xf>
    <xf numFmtId="9" fontId="21" fillId="4" borderId="18" xfId="0" applyNumberFormat="1"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12" fillId="0" borderId="52" xfId="6" applyFont="1" applyBorder="1" applyAlignment="1">
      <alignment horizontal="center" vertical="center"/>
    </xf>
    <xf numFmtId="9" fontId="16" fillId="7" borderId="54" xfId="5" applyNumberFormat="1" applyFont="1" applyFill="1" applyBorder="1" applyAlignment="1">
      <alignment horizontal="center" vertical="center" wrapText="1"/>
    </xf>
    <xf numFmtId="9" fontId="12" fillId="7" borderId="54" xfId="6" applyNumberFormat="1" applyFont="1" applyFill="1" applyBorder="1" applyAlignment="1">
      <alignment vertical="center" wrapText="1"/>
    </xf>
    <xf numFmtId="0" fontId="12" fillId="0" borderId="57" xfId="6" applyFont="1" applyBorder="1" applyAlignment="1">
      <alignment horizontal="center" vertical="center"/>
    </xf>
    <xf numFmtId="9" fontId="12" fillId="7" borderId="53" xfId="6" applyNumberFormat="1" applyFont="1" applyFill="1" applyBorder="1" applyAlignment="1">
      <alignment vertical="center" wrapText="1"/>
    </xf>
    <xf numFmtId="9" fontId="12" fillId="7" borderId="55" xfId="0" applyNumberFormat="1" applyFont="1" applyFill="1" applyBorder="1" applyAlignment="1">
      <alignment vertical="center"/>
    </xf>
    <xf numFmtId="9" fontId="12" fillId="7" borderId="58" xfId="0" applyNumberFormat="1" applyFont="1" applyFill="1" applyBorder="1" applyAlignment="1">
      <alignment vertical="center"/>
    </xf>
    <xf numFmtId="0" fontId="14" fillId="5" borderId="9" xfId="6" applyFont="1" applyFill="1" applyBorder="1" applyAlignment="1">
      <alignment vertical="center" wrapText="1"/>
    </xf>
    <xf numFmtId="0" fontId="23" fillId="4" borderId="9" xfId="6" applyFont="1" applyFill="1" applyBorder="1" applyAlignment="1">
      <alignment horizontal="center" vertical="center"/>
    </xf>
    <xf numFmtId="0" fontId="12" fillId="2" borderId="0" xfId="6" applyFont="1" applyFill="1" applyAlignment="1">
      <alignment horizontal="center" vertical="center"/>
    </xf>
    <xf numFmtId="0" fontId="14" fillId="5" borderId="51" xfId="6" applyFont="1" applyFill="1" applyBorder="1" applyAlignment="1">
      <alignment horizontal="center" vertical="center" wrapText="1"/>
    </xf>
    <xf numFmtId="0" fontId="14" fillId="5" borderId="7" xfId="6" applyFont="1" applyFill="1" applyBorder="1" applyAlignment="1">
      <alignment horizontal="center" vertical="center" wrapText="1"/>
    </xf>
    <xf numFmtId="0" fontId="5" fillId="0" borderId="3" xfId="1" applyFont="1" applyBorder="1" applyAlignment="1">
      <alignment horizontal="center" vertical="center" wrapText="1"/>
    </xf>
    <xf numFmtId="165" fontId="16" fillId="7" borderId="53" xfId="5" applyNumberFormat="1" applyFont="1" applyFill="1" applyBorder="1" applyAlignment="1">
      <alignment vertical="center" wrapText="1"/>
    </xf>
    <xf numFmtId="165" fontId="16" fillId="4" borderId="55" xfId="5" applyNumberFormat="1" applyFont="1" applyFill="1" applyBorder="1" applyAlignment="1">
      <alignment vertical="center" wrapText="1"/>
    </xf>
    <xf numFmtId="164" fontId="12" fillId="7" borderId="56" xfId="0" applyNumberFormat="1" applyFont="1" applyFill="1" applyBorder="1" applyAlignment="1">
      <alignment horizontal="center" vertical="center"/>
    </xf>
    <xf numFmtId="165" fontId="16" fillId="4" borderId="58" xfId="5" applyNumberFormat="1" applyFont="1" applyFill="1" applyBorder="1" applyAlignment="1">
      <alignment vertical="center" wrapText="1"/>
    </xf>
    <xf numFmtId="0" fontId="23" fillId="4" borderId="32" xfId="6" applyFont="1" applyFill="1" applyBorder="1" applyAlignment="1">
      <alignment vertical="center"/>
    </xf>
    <xf numFmtId="9" fontId="23" fillId="4" borderId="8" xfId="6" applyNumberFormat="1" applyFont="1" applyFill="1" applyBorder="1" applyAlignment="1">
      <alignment horizontal="center" vertical="center"/>
    </xf>
    <xf numFmtId="0" fontId="23" fillId="4" borderId="8" xfId="6" applyFont="1" applyFill="1" applyBorder="1" applyAlignment="1">
      <alignment horizontal="center" vertical="center"/>
    </xf>
    <xf numFmtId="9" fontId="23" fillId="7" borderId="73" xfId="0" applyNumberFormat="1" applyFont="1" applyFill="1" applyBorder="1" applyAlignment="1">
      <alignment horizontal="center" vertical="center" wrapText="1"/>
    </xf>
    <xf numFmtId="0" fontId="14" fillId="5" borderId="3" xfId="6" applyFont="1" applyFill="1" applyBorder="1" applyAlignment="1">
      <alignment horizontal="center" vertical="center" wrapText="1"/>
    </xf>
    <xf numFmtId="9" fontId="14" fillId="5" borderId="3" xfId="6" applyNumberFormat="1" applyFont="1" applyFill="1" applyBorder="1" applyAlignment="1">
      <alignment horizontal="center" vertical="center" wrapText="1"/>
    </xf>
    <xf numFmtId="0" fontId="12" fillId="0" borderId="3" xfId="6" applyFont="1" applyBorder="1" applyAlignment="1">
      <alignment horizontal="center" vertical="center"/>
    </xf>
    <xf numFmtId="9" fontId="12" fillId="7" borderId="3" xfId="6" applyNumberFormat="1" applyFont="1" applyFill="1" applyBorder="1" applyAlignment="1">
      <alignment vertical="center" wrapText="1"/>
    </xf>
    <xf numFmtId="0" fontId="12" fillId="0" borderId="0" xfId="6" applyFont="1" applyAlignment="1">
      <alignment vertical="center"/>
    </xf>
    <xf numFmtId="0" fontId="14" fillId="5" borderId="7" xfId="6" applyFont="1" applyFill="1" applyBorder="1" applyAlignment="1">
      <alignment horizontal="center" vertical="center" wrapText="1"/>
    </xf>
    <xf numFmtId="0" fontId="23" fillId="4" borderId="8" xfId="6" applyFont="1" applyFill="1" applyBorder="1" applyAlignment="1">
      <alignment horizontal="center" vertical="center"/>
    </xf>
    <xf numFmtId="9" fontId="14" fillId="5" borderId="4" xfId="6" applyNumberFormat="1" applyFont="1" applyFill="1" applyBorder="1" applyAlignment="1">
      <alignment horizontal="center" vertical="center" wrapText="1"/>
    </xf>
    <xf numFmtId="9" fontId="21" fillId="4" borderId="3" xfId="0" applyNumberFormat="1" applyFont="1" applyFill="1" applyBorder="1" applyAlignment="1">
      <alignment horizontal="center" vertical="center" wrapText="1"/>
    </xf>
    <xf numFmtId="0" fontId="12" fillId="0" borderId="3" xfId="6" applyFont="1" applyBorder="1" applyAlignment="1">
      <alignment vertical="center"/>
    </xf>
    <xf numFmtId="0" fontId="14" fillId="5" borderId="7" xfId="6" applyFont="1" applyFill="1" applyBorder="1" applyAlignment="1">
      <alignment horizontal="center" vertical="center" wrapText="1"/>
    </xf>
    <xf numFmtId="0" fontId="12" fillId="0" borderId="74" xfId="6" applyFont="1" applyBorder="1" applyAlignment="1">
      <alignment horizontal="center" vertical="center"/>
    </xf>
    <xf numFmtId="0" fontId="12" fillId="0" borderId="75" xfId="6" applyFont="1" applyBorder="1" applyAlignment="1">
      <alignment horizontal="center" vertical="center"/>
    </xf>
    <xf numFmtId="9" fontId="12" fillId="7" borderId="3" xfId="0" applyNumberFormat="1" applyFont="1" applyFill="1" applyBorder="1" applyAlignment="1">
      <alignment horizontal="center" vertical="center"/>
    </xf>
    <xf numFmtId="0" fontId="23" fillId="4" borderId="30" xfId="6" applyFont="1" applyFill="1" applyBorder="1" applyAlignment="1">
      <alignment vertical="center"/>
    </xf>
    <xf numFmtId="0" fontId="23" fillId="4" borderId="0" xfId="6" applyFont="1" applyFill="1" applyBorder="1" applyAlignment="1">
      <alignment vertical="center"/>
    </xf>
    <xf numFmtId="9" fontId="23" fillId="4" borderId="0" xfId="6" applyNumberFormat="1" applyFont="1" applyFill="1" applyBorder="1" applyAlignment="1">
      <alignment vertical="center"/>
    </xf>
    <xf numFmtId="0" fontId="22" fillId="4" borderId="0" xfId="6" applyFont="1" applyFill="1" applyBorder="1" applyAlignment="1">
      <alignment vertical="center"/>
    </xf>
    <xf numFmtId="0" fontId="22" fillId="4" borderId="0" xfId="6" applyFont="1" applyFill="1" applyBorder="1" applyAlignment="1">
      <alignment horizontal="center" vertical="center"/>
    </xf>
    <xf numFmtId="9" fontId="23" fillId="4" borderId="0" xfId="6" applyNumberFormat="1" applyFont="1" applyFill="1" applyBorder="1" applyAlignment="1">
      <alignment horizontal="center" vertical="center"/>
    </xf>
    <xf numFmtId="0" fontId="23" fillId="4" borderId="0" xfId="6" applyFont="1" applyFill="1" applyBorder="1" applyAlignment="1">
      <alignment horizontal="center" vertical="center"/>
    </xf>
    <xf numFmtId="9" fontId="23" fillId="7" borderId="76" xfId="0" applyNumberFormat="1" applyFont="1" applyFill="1" applyBorder="1" applyAlignment="1">
      <alignment horizontal="center" vertical="center" wrapText="1"/>
    </xf>
    <xf numFmtId="9" fontId="12" fillId="4" borderId="3" xfId="0" applyNumberFormat="1" applyFont="1" applyFill="1" applyBorder="1" applyAlignment="1">
      <alignment horizontal="center" vertical="center" wrapText="1"/>
    </xf>
    <xf numFmtId="9" fontId="12" fillId="7" borderId="3" xfId="0" applyNumberFormat="1" applyFont="1" applyFill="1" applyBorder="1" applyAlignment="1">
      <alignment horizontal="center" vertical="center" wrapText="1"/>
    </xf>
    <xf numFmtId="0" fontId="14" fillId="5" borderId="77" xfId="6" applyFont="1" applyFill="1" applyBorder="1" applyAlignment="1">
      <alignment horizontal="center" vertical="center" wrapText="1"/>
    </xf>
    <xf numFmtId="0" fontId="14" fillId="5" borderId="78" xfId="6" applyFont="1" applyFill="1" applyBorder="1" applyAlignment="1">
      <alignment horizontal="center" vertical="center" wrapText="1"/>
    </xf>
    <xf numFmtId="9" fontId="14" fillId="5" borderId="78" xfId="6" applyNumberFormat="1" applyFont="1" applyFill="1" applyBorder="1" applyAlignment="1">
      <alignment horizontal="center" vertical="center" wrapText="1"/>
    </xf>
    <xf numFmtId="0" fontId="14" fillId="5" borderId="79" xfId="6" applyFont="1" applyFill="1" applyBorder="1" applyAlignment="1">
      <alignment horizontal="center" vertical="center" wrapText="1"/>
    </xf>
    <xf numFmtId="9" fontId="17" fillId="7" borderId="73" xfId="0" applyNumberFormat="1" applyFont="1" applyFill="1" applyBorder="1" applyAlignment="1">
      <alignment horizontal="center" vertical="center" wrapText="1"/>
    </xf>
    <xf numFmtId="0" fontId="25" fillId="7" borderId="3"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23" fillId="5" borderId="32" xfId="6" applyFont="1" applyFill="1" applyBorder="1" applyAlignment="1">
      <alignment vertical="center"/>
    </xf>
    <xf numFmtId="0" fontId="23" fillId="5" borderId="8" xfId="6" applyFont="1" applyFill="1" applyBorder="1" applyAlignment="1">
      <alignment vertical="center"/>
    </xf>
    <xf numFmtId="0" fontId="22" fillId="5" borderId="8" xfId="6" applyFont="1" applyFill="1" applyBorder="1" applyAlignment="1">
      <alignment vertical="center"/>
    </xf>
    <xf numFmtId="0" fontId="22" fillId="5" borderId="8" xfId="6" applyFont="1" applyFill="1" applyBorder="1" applyAlignment="1">
      <alignment horizontal="center" vertical="center"/>
    </xf>
    <xf numFmtId="0" fontId="22" fillId="5" borderId="80" xfId="6" applyFont="1" applyFill="1" applyBorder="1" applyAlignment="1">
      <alignment horizontal="center" vertical="center"/>
    </xf>
    <xf numFmtId="9" fontId="17" fillId="7" borderId="3" xfId="0" applyNumberFormat="1" applyFont="1" applyFill="1" applyBorder="1" applyAlignment="1">
      <alignment horizontal="center" vertical="center"/>
    </xf>
    <xf numFmtId="9" fontId="12" fillId="7" borderId="56" xfId="0" applyNumberFormat="1" applyFont="1" applyFill="1" applyBorder="1" applyAlignment="1">
      <alignment horizontal="center" vertical="center"/>
    </xf>
    <xf numFmtId="10" fontId="12" fillId="7" borderId="56" xfId="0" applyNumberFormat="1" applyFont="1" applyFill="1" applyBorder="1" applyAlignment="1">
      <alignment horizontal="center" vertical="center"/>
    </xf>
    <xf numFmtId="10" fontId="14" fillId="5" borderId="3" xfId="6" applyNumberFormat="1" applyFont="1" applyFill="1" applyBorder="1" applyAlignment="1">
      <alignment horizontal="center" vertical="center" wrapText="1"/>
    </xf>
    <xf numFmtId="166" fontId="12" fillId="4" borderId="23" xfId="0" applyNumberFormat="1" applyFont="1" applyFill="1" applyBorder="1" applyAlignment="1">
      <alignment horizontal="center" vertical="center" wrapText="1"/>
    </xf>
    <xf numFmtId="0" fontId="5" fillId="0" borderId="3" xfId="1" applyFont="1" applyBorder="1" applyAlignment="1">
      <alignment horizontal="center" vertical="center"/>
    </xf>
    <xf numFmtId="0" fontId="0" fillId="0" borderId="1" xfId="0" applyBorder="1"/>
    <xf numFmtId="0" fontId="0" fillId="0" borderId="2" xfId="0" applyBorder="1"/>
    <xf numFmtId="0" fontId="5" fillId="0" borderId="3" xfId="1" applyFont="1" applyBorder="1" applyAlignment="1">
      <alignment horizontal="center" vertical="center" wrapText="1"/>
    </xf>
    <xf numFmtId="0" fontId="11" fillId="0" borderId="3" xfId="1" applyFont="1" applyBorder="1" applyAlignment="1">
      <alignment horizontal="center" vertical="center" wrapText="1"/>
    </xf>
    <xf numFmtId="0" fontId="23" fillId="4" borderId="9" xfId="6" applyFont="1" applyFill="1" applyBorder="1" applyAlignment="1">
      <alignment horizontal="center" vertical="center"/>
    </xf>
    <xf numFmtId="0" fontId="0" fillId="0" borderId="9" xfId="0" applyBorder="1"/>
    <xf numFmtId="0" fontId="14" fillId="6" borderId="11" xfId="6" applyFont="1" applyFill="1" applyBorder="1" applyAlignment="1">
      <alignment horizontal="left" wrapText="1"/>
    </xf>
    <xf numFmtId="0" fontId="0" fillId="0" borderId="11" xfId="0" applyBorder="1"/>
    <xf numFmtId="0" fontId="15" fillId="0" borderId="0" xfId="6" applyFont="1" applyAlignment="1">
      <alignment horizontal="right" wrapText="1"/>
    </xf>
    <xf numFmtId="0" fontId="12" fillId="0" borderId="0" xfId="6" applyFont="1" applyAlignment="1">
      <alignment vertical="center" wrapText="1"/>
    </xf>
    <xf numFmtId="0" fontId="14" fillId="0" borderId="0" xfId="6" applyFont="1" applyAlignment="1">
      <alignment horizontal="right" wrapText="1"/>
    </xf>
    <xf numFmtId="0" fontId="24" fillId="0" borderId="0" xfId="0" applyFont="1" applyAlignment="1">
      <alignment horizontal="left" vertical="center" wrapText="1"/>
    </xf>
    <xf numFmtId="0" fontId="13" fillId="0" borderId="0" xfId="0" applyFont="1" applyAlignment="1">
      <alignment vertical="center"/>
    </xf>
    <xf numFmtId="0" fontId="14" fillId="0" borderId="30" xfId="6" applyFont="1" applyBorder="1" applyAlignment="1">
      <alignment horizontal="right" wrapText="1" shrinkToFit="1"/>
    </xf>
    <xf numFmtId="165" fontId="16" fillId="7" borderId="67" xfId="5" applyNumberFormat="1" applyFont="1" applyFill="1" applyBorder="1" applyAlignment="1">
      <alignment horizontal="left" vertical="center" wrapText="1"/>
    </xf>
    <xf numFmtId="0" fontId="0" fillId="0" borderId="20" xfId="0" applyBorder="1"/>
    <xf numFmtId="0" fontId="0" fillId="0" borderId="21" xfId="0" applyBorder="1"/>
    <xf numFmtId="0" fontId="14" fillId="5" borderId="7" xfId="6" applyFont="1" applyFill="1" applyBorder="1" applyAlignment="1">
      <alignment horizontal="center" vertical="center" wrapText="1"/>
    </xf>
    <xf numFmtId="0" fontId="0" fillId="0" borderId="7" xfId="0" applyBorder="1"/>
    <xf numFmtId="165" fontId="16" fillId="7" borderId="68" xfId="5" applyNumberFormat="1" applyFont="1" applyFill="1" applyBorder="1" applyAlignment="1">
      <alignment horizontal="left" vertical="center" wrapText="1"/>
    </xf>
    <xf numFmtId="0" fontId="0" fillId="0" borderId="16" xfId="0" applyBorder="1"/>
    <xf numFmtId="0" fontId="0" fillId="0" borderId="17" xfId="0" applyBorder="1"/>
    <xf numFmtId="0" fontId="17" fillId="6" borderId="10" xfId="6" applyFont="1" applyFill="1" applyBorder="1" applyAlignment="1">
      <alignment horizontal="left" wrapText="1"/>
    </xf>
    <xf numFmtId="0" fontId="0" fillId="0" borderId="10" xfId="0" applyBorder="1"/>
    <xf numFmtId="0" fontId="14" fillId="5" borderId="51" xfId="6" applyFont="1" applyFill="1" applyBorder="1" applyAlignment="1">
      <alignment horizontal="center" vertical="center" wrapText="1"/>
    </xf>
    <xf numFmtId="0" fontId="0" fillId="0" borderId="51" xfId="0" applyBorder="1"/>
    <xf numFmtId="0" fontId="16" fillId="7" borderId="14" xfId="5" applyNumberFormat="1" applyFont="1" applyFill="1" applyBorder="1" applyAlignment="1">
      <alignment horizontal="left" vertical="center" wrapText="1"/>
    </xf>
    <xf numFmtId="0" fontId="0" fillId="0" borderId="29" xfId="0" applyBorder="1"/>
    <xf numFmtId="0" fontId="16" fillId="7" borderId="13" xfId="5" applyNumberFormat="1" applyFont="1" applyFill="1" applyBorder="1" applyAlignment="1">
      <alignment horizontal="left" vertical="center" wrapText="1"/>
    </xf>
    <xf numFmtId="0" fontId="0" fillId="0" borderId="24" xfId="0" applyBorder="1"/>
    <xf numFmtId="0" fontId="0" fillId="0" borderId="25" xfId="0" applyBorder="1"/>
    <xf numFmtId="0" fontId="16" fillId="7" borderId="14" xfId="5" applyNumberFormat="1" applyFont="1" applyFill="1" applyBorder="1" applyAlignment="1">
      <alignment horizontal="left" wrapText="1"/>
    </xf>
    <xf numFmtId="0" fontId="12" fillId="2" borderId="0" xfId="6" applyFont="1" applyFill="1" applyAlignment="1">
      <alignment horizontal="center" vertical="center"/>
    </xf>
    <xf numFmtId="0" fontId="12" fillId="0" borderId="0" xfId="6" applyFont="1" applyAlignment="1">
      <alignment vertical="center"/>
    </xf>
    <xf numFmtId="0" fontId="12" fillId="0" borderId="0" xfId="6" applyFont="1" applyAlignment="1">
      <alignment horizontal="center" vertical="center"/>
    </xf>
    <xf numFmtId="0" fontId="14" fillId="2" borderId="0" xfId="6" applyFont="1" applyFill="1" applyAlignment="1">
      <alignment horizontal="center" vertical="center" wrapText="1"/>
    </xf>
    <xf numFmtId="0" fontId="13" fillId="4" borderId="69" xfId="6" applyFont="1" applyFill="1" applyBorder="1" applyAlignment="1">
      <alignment horizontal="left" vertical="center"/>
    </xf>
    <xf numFmtId="0" fontId="0" fillId="0" borderId="48" xfId="0" applyBorder="1"/>
    <xf numFmtId="0" fontId="0" fillId="0" borderId="49" xfId="0" applyBorder="1"/>
    <xf numFmtId="9" fontId="13" fillId="7" borderId="70" xfId="0" quotePrefix="1" applyNumberFormat="1" applyFont="1" applyFill="1" applyBorder="1" applyAlignment="1">
      <alignment horizontal="left" vertical="center" wrapText="1"/>
    </xf>
    <xf numFmtId="0" fontId="0" fillId="0" borderId="5" xfId="0" applyBorder="1"/>
    <xf numFmtId="0" fontId="0" fillId="0" borderId="6" xfId="0" applyBorder="1"/>
    <xf numFmtId="9" fontId="20" fillId="0" borderId="71" xfId="0" applyNumberFormat="1" applyFont="1" applyBorder="1" applyAlignment="1">
      <alignment horizontal="center" vertical="center" wrapText="1"/>
    </xf>
    <xf numFmtId="0" fontId="0" fillId="0" borderId="61" xfId="0" applyBorder="1"/>
    <xf numFmtId="0" fontId="0" fillId="0" borderId="62" xfId="0" applyBorder="1"/>
    <xf numFmtId="0" fontId="0" fillId="0" borderId="63" xfId="0" applyBorder="1"/>
    <xf numFmtId="0" fontId="12" fillId="0" borderId="0" xfId="6" applyFont="1" applyAlignment="1">
      <alignment horizontal="justify" vertical="center"/>
    </xf>
    <xf numFmtId="0" fontId="0" fillId="0" borderId="31" xfId="0" applyBorder="1"/>
    <xf numFmtId="0" fontId="0" fillId="0" borderId="64" xfId="0" applyBorder="1"/>
    <xf numFmtId="0" fontId="0" fillId="0" borderId="65" xfId="0" applyBorder="1"/>
    <xf numFmtId="0" fontId="0" fillId="0" borderId="66" xfId="0" applyBorder="1"/>
    <xf numFmtId="0" fontId="16" fillId="7" borderId="13" xfId="5" applyNumberFormat="1" applyFont="1" applyFill="1" applyBorder="1" applyAlignment="1">
      <alignment horizontal="justify" vertical="center" wrapText="1"/>
    </xf>
    <xf numFmtId="0" fontId="16" fillId="7" borderId="14" xfId="5" applyNumberFormat="1" applyFont="1" applyFill="1" applyBorder="1" applyAlignment="1">
      <alignment horizontal="justify" vertical="center" wrapText="1"/>
    </xf>
    <xf numFmtId="0" fontId="16" fillId="7" borderId="72" xfId="5" applyNumberFormat="1" applyFont="1" applyFill="1" applyBorder="1" applyAlignment="1">
      <alignment horizontal="justify" vertical="center" wrapText="1"/>
    </xf>
    <xf numFmtId="0" fontId="0" fillId="0" borderId="59" xfId="0" applyBorder="1"/>
    <xf numFmtId="0" fontId="0" fillId="0" borderId="60" xfId="0" applyBorder="1"/>
    <xf numFmtId="0" fontId="14" fillId="5" borderId="66" xfId="6" applyFont="1" applyFill="1" applyBorder="1" applyAlignment="1">
      <alignment horizontal="center" vertical="center" wrapText="1"/>
    </xf>
    <xf numFmtId="0" fontId="14" fillId="5" borderId="51" xfId="6" applyFont="1" applyFill="1" applyBorder="1" applyAlignment="1">
      <alignment horizontal="center" vertical="center"/>
    </xf>
    <xf numFmtId="0" fontId="16" fillId="7" borderId="72" xfId="5" applyNumberFormat="1" applyFont="1" applyFill="1" applyBorder="1" applyAlignment="1">
      <alignment horizontal="left" vertical="center" wrapText="1"/>
    </xf>
    <xf numFmtId="0" fontId="23" fillId="4" borderId="8" xfId="6" applyFont="1" applyFill="1" applyBorder="1" applyAlignment="1">
      <alignment horizontal="center" vertical="center"/>
    </xf>
    <xf numFmtId="0" fontId="0" fillId="0" borderId="8" xfId="0" applyBorder="1"/>
    <xf numFmtId="0" fontId="23" fillId="4" borderId="0" xfId="6" applyFont="1" applyFill="1" applyBorder="1" applyAlignment="1">
      <alignment horizontal="center" vertical="center"/>
    </xf>
    <xf numFmtId="0" fontId="0" fillId="0" borderId="0" xfId="0" applyBorder="1"/>
    <xf numFmtId="165" fontId="16" fillId="7" borderId="3" xfId="5" applyNumberFormat="1" applyFont="1" applyFill="1" applyBorder="1" applyAlignment="1">
      <alignment horizontal="left" vertical="center" wrapText="1"/>
    </xf>
    <xf numFmtId="0" fontId="0" fillId="0" borderId="3" xfId="0" applyBorder="1"/>
    <xf numFmtId="0" fontId="16" fillId="7" borderId="3" xfId="5" applyNumberFormat="1" applyFont="1" applyFill="1" applyBorder="1" applyAlignment="1">
      <alignment horizontal="left" vertical="center" wrapText="1"/>
    </xf>
    <xf numFmtId="0" fontId="16" fillId="7" borderId="3" xfId="5" applyNumberFormat="1" applyFont="1" applyFill="1" applyBorder="1" applyAlignment="1">
      <alignment horizontal="left" wrapText="1"/>
    </xf>
    <xf numFmtId="9" fontId="20" fillId="0" borderId="3" xfId="0" applyNumberFormat="1" applyFont="1" applyBorder="1" applyAlignment="1">
      <alignment horizontal="center" vertical="center" wrapText="1"/>
    </xf>
    <xf numFmtId="0" fontId="12" fillId="0" borderId="3" xfId="6" applyFont="1" applyBorder="1" applyAlignment="1">
      <alignment horizontal="justify" vertical="center"/>
    </xf>
    <xf numFmtId="0" fontId="16" fillId="7" borderId="3" xfId="5" applyNumberFormat="1" applyFont="1" applyFill="1" applyBorder="1" applyAlignment="1">
      <alignment horizontal="justify" vertical="center" wrapText="1"/>
    </xf>
    <xf numFmtId="0" fontId="14" fillId="5" borderId="31" xfId="6" applyFont="1" applyFill="1" applyBorder="1" applyAlignment="1">
      <alignment horizontal="center" vertical="center" wrapText="1"/>
    </xf>
    <xf numFmtId="0" fontId="14" fillId="5" borderId="7" xfId="6" applyFont="1" applyFill="1" applyBorder="1" applyAlignment="1">
      <alignment horizontal="center" vertical="center"/>
    </xf>
    <xf numFmtId="165" fontId="16" fillId="7" borderId="4" xfId="5" applyNumberFormat="1" applyFont="1" applyFill="1" applyBorder="1" applyAlignment="1">
      <alignment horizontal="left" vertical="center" wrapText="1"/>
    </xf>
    <xf numFmtId="165" fontId="16" fillId="7" borderId="5" xfId="5" applyNumberFormat="1" applyFont="1" applyFill="1" applyBorder="1" applyAlignment="1">
      <alignment horizontal="left" vertical="center" wrapText="1"/>
    </xf>
    <xf numFmtId="165" fontId="16" fillId="7" borderId="6" xfId="5" applyNumberFormat="1" applyFont="1" applyFill="1" applyBorder="1" applyAlignment="1">
      <alignment horizontal="left" vertical="center" wrapText="1"/>
    </xf>
  </cellXfs>
  <cellStyles count="10">
    <cellStyle name="Comma" xfId="5" builtinId="3"/>
    <cellStyle name="Comma 2" xfId="2"/>
    <cellStyle name="Comma 33" xfId="9"/>
    <cellStyle name="Followed Hyperlink" xfId="8" builtinId="9" hidden="1"/>
    <cellStyle name="Hyperlink" xfId="7" builtinId="8" hidden="1"/>
    <cellStyle name="Normal" xfId="0" builtinId="0"/>
    <cellStyle name="Normal 2" xfId="1"/>
    <cellStyle name="Normal 2 2" xfId="3"/>
    <cellStyle name="Normal 2 3" xfId="6"/>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prstDash val="solid"/>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prstDash val="solid"/>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3"/>
  <sheetViews>
    <sheetView showGridLines="0" topLeftCell="A22" zoomScale="90" zoomScaleNormal="90" zoomScalePageLayoutView="90" workbookViewId="0">
      <selection activeCell="I9" sqref="I9"/>
    </sheetView>
  </sheetViews>
  <sheetFormatPr defaultColWidth="8.7109375" defaultRowHeight="15" x14ac:dyDescent="0.25"/>
  <cols>
    <col min="1" max="1" width="3.42578125" style="7" customWidth="1"/>
    <col min="2" max="2" width="4.42578125" style="3" customWidth="1"/>
    <col min="3" max="3" width="21.42578125" style="7" customWidth="1"/>
    <col min="4" max="4" width="10.42578125" style="4" customWidth="1"/>
    <col min="5" max="5" width="94.7109375" style="7" customWidth="1"/>
    <col min="6" max="257" width="8.7109375" style="7" customWidth="1"/>
    <col min="258" max="258" width="3.7109375" style="7" customWidth="1"/>
    <col min="259" max="259" width="21.42578125" style="7" customWidth="1"/>
    <col min="260" max="260" width="12" style="7" customWidth="1"/>
    <col min="261" max="261" width="67.7109375" style="7" customWidth="1"/>
    <col min="262" max="513" width="8.7109375" style="7" customWidth="1"/>
    <col min="514" max="514" width="3.7109375" style="7" customWidth="1"/>
    <col min="515" max="515" width="21.42578125" style="7" customWidth="1"/>
    <col min="516" max="516" width="12" style="7" customWidth="1"/>
    <col min="517" max="517" width="67.7109375" style="7" customWidth="1"/>
    <col min="518" max="769" width="8.7109375" style="7" customWidth="1"/>
    <col min="770" max="770" width="3.7109375" style="7" customWidth="1"/>
    <col min="771" max="771" width="21.42578125" style="7" customWidth="1"/>
    <col min="772" max="772" width="12" style="7" customWidth="1"/>
    <col min="773" max="773" width="67.7109375" style="7" customWidth="1"/>
    <col min="774" max="1025" width="8.7109375" style="7" customWidth="1"/>
    <col min="1026" max="1026" width="3.7109375" style="7" customWidth="1"/>
    <col min="1027" max="1027" width="21.42578125" style="7" customWidth="1"/>
    <col min="1028" max="1028" width="12" style="7" customWidth="1"/>
    <col min="1029" max="1029" width="67.7109375" style="7" customWidth="1"/>
    <col min="1030" max="1281" width="8.7109375" style="7" customWidth="1"/>
    <col min="1282" max="1282" width="3.7109375" style="7" customWidth="1"/>
    <col min="1283" max="1283" width="21.42578125" style="7" customWidth="1"/>
    <col min="1284" max="1284" width="12" style="7" customWidth="1"/>
    <col min="1285" max="1285" width="67.7109375" style="7" customWidth="1"/>
    <col min="1286" max="1537" width="8.7109375" style="7" customWidth="1"/>
    <col min="1538" max="1538" width="3.7109375" style="7" customWidth="1"/>
    <col min="1539" max="1539" width="21.42578125" style="7" customWidth="1"/>
    <col min="1540" max="1540" width="12" style="7" customWidth="1"/>
    <col min="1541" max="1541" width="67.7109375" style="7" customWidth="1"/>
    <col min="1542" max="1793" width="8.7109375" style="7" customWidth="1"/>
    <col min="1794" max="1794" width="3.7109375" style="7" customWidth="1"/>
    <col min="1795" max="1795" width="21.42578125" style="7" customWidth="1"/>
    <col min="1796" max="1796" width="12" style="7" customWidth="1"/>
    <col min="1797" max="1797" width="67.7109375" style="7" customWidth="1"/>
    <col min="1798" max="2049" width="8.7109375" style="7" customWidth="1"/>
    <col min="2050" max="2050" width="3.7109375" style="7" customWidth="1"/>
    <col min="2051" max="2051" width="21.42578125" style="7" customWidth="1"/>
    <col min="2052" max="2052" width="12" style="7" customWidth="1"/>
    <col min="2053" max="2053" width="67.7109375" style="7" customWidth="1"/>
    <col min="2054" max="2305" width="8.7109375" style="7" customWidth="1"/>
    <col min="2306" max="2306" width="3.7109375" style="7" customWidth="1"/>
    <col min="2307" max="2307" width="21.42578125" style="7" customWidth="1"/>
    <col min="2308" max="2308" width="12" style="7" customWidth="1"/>
    <col min="2309" max="2309" width="67.7109375" style="7" customWidth="1"/>
    <col min="2310" max="2561" width="8.7109375" style="7" customWidth="1"/>
    <col min="2562" max="2562" width="3.7109375" style="7" customWidth="1"/>
    <col min="2563" max="2563" width="21.42578125" style="7" customWidth="1"/>
    <col min="2564" max="2564" width="12" style="7" customWidth="1"/>
    <col min="2565" max="2565" width="67.7109375" style="7" customWidth="1"/>
    <col min="2566" max="2817" width="8.7109375" style="7" customWidth="1"/>
    <col min="2818" max="2818" width="3.7109375" style="7" customWidth="1"/>
    <col min="2819" max="2819" width="21.42578125" style="7" customWidth="1"/>
    <col min="2820" max="2820" width="12" style="7" customWidth="1"/>
    <col min="2821" max="2821" width="67.7109375" style="7" customWidth="1"/>
    <col min="2822" max="3073" width="8.7109375" style="7" customWidth="1"/>
    <col min="3074" max="3074" width="3.7109375" style="7" customWidth="1"/>
    <col min="3075" max="3075" width="21.42578125" style="7" customWidth="1"/>
    <col min="3076" max="3076" width="12" style="7" customWidth="1"/>
    <col min="3077" max="3077" width="67.7109375" style="7" customWidth="1"/>
    <col min="3078" max="3329" width="8.7109375" style="7" customWidth="1"/>
    <col min="3330" max="3330" width="3.7109375" style="7" customWidth="1"/>
    <col min="3331" max="3331" width="21.42578125" style="7" customWidth="1"/>
    <col min="3332" max="3332" width="12" style="7" customWidth="1"/>
    <col min="3333" max="3333" width="67.7109375" style="7" customWidth="1"/>
    <col min="3334" max="3585" width="8.7109375" style="7" customWidth="1"/>
    <col min="3586" max="3586" width="3.7109375" style="7" customWidth="1"/>
    <col min="3587" max="3587" width="21.42578125" style="7" customWidth="1"/>
    <col min="3588" max="3588" width="12" style="7" customWidth="1"/>
    <col min="3589" max="3589" width="67.7109375" style="7" customWidth="1"/>
    <col min="3590" max="3841" width="8.7109375" style="7" customWidth="1"/>
    <col min="3842" max="3842" width="3.7109375" style="7" customWidth="1"/>
    <col min="3843" max="3843" width="21.42578125" style="7" customWidth="1"/>
    <col min="3844" max="3844" width="12" style="7" customWidth="1"/>
    <col min="3845" max="3845" width="67.7109375" style="7" customWidth="1"/>
    <col min="3846" max="4097" width="8.7109375" style="7" customWidth="1"/>
    <col min="4098" max="4098" width="3.7109375" style="7" customWidth="1"/>
    <col min="4099" max="4099" width="21.42578125" style="7" customWidth="1"/>
    <col min="4100" max="4100" width="12" style="7" customWidth="1"/>
    <col min="4101" max="4101" width="67.7109375" style="7" customWidth="1"/>
    <col min="4102" max="4353" width="8.7109375" style="7" customWidth="1"/>
    <col min="4354" max="4354" width="3.7109375" style="7" customWidth="1"/>
    <col min="4355" max="4355" width="21.42578125" style="7" customWidth="1"/>
    <col min="4356" max="4356" width="12" style="7" customWidth="1"/>
    <col min="4357" max="4357" width="67.7109375" style="7" customWidth="1"/>
    <col min="4358" max="4609" width="8.7109375" style="7" customWidth="1"/>
    <col min="4610" max="4610" width="3.7109375" style="7" customWidth="1"/>
    <col min="4611" max="4611" width="21.42578125" style="7" customWidth="1"/>
    <col min="4612" max="4612" width="12" style="7" customWidth="1"/>
    <col min="4613" max="4613" width="67.7109375" style="7" customWidth="1"/>
    <col min="4614" max="4865" width="8.7109375" style="7" customWidth="1"/>
    <col min="4866" max="4866" width="3.7109375" style="7" customWidth="1"/>
    <col min="4867" max="4867" width="21.42578125" style="7" customWidth="1"/>
    <col min="4868" max="4868" width="12" style="7" customWidth="1"/>
    <col min="4869" max="4869" width="67.7109375" style="7" customWidth="1"/>
    <col min="4870" max="5121" width="8.7109375" style="7" customWidth="1"/>
    <col min="5122" max="5122" width="3.7109375" style="7" customWidth="1"/>
    <col min="5123" max="5123" width="21.42578125" style="7" customWidth="1"/>
    <col min="5124" max="5124" width="12" style="7" customWidth="1"/>
    <col min="5125" max="5125" width="67.7109375" style="7" customWidth="1"/>
    <col min="5126" max="5377" width="8.7109375" style="7" customWidth="1"/>
    <col min="5378" max="5378" width="3.7109375" style="7" customWidth="1"/>
    <col min="5379" max="5379" width="21.42578125" style="7" customWidth="1"/>
    <col min="5380" max="5380" width="12" style="7" customWidth="1"/>
    <col min="5381" max="5381" width="67.7109375" style="7" customWidth="1"/>
    <col min="5382" max="5633" width="8.7109375" style="7" customWidth="1"/>
    <col min="5634" max="5634" width="3.7109375" style="7" customWidth="1"/>
    <col min="5635" max="5635" width="21.42578125" style="7" customWidth="1"/>
    <col min="5636" max="5636" width="12" style="7" customWidth="1"/>
    <col min="5637" max="5637" width="67.7109375" style="7" customWidth="1"/>
    <col min="5638" max="5889" width="8.7109375" style="7" customWidth="1"/>
    <col min="5890" max="5890" width="3.7109375" style="7" customWidth="1"/>
    <col min="5891" max="5891" width="21.42578125" style="7" customWidth="1"/>
    <col min="5892" max="5892" width="12" style="7" customWidth="1"/>
    <col min="5893" max="5893" width="67.7109375" style="7" customWidth="1"/>
    <col min="5894" max="6145" width="8.7109375" style="7" customWidth="1"/>
    <col min="6146" max="6146" width="3.7109375" style="7" customWidth="1"/>
    <col min="6147" max="6147" width="21.42578125" style="7" customWidth="1"/>
    <col min="6148" max="6148" width="12" style="7" customWidth="1"/>
    <col min="6149" max="6149" width="67.7109375" style="7" customWidth="1"/>
    <col min="6150" max="6401" width="8.7109375" style="7" customWidth="1"/>
    <col min="6402" max="6402" width="3.7109375" style="7" customWidth="1"/>
    <col min="6403" max="6403" width="21.42578125" style="7" customWidth="1"/>
    <col min="6404" max="6404" width="12" style="7" customWidth="1"/>
    <col min="6405" max="6405" width="67.7109375" style="7" customWidth="1"/>
    <col min="6406" max="6657" width="8.7109375" style="7" customWidth="1"/>
    <col min="6658" max="6658" width="3.7109375" style="7" customWidth="1"/>
    <col min="6659" max="6659" width="21.42578125" style="7" customWidth="1"/>
    <col min="6660" max="6660" width="12" style="7" customWidth="1"/>
    <col min="6661" max="6661" width="67.7109375" style="7" customWidth="1"/>
    <col min="6662" max="6913" width="8.7109375" style="7" customWidth="1"/>
    <col min="6914" max="6914" width="3.7109375" style="7" customWidth="1"/>
    <col min="6915" max="6915" width="21.42578125" style="7" customWidth="1"/>
    <col min="6916" max="6916" width="12" style="7" customWidth="1"/>
    <col min="6917" max="6917" width="67.7109375" style="7" customWidth="1"/>
    <col min="6918" max="7169" width="8.7109375" style="7" customWidth="1"/>
    <col min="7170" max="7170" width="3.7109375" style="7" customWidth="1"/>
    <col min="7171" max="7171" width="21.42578125" style="7" customWidth="1"/>
    <col min="7172" max="7172" width="12" style="7" customWidth="1"/>
    <col min="7173" max="7173" width="67.7109375" style="7" customWidth="1"/>
    <col min="7174" max="7425" width="8.7109375" style="7" customWidth="1"/>
    <col min="7426" max="7426" width="3.7109375" style="7" customWidth="1"/>
    <col min="7427" max="7427" width="21.42578125" style="7" customWidth="1"/>
    <col min="7428" max="7428" width="12" style="7" customWidth="1"/>
    <col min="7429" max="7429" width="67.7109375" style="7" customWidth="1"/>
    <col min="7430" max="7681" width="8.7109375" style="7" customWidth="1"/>
    <col min="7682" max="7682" width="3.7109375" style="7" customWidth="1"/>
    <col min="7683" max="7683" width="21.42578125" style="7" customWidth="1"/>
    <col min="7684" max="7684" width="12" style="7" customWidth="1"/>
    <col min="7685" max="7685" width="67.7109375" style="7" customWidth="1"/>
    <col min="7686" max="7937" width="8.7109375" style="7" customWidth="1"/>
    <col min="7938" max="7938" width="3.7109375" style="7" customWidth="1"/>
    <col min="7939" max="7939" width="21.42578125" style="7" customWidth="1"/>
    <col min="7940" max="7940" width="12" style="7" customWidth="1"/>
    <col min="7941" max="7941" width="67.7109375" style="7" customWidth="1"/>
    <col min="7942" max="8193" width="8.7109375" style="7" customWidth="1"/>
    <col min="8194" max="8194" width="3.7109375" style="7" customWidth="1"/>
    <col min="8195" max="8195" width="21.42578125" style="7" customWidth="1"/>
    <col min="8196" max="8196" width="12" style="7" customWidth="1"/>
    <col min="8197" max="8197" width="67.7109375" style="7" customWidth="1"/>
    <col min="8198" max="8449" width="8.7109375" style="7" customWidth="1"/>
    <col min="8450" max="8450" width="3.7109375" style="7" customWidth="1"/>
    <col min="8451" max="8451" width="21.42578125" style="7" customWidth="1"/>
    <col min="8452" max="8452" width="12" style="7" customWidth="1"/>
    <col min="8453" max="8453" width="67.7109375" style="7" customWidth="1"/>
    <col min="8454" max="8705" width="8.7109375" style="7" customWidth="1"/>
    <col min="8706" max="8706" width="3.7109375" style="7" customWidth="1"/>
    <col min="8707" max="8707" width="21.42578125" style="7" customWidth="1"/>
    <col min="8708" max="8708" width="12" style="7" customWidth="1"/>
    <col min="8709" max="8709" width="67.7109375" style="7" customWidth="1"/>
    <col min="8710" max="8961" width="8.7109375" style="7" customWidth="1"/>
    <col min="8962" max="8962" width="3.7109375" style="7" customWidth="1"/>
    <col min="8963" max="8963" width="21.42578125" style="7" customWidth="1"/>
    <col min="8964" max="8964" width="12" style="7" customWidth="1"/>
    <col min="8965" max="8965" width="67.7109375" style="7" customWidth="1"/>
    <col min="8966" max="9217" width="8.7109375" style="7" customWidth="1"/>
    <col min="9218" max="9218" width="3.7109375" style="7" customWidth="1"/>
    <col min="9219" max="9219" width="21.42578125" style="7" customWidth="1"/>
    <col min="9220" max="9220" width="12" style="7" customWidth="1"/>
    <col min="9221" max="9221" width="67.7109375" style="7" customWidth="1"/>
    <col min="9222" max="9473" width="8.7109375" style="7" customWidth="1"/>
    <col min="9474" max="9474" width="3.7109375" style="7" customWidth="1"/>
    <col min="9475" max="9475" width="21.42578125" style="7" customWidth="1"/>
    <col min="9476" max="9476" width="12" style="7" customWidth="1"/>
    <col min="9477" max="9477" width="67.7109375" style="7" customWidth="1"/>
    <col min="9478" max="9729" width="8.7109375" style="7" customWidth="1"/>
    <col min="9730" max="9730" width="3.7109375" style="7" customWidth="1"/>
    <col min="9731" max="9731" width="21.42578125" style="7" customWidth="1"/>
    <col min="9732" max="9732" width="12" style="7" customWidth="1"/>
    <col min="9733" max="9733" width="67.7109375" style="7" customWidth="1"/>
    <col min="9734" max="9985" width="8.7109375" style="7" customWidth="1"/>
    <col min="9986" max="9986" width="3.7109375" style="7" customWidth="1"/>
    <col min="9987" max="9987" width="21.42578125" style="7" customWidth="1"/>
    <col min="9988" max="9988" width="12" style="7" customWidth="1"/>
    <col min="9989" max="9989" width="67.7109375" style="7" customWidth="1"/>
    <col min="9990" max="10241" width="8.7109375" style="7" customWidth="1"/>
    <col min="10242" max="10242" width="3.7109375" style="7" customWidth="1"/>
    <col min="10243" max="10243" width="21.42578125" style="7" customWidth="1"/>
    <col min="10244" max="10244" width="12" style="7" customWidth="1"/>
    <col min="10245" max="10245" width="67.7109375" style="7" customWidth="1"/>
    <col min="10246" max="10497" width="8.7109375" style="7" customWidth="1"/>
    <col min="10498" max="10498" width="3.7109375" style="7" customWidth="1"/>
    <col min="10499" max="10499" width="21.42578125" style="7" customWidth="1"/>
    <col min="10500" max="10500" width="12" style="7" customWidth="1"/>
    <col min="10501" max="10501" width="67.7109375" style="7" customWidth="1"/>
    <col min="10502" max="10753" width="8.7109375" style="7" customWidth="1"/>
    <col min="10754" max="10754" width="3.7109375" style="7" customWidth="1"/>
    <col min="10755" max="10755" width="21.42578125" style="7" customWidth="1"/>
    <col min="10756" max="10756" width="12" style="7" customWidth="1"/>
    <col min="10757" max="10757" width="67.7109375" style="7" customWidth="1"/>
    <col min="10758" max="11009" width="8.7109375" style="7" customWidth="1"/>
    <col min="11010" max="11010" width="3.7109375" style="7" customWidth="1"/>
    <col min="11011" max="11011" width="21.42578125" style="7" customWidth="1"/>
    <col min="11012" max="11012" width="12" style="7" customWidth="1"/>
    <col min="11013" max="11013" width="67.7109375" style="7" customWidth="1"/>
    <col min="11014" max="11265" width="8.7109375" style="7" customWidth="1"/>
    <col min="11266" max="11266" width="3.7109375" style="7" customWidth="1"/>
    <col min="11267" max="11267" width="21.42578125" style="7" customWidth="1"/>
    <col min="11268" max="11268" width="12" style="7" customWidth="1"/>
    <col min="11269" max="11269" width="67.7109375" style="7" customWidth="1"/>
    <col min="11270" max="11521" width="8.7109375" style="7" customWidth="1"/>
    <col min="11522" max="11522" width="3.7109375" style="7" customWidth="1"/>
    <col min="11523" max="11523" width="21.42578125" style="7" customWidth="1"/>
    <col min="11524" max="11524" width="12" style="7" customWidth="1"/>
    <col min="11525" max="11525" width="67.7109375" style="7" customWidth="1"/>
    <col min="11526" max="11777" width="8.7109375" style="7" customWidth="1"/>
    <col min="11778" max="11778" width="3.7109375" style="7" customWidth="1"/>
    <col min="11779" max="11779" width="21.42578125" style="7" customWidth="1"/>
    <col min="11780" max="11780" width="12" style="7" customWidth="1"/>
    <col min="11781" max="11781" width="67.7109375" style="7" customWidth="1"/>
    <col min="11782" max="12033" width="8.7109375" style="7" customWidth="1"/>
    <col min="12034" max="12034" width="3.7109375" style="7" customWidth="1"/>
    <col min="12035" max="12035" width="21.42578125" style="7" customWidth="1"/>
    <col min="12036" max="12036" width="12" style="7" customWidth="1"/>
    <col min="12037" max="12037" width="67.7109375" style="7" customWidth="1"/>
    <col min="12038" max="12289" width="8.7109375" style="7" customWidth="1"/>
    <col min="12290" max="12290" width="3.7109375" style="7" customWidth="1"/>
    <col min="12291" max="12291" width="21.42578125" style="7" customWidth="1"/>
    <col min="12292" max="12292" width="12" style="7" customWidth="1"/>
    <col min="12293" max="12293" width="67.7109375" style="7" customWidth="1"/>
    <col min="12294" max="12545" width="8.7109375" style="7" customWidth="1"/>
    <col min="12546" max="12546" width="3.7109375" style="7" customWidth="1"/>
    <col min="12547" max="12547" width="21.42578125" style="7" customWidth="1"/>
    <col min="12548" max="12548" width="12" style="7" customWidth="1"/>
    <col min="12549" max="12549" width="67.7109375" style="7" customWidth="1"/>
    <col min="12550" max="12801" width="8.7109375" style="7" customWidth="1"/>
    <col min="12802" max="12802" width="3.7109375" style="7" customWidth="1"/>
    <col min="12803" max="12803" width="21.42578125" style="7" customWidth="1"/>
    <col min="12804" max="12804" width="12" style="7" customWidth="1"/>
    <col min="12805" max="12805" width="67.7109375" style="7" customWidth="1"/>
    <col min="12806" max="13057" width="8.7109375" style="7" customWidth="1"/>
    <col min="13058" max="13058" width="3.7109375" style="7" customWidth="1"/>
    <col min="13059" max="13059" width="21.42578125" style="7" customWidth="1"/>
    <col min="13060" max="13060" width="12" style="7" customWidth="1"/>
    <col min="13061" max="13061" width="67.7109375" style="7" customWidth="1"/>
    <col min="13062" max="13313" width="8.7109375" style="7" customWidth="1"/>
    <col min="13314" max="13314" width="3.7109375" style="7" customWidth="1"/>
    <col min="13315" max="13315" width="21.42578125" style="7" customWidth="1"/>
    <col min="13316" max="13316" width="12" style="7" customWidth="1"/>
    <col min="13317" max="13317" width="67.7109375" style="7" customWidth="1"/>
    <col min="13318" max="13569" width="8.7109375" style="7" customWidth="1"/>
    <col min="13570" max="13570" width="3.7109375" style="7" customWidth="1"/>
    <col min="13571" max="13571" width="21.42578125" style="7" customWidth="1"/>
    <col min="13572" max="13572" width="12" style="7" customWidth="1"/>
    <col min="13573" max="13573" width="67.7109375" style="7" customWidth="1"/>
    <col min="13574" max="13825" width="8.7109375" style="7" customWidth="1"/>
    <col min="13826" max="13826" width="3.7109375" style="7" customWidth="1"/>
    <col min="13827" max="13827" width="21.42578125" style="7" customWidth="1"/>
    <col min="13828" max="13828" width="12" style="7" customWidth="1"/>
    <col min="13829" max="13829" width="67.7109375" style="7" customWidth="1"/>
    <col min="13830" max="14081" width="8.7109375" style="7" customWidth="1"/>
    <col min="14082" max="14082" width="3.7109375" style="7" customWidth="1"/>
    <col min="14083" max="14083" width="21.42578125" style="7" customWidth="1"/>
    <col min="14084" max="14084" width="12" style="7" customWidth="1"/>
    <col min="14085" max="14085" width="67.7109375" style="7" customWidth="1"/>
    <col min="14086" max="14337" width="8.7109375" style="7" customWidth="1"/>
    <col min="14338" max="14338" width="3.7109375" style="7" customWidth="1"/>
    <col min="14339" max="14339" width="21.42578125" style="7" customWidth="1"/>
    <col min="14340" max="14340" width="12" style="7" customWidth="1"/>
    <col min="14341" max="14341" width="67.7109375" style="7" customWidth="1"/>
    <col min="14342" max="14593" width="8.7109375" style="7" customWidth="1"/>
    <col min="14594" max="14594" width="3.7109375" style="7" customWidth="1"/>
    <col min="14595" max="14595" width="21.42578125" style="7" customWidth="1"/>
    <col min="14596" max="14596" width="12" style="7" customWidth="1"/>
    <col min="14597" max="14597" width="67.7109375" style="7" customWidth="1"/>
    <col min="14598" max="14849" width="8.7109375" style="7" customWidth="1"/>
    <col min="14850" max="14850" width="3.7109375" style="7" customWidth="1"/>
    <col min="14851" max="14851" width="21.42578125" style="7" customWidth="1"/>
    <col min="14852" max="14852" width="12" style="7" customWidth="1"/>
    <col min="14853" max="14853" width="67.7109375" style="7" customWidth="1"/>
    <col min="14854" max="15105" width="8.7109375" style="7" customWidth="1"/>
    <col min="15106" max="15106" width="3.7109375" style="7" customWidth="1"/>
    <col min="15107" max="15107" width="21.42578125" style="7" customWidth="1"/>
    <col min="15108" max="15108" width="12" style="7" customWidth="1"/>
    <col min="15109" max="15109" width="67.7109375" style="7" customWidth="1"/>
    <col min="15110" max="15361" width="8.7109375" style="7" customWidth="1"/>
    <col min="15362" max="15362" width="3.7109375" style="7" customWidth="1"/>
    <col min="15363" max="15363" width="21.42578125" style="7" customWidth="1"/>
    <col min="15364" max="15364" width="12" style="7" customWidth="1"/>
    <col min="15365" max="15365" width="67.7109375" style="7" customWidth="1"/>
    <col min="15366" max="15617" width="8.7109375" style="7" customWidth="1"/>
    <col min="15618" max="15618" width="3.7109375" style="7" customWidth="1"/>
    <col min="15619" max="15619" width="21.42578125" style="7" customWidth="1"/>
    <col min="15620" max="15620" width="12" style="7" customWidth="1"/>
    <col min="15621" max="15621" width="67.7109375" style="7" customWidth="1"/>
    <col min="15622" max="15873" width="8.7109375" style="7" customWidth="1"/>
    <col min="15874" max="15874" width="3.7109375" style="7" customWidth="1"/>
    <col min="15875" max="15875" width="21.42578125" style="7" customWidth="1"/>
    <col min="15876" max="15876" width="12" style="7" customWidth="1"/>
    <col min="15877" max="15877" width="67.7109375" style="7" customWidth="1"/>
    <col min="15878" max="16129" width="8.7109375" style="7" customWidth="1"/>
    <col min="16130" max="16130" width="3.7109375" style="7" customWidth="1"/>
    <col min="16131" max="16131" width="21.42578125" style="7" customWidth="1"/>
    <col min="16132" max="16132" width="12" style="7" customWidth="1"/>
    <col min="16133" max="16133" width="67.7109375" style="7" customWidth="1"/>
    <col min="16134" max="16384" width="8.7109375" style="7" customWidth="1"/>
  </cols>
  <sheetData>
    <row r="1" spans="2:7" s="1" customFormat="1" ht="19.5" customHeight="1" x14ac:dyDescent="0.25">
      <c r="B1" s="2"/>
      <c r="D1" s="2"/>
      <c r="F1" s="2"/>
      <c r="G1" s="2"/>
    </row>
    <row r="2" spans="2:7" ht="19.5" customHeight="1" x14ac:dyDescent="0.25">
      <c r="B2" s="11" t="s">
        <v>0</v>
      </c>
      <c r="C2" s="11"/>
      <c r="D2" s="11"/>
      <c r="E2" s="11"/>
    </row>
    <row r="3" spans="2:7" ht="19.5" customHeight="1" x14ac:dyDescent="0.25">
      <c r="C3" s="8"/>
      <c r="E3" s="8"/>
    </row>
    <row r="4" spans="2:7" s="5" customFormat="1" ht="19.5" customHeight="1" x14ac:dyDescent="0.25">
      <c r="B4" s="9" t="s">
        <v>1</v>
      </c>
      <c r="C4" s="9" t="s">
        <v>2</v>
      </c>
      <c r="D4" s="9" t="s">
        <v>3</v>
      </c>
      <c r="E4" s="9" t="s">
        <v>4</v>
      </c>
    </row>
    <row r="5" spans="2:7" s="6" customFormat="1" ht="19.5" customHeight="1" x14ac:dyDescent="0.25">
      <c r="B5" s="158">
        <v>1</v>
      </c>
      <c r="C5" s="162" t="s">
        <v>5</v>
      </c>
      <c r="D5" s="108" t="s">
        <v>6</v>
      </c>
      <c r="E5" s="10" t="s">
        <v>7</v>
      </c>
    </row>
    <row r="6" spans="2:7" s="6" customFormat="1" ht="76.5" customHeight="1" x14ac:dyDescent="0.25">
      <c r="B6" s="159"/>
      <c r="C6" s="159"/>
      <c r="D6" s="108" t="s">
        <v>8</v>
      </c>
      <c r="E6" s="10" t="s">
        <v>9</v>
      </c>
    </row>
    <row r="7" spans="2:7" s="6" customFormat="1" ht="84.75" customHeight="1" x14ac:dyDescent="0.25">
      <c r="B7" s="159"/>
      <c r="C7" s="159"/>
      <c r="D7" s="108" t="s">
        <v>10</v>
      </c>
      <c r="E7" s="10" t="s">
        <v>11</v>
      </c>
    </row>
    <row r="8" spans="2:7" s="6" customFormat="1" ht="94.5" customHeight="1" x14ac:dyDescent="0.25">
      <c r="B8" s="159"/>
      <c r="C8" s="159"/>
      <c r="D8" s="108" t="s">
        <v>12</v>
      </c>
      <c r="E8" s="10" t="s">
        <v>13</v>
      </c>
    </row>
    <row r="9" spans="2:7" s="6" customFormat="1" ht="97.5" customHeight="1" x14ac:dyDescent="0.25">
      <c r="B9" s="160"/>
      <c r="C9" s="160"/>
      <c r="D9" s="108" t="s">
        <v>14</v>
      </c>
      <c r="E9" s="10" t="s">
        <v>15</v>
      </c>
    </row>
    <row r="10" spans="2:7" s="6" customFormat="1" ht="6" customHeight="1" x14ac:dyDescent="0.25">
      <c r="B10" s="12"/>
      <c r="C10" s="13"/>
      <c r="D10" s="13"/>
      <c r="E10" s="14"/>
    </row>
    <row r="11" spans="2:7" s="6" customFormat="1" ht="70.5" customHeight="1" x14ac:dyDescent="0.25">
      <c r="B11" s="158">
        <v>2</v>
      </c>
      <c r="C11" s="162" t="s">
        <v>16</v>
      </c>
      <c r="D11" s="108" t="s">
        <v>6</v>
      </c>
      <c r="E11" s="15" t="s">
        <v>17</v>
      </c>
    </row>
    <row r="12" spans="2:7" s="6" customFormat="1" ht="89.25" customHeight="1" x14ac:dyDescent="0.25">
      <c r="B12" s="159"/>
      <c r="C12" s="159"/>
      <c r="D12" s="108" t="s">
        <v>8</v>
      </c>
      <c r="E12" s="15" t="s">
        <v>18</v>
      </c>
    </row>
    <row r="13" spans="2:7" s="6" customFormat="1" ht="87" customHeight="1" x14ac:dyDescent="0.25">
      <c r="B13" s="159"/>
      <c r="C13" s="159"/>
      <c r="D13" s="108" t="s">
        <v>10</v>
      </c>
      <c r="E13" s="15" t="s">
        <v>19</v>
      </c>
    </row>
    <row r="14" spans="2:7" s="6" customFormat="1" ht="70.5" customHeight="1" x14ac:dyDescent="0.25">
      <c r="B14" s="159"/>
      <c r="C14" s="159"/>
      <c r="D14" s="108" t="s">
        <v>12</v>
      </c>
      <c r="E14" s="15" t="s">
        <v>20</v>
      </c>
    </row>
    <row r="15" spans="2:7" s="6" customFormat="1" ht="87.75" customHeight="1" x14ac:dyDescent="0.25">
      <c r="B15" s="160"/>
      <c r="C15" s="160"/>
      <c r="D15" s="108" t="s">
        <v>14</v>
      </c>
      <c r="E15" s="15" t="s">
        <v>21</v>
      </c>
    </row>
    <row r="16" spans="2:7" s="6" customFormat="1" ht="6" customHeight="1" x14ac:dyDescent="0.25">
      <c r="B16" s="12"/>
      <c r="C16" s="13"/>
      <c r="D16" s="13"/>
      <c r="E16" s="14"/>
    </row>
    <row r="17" spans="2:5" s="6" customFormat="1" ht="60" customHeight="1" x14ac:dyDescent="0.25">
      <c r="B17" s="158">
        <v>3</v>
      </c>
      <c r="C17" s="162" t="s">
        <v>22</v>
      </c>
      <c r="D17" s="108" t="s">
        <v>6</v>
      </c>
      <c r="E17" s="15" t="s">
        <v>23</v>
      </c>
    </row>
    <row r="18" spans="2:5" s="6" customFormat="1" ht="89.25" customHeight="1" x14ac:dyDescent="0.25">
      <c r="B18" s="159"/>
      <c r="C18" s="159"/>
      <c r="D18" s="108" t="s">
        <v>8</v>
      </c>
      <c r="E18" s="15" t="s">
        <v>24</v>
      </c>
    </row>
    <row r="19" spans="2:5" s="6" customFormat="1" ht="87" customHeight="1" x14ac:dyDescent="0.25">
      <c r="B19" s="159"/>
      <c r="C19" s="159"/>
      <c r="D19" s="108" t="s">
        <v>10</v>
      </c>
      <c r="E19" s="15" t="s">
        <v>25</v>
      </c>
    </row>
    <row r="20" spans="2:5" s="6" customFormat="1" ht="73.5" customHeight="1" x14ac:dyDescent="0.25">
      <c r="B20" s="159"/>
      <c r="C20" s="159"/>
      <c r="D20" s="108" t="s">
        <v>12</v>
      </c>
      <c r="E20" s="15" t="s">
        <v>26</v>
      </c>
    </row>
    <row r="21" spans="2:5" s="6" customFormat="1" ht="69.75" customHeight="1" x14ac:dyDescent="0.25">
      <c r="B21" s="160"/>
      <c r="C21" s="160"/>
      <c r="D21" s="108" t="s">
        <v>14</v>
      </c>
      <c r="E21" s="15" t="s">
        <v>27</v>
      </c>
    </row>
    <row r="22" spans="2:5" s="6" customFormat="1" ht="6" customHeight="1" x14ac:dyDescent="0.25">
      <c r="B22" s="12"/>
      <c r="C22" s="13"/>
      <c r="D22" s="13"/>
      <c r="E22" s="14"/>
    </row>
    <row r="23" spans="2:5" s="6" customFormat="1" ht="57.75" customHeight="1" x14ac:dyDescent="0.25">
      <c r="B23" s="158">
        <v>4</v>
      </c>
      <c r="C23" s="161" t="s">
        <v>28</v>
      </c>
      <c r="D23" s="108" t="s">
        <v>6</v>
      </c>
      <c r="E23" s="15" t="s">
        <v>29</v>
      </c>
    </row>
    <row r="24" spans="2:5" s="6" customFormat="1" ht="68.25" customHeight="1" x14ac:dyDescent="0.25">
      <c r="B24" s="159"/>
      <c r="C24" s="159"/>
      <c r="D24" s="108" t="s">
        <v>8</v>
      </c>
      <c r="E24" s="15" t="s">
        <v>30</v>
      </c>
    </row>
    <row r="25" spans="2:5" s="6" customFormat="1" ht="77.25" customHeight="1" x14ac:dyDescent="0.25">
      <c r="B25" s="159"/>
      <c r="C25" s="159"/>
      <c r="D25" s="108" t="s">
        <v>10</v>
      </c>
      <c r="E25" s="15" t="s">
        <v>31</v>
      </c>
    </row>
    <row r="26" spans="2:5" s="6" customFormat="1" ht="122.25" customHeight="1" x14ac:dyDescent="0.25">
      <c r="B26" s="159"/>
      <c r="C26" s="159"/>
      <c r="D26" s="108" t="s">
        <v>12</v>
      </c>
      <c r="E26" s="15" t="s">
        <v>32</v>
      </c>
    </row>
    <row r="27" spans="2:5" s="6" customFormat="1" ht="108" customHeight="1" x14ac:dyDescent="0.25">
      <c r="B27" s="160"/>
      <c r="C27" s="160"/>
      <c r="D27" s="108" t="s">
        <v>14</v>
      </c>
      <c r="E27" s="15" t="s">
        <v>33</v>
      </c>
    </row>
    <row r="28" spans="2:5" s="6" customFormat="1" ht="6" customHeight="1" x14ac:dyDescent="0.25">
      <c r="B28" s="12"/>
      <c r="C28" s="13"/>
      <c r="D28" s="13"/>
      <c r="E28" s="14"/>
    </row>
    <row r="29" spans="2:5" s="6" customFormat="1" ht="27.75" customHeight="1" x14ac:dyDescent="0.25">
      <c r="B29" s="158">
        <v>5</v>
      </c>
      <c r="C29" s="161" t="s">
        <v>34</v>
      </c>
      <c r="D29" s="108" t="s">
        <v>6</v>
      </c>
      <c r="E29" s="10" t="s">
        <v>35</v>
      </c>
    </row>
    <row r="30" spans="2:5" s="6" customFormat="1" ht="27.75" customHeight="1" x14ac:dyDescent="0.25">
      <c r="B30" s="159"/>
      <c r="C30" s="159"/>
      <c r="D30" s="108" t="s">
        <v>8</v>
      </c>
      <c r="E30" s="10" t="s">
        <v>36</v>
      </c>
    </row>
    <row r="31" spans="2:5" s="6" customFormat="1" ht="27.75" customHeight="1" x14ac:dyDescent="0.25">
      <c r="B31" s="159"/>
      <c r="C31" s="159"/>
      <c r="D31" s="108" t="s">
        <v>10</v>
      </c>
      <c r="E31" s="10" t="s">
        <v>37</v>
      </c>
    </row>
    <row r="32" spans="2:5" s="6" customFormat="1" ht="27.75" customHeight="1" x14ac:dyDescent="0.25">
      <c r="B32" s="159"/>
      <c r="C32" s="159"/>
      <c r="D32" s="108" t="s">
        <v>12</v>
      </c>
      <c r="E32" s="10" t="s">
        <v>38</v>
      </c>
    </row>
    <row r="33" spans="2:5" s="6" customFormat="1" ht="27.75" customHeight="1" x14ac:dyDescent="0.25">
      <c r="B33" s="160"/>
      <c r="C33" s="160"/>
      <c r="D33" s="108" t="s">
        <v>14</v>
      </c>
      <c r="E33" s="10"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topLeftCell="B25"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42578125" style="26" customWidth="1"/>
    <col min="7" max="7" width="9.140625" style="25" customWidth="1"/>
    <col min="8" max="8" width="11.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3" s="16" customFormat="1" ht="75" customHeight="1" x14ac:dyDescent="0.25">
      <c r="D1" s="170" t="s">
        <v>40</v>
      </c>
      <c r="E1" s="171"/>
      <c r="F1" s="171"/>
      <c r="G1" s="171"/>
      <c r="H1" s="171"/>
      <c r="I1" s="171"/>
      <c r="J1" s="171"/>
      <c r="K1" s="171"/>
      <c r="L1" s="171"/>
    </row>
    <row r="2" spans="2:13" s="17" customFormat="1" ht="23.25" customHeight="1" x14ac:dyDescent="0.25">
      <c r="B2" s="172" t="s">
        <v>41</v>
      </c>
      <c r="C2" s="168"/>
      <c r="D2" s="181" t="s">
        <v>42</v>
      </c>
      <c r="E2" s="182"/>
      <c r="F2" s="182"/>
      <c r="G2" s="167" t="s">
        <v>43</v>
      </c>
      <c r="H2" s="168"/>
      <c r="I2" s="168"/>
      <c r="J2" s="165" t="s">
        <v>44</v>
      </c>
      <c r="K2" s="166"/>
      <c r="L2" s="166"/>
    </row>
    <row r="3" spans="2:13" s="17" customFormat="1" ht="23.25" customHeight="1" x14ac:dyDescent="0.25">
      <c r="B3" s="172" t="s">
        <v>45</v>
      </c>
      <c r="C3" s="168"/>
      <c r="D3" s="165" t="s">
        <v>46</v>
      </c>
      <c r="E3" s="166"/>
      <c r="F3" s="166"/>
      <c r="G3" s="169" t="s">
        <v>47</v>
      </c>
      <c r="H3" s="168"/>
      <c r="I3" s="168"/>
      <c r="J3" s="165" t="s">
        <v>48</v>
      </c>
      <c r="K3" s="166"/>
      <c r="L3" s="166"/>
    </row>
    <row r="4" spans="2:13" s="17" customFormat="1" ht="18" customHeight="1" thickBot="1" x14ac:dyDescent="0.25">
      <c r="B4" s="64"/>
      <c r="C4" s="18"/>
      <c r="D4" s="19"/>
      <c r="E4" s="19"/>
      <c r="F4" s="20"/>
      <c r="G4" s="21"/>
      <c r="H4" s="21"/>
      <c r="I4" s="22"/>
      <c r="J4" s="23"/>
      <c r="K4" s="23"/>
      <c r="L4" s="22"/>
    </row>
    <row r="5" spans="2:13" s="50" customFormat="1" ht="19.899999999999999" customHeight="1" thickTop="1" thickBot="1" x14ac:dyDescent="0.3">
      <c r="B5" s="65" t="s">
        <v>49</v>
      </c>
      <c r="C5" s="51" t="s">
        <v>50</v>
      </c>
      <c r="D5" s="53"/>
      <c r="E5" s="52"/>
      <c r="F5" s="54"/>
      <c r="G5" s="52"/>
      <c r="H5" s="56"/>
      <c r="I5" s="56"/>
      <c r="J5" s="55"/>
      <c r="K5" s="104"/>
      <c r="L5" s="66">
        <f>L7+L8</f>
        <v>0.81600000000000006</v>
      </c>
    </row>
    <row r="6" spans="2:13" s="27" customFormat="1" ht="24" customHeight="1" thickTop="1" x14ac:dyDescent="0.25">
      <c r="B6" s="67" t="s">
        <v>1</v>
      </c>
      <c r="C6" s="176" t="s">
        <v>51</v>
      </c>
      <c r="D6" s="177"/>
      <c r="E6" s="177"/>
      <c r="F6" s="177"/>
      <c r="G6" s="106" t="s">
        <v>52</v>
      </c>
      <c r="H6" s="107" t="s">
        <v>53</v>
      </c>
      <c r="I6" s="44" t="s">
        <v>54</v>
      </c>
      <c r="J6" s="107" t="s">
        <v>55</v>
      </c>
      <c r="K6" s="107" t="s">
        <v>56</v>
      </c>
      <c r="L6" s="68" t="s">
        <v>57</v>
      </c>
    </row>
    <row r="7" spans="2:13" ht="19.899999999999999" customHeight="1" x14ac:dyDescent="0.25">
      <c r="B7" s="69">
        <v>1</v>
      </c>
      <c r="C7" s="178" t="s">
        <v>58</v>
      </c>
      <c r="D7" s="179"/>
      <c r="E7" s="179"/>
      <c r="F7" s="180"/>
      <c r="G7" s="93">
        <v>0.4</v>
      </c>
      <c r="H7" s="32">
        <v>1</v>
      </c>
      <c r="I7" s="62">
        <v>0.84</v>
      </c>
      <c r="J7" s="33">
        <f>I7/H7</f>
        <v>0.84</v>
      </c>
      <c r="K7" s="62"/>
      <c r="L7" s="70">
        <f>G7*J7</f>
        <v>0.33600000000000002</v>
      </c>
    </row>
    <row r="8" spans="2:13" ht="19.899999999999999" customHeight="1" thickBot="1" x14ac:dyDescent="0.3">
      <c r="B8" s="71">
        <v>2</v>
      </c>
      <c r="C8" s="173" t="s">
        <v>59</v>
      </c>
      <c r="D8" s="174"/>
      <c r="E8" s="174"/>
      <c r="F8" s="175"/>
      <c r="G8" s="92">
        <v>0.6</v>
      </c>
      <c r="H8" s="34">
        <v>1</v>
      </c>
      <c r="I8" s="63">
        <v>0.8</v>
      </c>
      <c r="J8" s="35">
        <f>I8/H8</f>
        <v>0.8</v>
      </c>
      <c r="K8" s="63"/>
      <c r="L8" s="72">
        <f>G8*J8</f>
        <v>0.48</v>
      </c>
    </row>
    <row r="9" spans="2:13" s="50" customFormat="1" ht="18.75" customHeight="1" thickTop="1" thickBot="1" x14ac:dyDescent="0.3">
      <c r="B9" s="65" t="s">
        <v>60</v>
      </c>
      <c r="C9" s="56" t="s">
        <v>61</v>
      </c>
      <c r="D9" s="53"/>
      <c r="E9" s="52"/>
      <c r="F9" s="54"/>
      <c r="G9" s="52"/>
      <c r="H9" s="163"/>
      <c r="I9" s="164"/>
      <c r="J9" s="55"/>
      <c r="K9" s="104"/>
      <c r="L9" s="73">
        <f>SUM(L10:L12)</f>
        <v>0.87</v>
      </c>
    </row>
    <row r="10" spans="2:13" ht="57.75" customHeight="1" thickTop="1" x14ac:dyDescent="0.25">
      <c r="B10" s="74" t="s">
        <v>62</v>
      </c>
      <c r="C10" s="103" t="s">
        <v>57</v>
      </c>
      <c r="E10" s="107" t="s">
        <v>63</v>
      </c>
      <c r="F10" s="103" t="s">
        <v>64</v>
      </c>
      <c r="G10" s="60" t="s">
        <v>52</v>
      </c>
      <c r="H10" s="45" t="s">
        <v>53</v>
      </c>
      <c r="I10" s="60" t="s">
        <v>54</v>
      </c>
      <c r="J10" s="60" t="s">
        <v>55</v>
      </c>
      <c r="K10" s="127" t="s">
        <v>56</v>
      </c>
      <c r="L10" s="75" t="s">
        <v>57</v>
      </c>
    </row>
    <row r="11" spans="2:13" ht="57.75" customHeight="1" x14ac:dyDescent="0.25">
      <c r="B11" s="96">
        <v>1</v>
      </c>
      <c r="C11" s="109" t="s">
        <v>65</v>
      </c>
      <c r="E11" s="110"/>
      <c r="F11" s="101"/>
      <c r="G11" s="97">
        <v>0.5</v>
      </c>
      <c r="H11" s="34">
        <v>1</v>
      </c>
      <c r="I11" s="98">
        <v>0.84</v>
      </c>
      <c r="J11" s="98">
        <f>I11</f>
        <v>0.84</v>
      </c>
      <c r="L11" s="155">
        <f>J11*G11</f>
        <v>0.42</v>
      </c>
      <c r="M11" s="98"/>
    </row>
    <row r="12" spans="2:13" ht="57.75" customHeight="1" thickBot="1" x14ac:dyDescent="0.3">
      <c r="B12" s="99">
        <v>2</v>
      </c>
      <c r="C12" s="109" t="s">
        <v>66</v>
      </c>
      <c r="E12" s="112"/>
      <c r="F12" s="102"/>
      <c r="G12" s="97">
        <v>0.5</v>
      </c>
      <c r="H12" s="34">
        <v>1</v>
      </c>
      <c r="I12" s="100">
        <v>0.9</v>
      </c>
      <c r="J12" s="100">
        <f>I12</f>
        <v>0.9</v>
      </c>
      <c r="L12" s="154">
        <f>J12*G12</f>
        <v>0.45</v>
      </c>
      <c r="M12" s="100"/>
    </row>
    <row r="13" spans="2:13" s="50" customFormat="1" ht="19.899999999999999" customHeight="1" thickTop="1" thickBot="1" x14ac:dyDescent="0.3">
      <c r="B13" s="65" t="s">
        <v>67</v>
      </c>
      <c r="C13" s="87" t="s">
        <v>68</v>
      </c>
      <c r="D13" s="88"/>
      <c r="E13" s="86"/>
      <c r="F13" s="85"/>
      <c r="G13" s="86"/>
      <c r="H13" s="163"/>
      <c r="I13" s="164"/>
      <c r="J13" s="55"/>
      <c r="K13" s="104"/>
      <c r="L13" s="66">
        <f>SUM(L15:L22)</f>
        <v>1</v>
      </c>
    </row>
    <row r="14" spans="2:13" s="27" customFormat="1" ht="25.9" customHeight="1" thickTop="1" x14ac:dyDescent="0.25">
      <c r="B14" s="76" t="s">
        <v>1</v>
      </c>
      <c r="C14" s="183" t="s">
        <v>69</v>
      </c>
      <c r="D14" s="184"/>
      <c r="E14" s="184"/>
      <c r="F14" s="184"/>
      <c r="G14" s="106" t="s">
        <v>70</v>
      </c>
      <c r="H14" s="61" t="s">
        <v>71</v>
      </c>
      <c r="I14" s="46" t="s">
        <v>72</v>
      </c>
      <c r="J14" s="61" t="s">
        <v>73</v>
      </c>
      <c r="K14" s="61" t="s">
        <v>56</v>
      </c>
      <c r="L14" s="77" t="s">
        <v>57</v>
      </c>
    </row>
    <row r="15" spans="2:13" s="28" customFormat="1" ht="43.9" customHeight="1" x14ac:dyDescent="0.25">
      <c r="B15" s="78">
        <v>1</v>
      </c>
      <c r="C15" s="187" t="s">
        <v>74</v>
      </c>
      <c r="D15" s="188"/>
      <c r="E15" s="188"/>
      <c r="F15" s="189"/>
      <c r="G15" s="90">
        <v>0.05</v>
      </c>
      <c r="H15" s="29">
        <v>0.1</v>
      </c>
      <c r="I15" s="37">
        <v>0.15</v>
      </c>
      <c r="J15" s="94" t="s">
        <v>75</v>
      </c>
      <c r="K15" s="40" t="s">
        <v>76</v>
      </c>
      <c r="L15" s="37">
        <v>0.15</v>
      </c>
    </row>
    <row r="16" spans="2:13" s="28" customFormat="1" ht="43.9" customHeight="1" x14ac:dyDescent="0.25">
      <c r="B16" s="79">
        <f t="shared" ref="B16:B22" si="0">B15+1</f>
        <v>2</v>
      </c>
      <c r="C16" s="185" t="s">
        <v>77</v>
      </c>
      <c r="D16" s="166"/>
      <c r="E16" s="166"/>
      <c r="F16" s="186"/>
      <c r="G16" s="89">
        <v>0.05</v>
      </c>
      <c r="H16" s="30">
        <v>0.1</v>
      </c>
      <c r="I16" s="38">
        <v>0.15</v>
      </c>
      <c r="J16" s="95" t="s">
        <v>78</v>
      </c>
      <c r="K16" s="41"/>
      <c r="L16" s="38">
        <v>0.15</v>
      </c>
    </row>
    <row r="17" spans="2:12" s="28" customFormat="1" ht="43.9" customHeight="1" x14ac:dyDescent="0.25">
      <c r="B17" s="79">
        <f t="shared" si="0"/>
        <v>3</v>
      </c>
      <c r="C17" s="185" t="s">
        <v>79</v>
      </c>
      <c r="D17" s="166"/>
      <c r="E17" s="166"/>
      <c r="F17" s="186"/>
      <c r="G17" s="89">
        <v>0.05</v>
      </c>
      <c r="H17" s="30">
        <v>7.0000000000000007E-2</v>
      </c>
      <c r="I17" s="38">
        <v>0.1</v>
      </c>
      <c r="J17" s="95" t="s">
        <v>78</v>
      </c>
      <c r="K17" s="41"/>
      <c r="L17" s="38">
        <v>0.1</v>
      </c>
    </row>
    <row r="18" spans="2:12" s="28" customFormat="1" ht="43.9" customHeight="1" x14ac:dyDescent="0.25">
      <c r="B18" s="79">
        <f t="shared" si="0"/>
        <v>4</v>
      </c>
      <c r="C18" s="190" t="s">
        <v>80</v>
      </c>
      <c r="D18" s="166"/>
      <c r="E18" s="166"/>
      <c r="F18" s="186"/>
      <c r="G18" s="89">
        <v>0.05</v>
      </c>
      <c r="H18" s="30">
        <v>7.0000000000000007E-2</v>
      </c>
      <c r="I18" s="38">
        <v>0.1</v>
      </c>
      <c r="J18" s="95" t="s">
        <v>78</v>
      </c>
      <c r="K18" s="41"/>
      <c r="L18" s="38">
        <v>0.1</v>
      </c>
    </row>
    <row r="19" spans="2:12" s="28" customFormat="1" ht="43.9" customHeight="1" x14ac:dyDescent="0.25">
      <c r="B19" s="79">
        <f t="shared" si="0"/>
        <v>5</v>
      </c>
      <c r="C19" s="185" t="s">
        <v>81</v>
      </c>
      <c r="D19" s="166"/>
      <c r="E19" s="166"/>
      <c r="F19" s="186"/>
      <c r="G19" s="89">
        <v>0.05</v>
      </c>
      <c r="H19" s="30">
        <v>7.0000000000000007E-2</v>
      </c>
      <c r="I19" s="38">
        <v>0.1</v>
      </c>
      <c r="J19" s="95" t="s">
        <v>78</v>
      </c>
      <c r="K19" s="41"/>
      <c r="L19" s="38">
        <v>0.1</v>
      </c>
    </row>
    <row r="20" spans="2:12" s="28" customFormat="1" ht="43.9" customHeight="1" x14ac:dyDescent="0.25">
      <c r="B20" s="79">
        <f t="shared" si="0"/>
        <v>6</v>
      </c>
      <c r="C20" s="185" t="s">
        <v>82</v>
      </c>
      <c r="D20" s="166"/>
      <c r="E20" s="166"/>
      <c r="F20" s="186"/>
      <c r="G20" s="89">
        <v>0.05</v>
      </c>
      <c r="H20" s="30">
        <v>7.0000000000000007E-2</v>
      </c>
      <c r="I20" s="38">
        <v>0.1</v>
      </c>
      <c r="J20" s="95" t="s">
        <v>78</v>
      </c>
      <c r="K20" s="41"/>
      <c r="L20" s="38">
        <v>0.1</v>
      </c>
    </row>
    <row r="21" spans="2:12" s="28" customFormat="1" ht="43.9" customHeight="1" x14ac:dyDescent="0.25">
      <c r="B21" s="79">
        <f t="shared" si="0"/>
        <v>7</v>
      </c>
      <c r="C21" s="185" t="s">
        <v>83</v>
      </c>
      <c r="D21" s="166"/>
      <c r="E21" s="166"/>
      <c r="F21" s="186"/>
      <c r="G21" s="89">
        <v>0.05</v>
      </c>
      <c r="H21" s="30">
        <v>0.1</v>
      </c>
      <c r="I21" s="38">
        <v>0.15</v>
      </c>
      <c r="J21" s="95" t="s">
        <v>78</v>
      </c>
      <c r="K21" s="41"/>
      <c r="L21" s="38">
        <v>0.15</v>
      </c>
    </row>
    <row r="22" spans="2:12" s="28" customFormat="1" ht="43.9" customHeight="1" thickBot="1" x14ac:dyDescent="0.3">
      <c r="B22" s="80">
        <f t="shared" si="0"/>
        <v>8</v>
      </c>
      <c r="C22" s="217" t="s">
        <v>84</v>
      </c>
      <c r="D22" s="213"/>
      <c r="E22" s="213"/>
      <c r="F22" s="214"/>
      <c r="G22" s="91">
        <v>0.05</v>
      </c>
      <c r="H22" s="31">
        <v>0.1</v>
      </c>
      <c r="I22" s="39">
        <v>0.15</v>
      </c>
      <c r="J22" s="95" t="s">
        <v>78</v>
      </c>
      <c r="K22" s="42"/>
      <c r="L22" s="39">
        <v>0.15</v>
      </c>
    </row>
    <row r="23" spans="2:12" s="50" customFormat="1" ht="19.899999999999999" customHeight="1" thickTop="1" thickBot="1" x14ac:dyDescent="0.3">
      <c r="B23" s="65" t="s">
        <v>85</v>
      </c>
      <c r="C23" s="51" t="s">
        <v>86</v>
      </c>
      <c r="D23" s="53"/>
      <c r="E23" s="52"/>
      <c r="F23" s="54"/>
      <c r="G23" s="52"/>
      <c r="H23" s="163"/>
      <c r="I23" s="164"/>
      <c r="J23" s="55"/>
      <c r="K23" s="104"/>
      <c r="L23" s="81">
        <f>SUM(I25:I27)</f>
        <v>0.87219999999999998</v>
      </c>
    </row>
    <row r="24" spans="2:12" s="27" customFormat="1" ht="27" customHeight="1" thickTop="1" thickBot="1" x14ac:dyDescent="0.3">
      <c r="B24" s="76" t="s">
        <v>1</v>
      </c>
      <c r="C24" s="216" t="s">
        <v>51</v>
      </c>
      <c r="D24" s="184"/>
      <c r="E24" s="184"/>
      <c r="F24" s="184"/>
      <c r="G24" s="106" t="s">
        <v>87</v>
      </c>
      <c r="H24" s="61" t="s">
        <v>52</v>
      </c>
      <c r="I24" s="61" t="s">
        <v>57</v>
      </c>
      <c r="J24" s="215" t="s">
        <v>88</v>
      </c>
      <c r="K24" s="208"/>
      <c r="L24" s="209"/>
    </row>
    <row r="25" spans="2:12" s="28" customFormat="1" ht="19.899999999999999" customHeight="1" thickTop="1" x14ac:dyDescent="0.25">
      <c r="B25" s="78">
        <v>1</v>
      </c>
      <c r="C25" s="210" t="s">
        <v>89</v>
      </c>
      <c r="D25" s="188"/>
      <c r="E25" s="188"/>
      <c r="F25" s="189"/>
      <c r="G25" s="90">
        <f>L5</f>
        <v>0.81600000000000006</v>
      </c>
      <c r="H25" s="47">
        <v>0.2</v>
      </c>
      <c r="I25" s="90">
        <f>G25*H25</f>
        <v>0.16320000000000001</v>
      </c>
      <c r="J25" s="201">
        <f>SUM(I25:I27)</f>
        <v>0.87219999999999998</v>
      </c>
      <c r="K25" s="202"/>
      <c r="L25" s="203"/>
    </row>
    <row r="26" spans="2:12" s="28" customFormat="1" ht="19.899999999999999" customHeight="1" x14ac:dyDescent="0.25">
      <c r="B26" s="79">
        <f>B25+1</f>
        <v>2</v>
      </c>
      <c r="C26" s="211" t="s">
        <v>90</v>
      </c>
      <c r="D26" s="166"/>
      <c r="E26" s="166"/>
      <c r="F26" s="186"/>
      <c r="G26" s="89">
        <f>L9</f>
        <v>0.87</v>
      </c>
      <c r="H26" s="48">
        <v>0.7</v>
      </c>
      <c r="I26" s="89">
        <f>G26*H26</f>
        <v>0.60899999999999999</v>
      </c>
      <c r="J26" s="204"/>
      <c r="K26" s="205"/>
      <c r="L26" s="206"/>
    </row>
    <row r="27" spans="2:12" s="28" customFormat="1" ht="19.899999999999999" customHeight="1" thickBot="1" x14ac:dyDescent="0.3">
      <c r="B27" s="80">
        <f>B26+1</f>
        <v>3</v>
      </c>
      <c r="C27" s="212" t="s">
        <v>91</v>
      </c>
      <c r="D27" s="213"/>
      <c r="E27" s="213"/>
      <c r="F27" s="214"/>
      <c r="G27" s="91">
        <f>L13</f>
        <v>1</v>
      </c>
      <c r="H27" s="49">
        <v>0.1</v>
      </c>
      <c r="I27" s="43">
        <f>G27*H27</f>
        <v>0.1</v>
      </c>
      <c r="J27" s="207"/>
      <c r="K27" s="208"/>
      <c r="L27" s="209"/>
    </row>
    <row r="28" spans="2:12" s="50" customFormat="1" ht="19.899999999999999" customHeight="1" thickTop="1" x14ac:dyDescent="0.25">
      <c r="B28" s="82" t="s">
        <v>92</v>
      </c>
      <c r="C28" s="57" t="s">
        <v>93</v>
      </c>
      <c r="D28" s="58"/>
      <c r="E28" s="58"/>
      <c r="F28" s="59"/>
      <c r="G28" s="58"/>
      <c r="H28" s="58"/>
      <c r="I28" s="58"/>
      <c r="J28" s="58"/>
      <c r="K28" s="58"/>
      <c r="L28" s="83"/>
    </row>
    <row r="29" spans="2:12" s="36" customFormat="1" ht="79.150000000000006" customHeight="1" x14ac:dyDescent="0.25">
      <c r="B29" s="84">
        <v>1</v>
      </c>
      <c r="C29" s="195" t="s">
        <v>94</v>
      </c>
      <c r="D29" s="196"/>
      <c r="E29" s="196"/>
      <c r="F29" s="197"/>
      <c r="G29" s="198"/>
      <c r="H29" s="199"/>
      <c r="I29" s="199"/>
      <c r="J29" s="199"/>
      <c r="K29" s="199"/>
      <c r="L29" s="200"/>
    </row>
    <row r="30" spans="2:12" x14ac:dyDescent="0.25">
      <c r="B30" s="24"/>
      <c r="C30" s="24"/>
      <c r="D30" s="24"/>
      <c r="E30" s="24"/>
      <c r="F30" s="105"/>
      <c r="G30" s="24"/>
      <c r="H30" s="24"/>
      <c r="I30" s="24"/>
      <c r="J30" s="24"/>
      <c r="K30" s="24"/>
      <c r="L30" s="105"/>
    </row>
    <row r="31" spans="2:12" ht="27.75" customHeight="1" x14ac:dyDescent="0.25">
      <c r="B31" s="24"/>
      <c r="C31" s="194" t="s">
        <v>95</v>
      </c>
      <c r="D31" s="192"/>
      <c r="E31" s="192"/>
      <c r="F31" s="194" t="s">
        <v>96</v>
      </c>
      <c r="G31" s="192"/>
      <c r="H31" s="192"/>
      <c r="I31" s="194" t="s">
        <v>97</v>
      </c>
      <c r="J31" s="192"/>
      <c r="K31" s="192"/>
      <c r="L31" s="192"/>
    </row>
    <row r="32" spans="2:12" x14ac:dyDescent="0.25">
      <c r="B32" s="24"/>
      <c r="C32" s="24"/>
      <c r="D32" s="24"/>
      <c r="E32" s="24"/>
      <c r="F32" s="105"/>
      <c r="G32" s="24"/>
      <c r="H32" s="24"/>
      <c r="I32" s="24"/>
      <c r="J32" s="24"/>
      <c r="K32" s="24"/>
      <c r="L32" s="105"/>
    </row>
    <row r="33" spans="2:12" x14ac:dyDescent="0.25">
      <c r="B33" s="24"/>
      <c r="C33" s="24"/>
      <c r="D33" s="24"/>
      <c r="E33" s="24"/>
      <c r="F33" s="105"/>
      <c r="G33" s="24"/>
      <c r="H33" s="24"/>
      <c r="I33" s="24"/>
      <c r="J33" s="24"/>
      <c r="K33" s="24"/>
      <c r="L33" s="105"/>
    </row>
    <row r="34" spans="2:12" x14ac:dyDescent="0.25">
      <c r="B34" s="24"/>
      <c r="C34" s="24"/>
      <c r="D34" s="24"/>
      <c r="E34" s="24"/>
      <c r="F34" s="105"/>
      <c r="G34" s="24"/>
      <c r="H34" s="24"/>
      <c r="I34" s="24"/>
      <c r="J34" s="24"/>
      <c r="K34" s="24"/>
      <c r="L34" s="105"/>
    </row>
    <row r="35" spans="2:12" x14ac:dyDescent="0.25">
      <c r="B35" s="24"/>
      <c r="C35" s="24"/>
      <c r="D35" s="24"/>
      <c r="E35" s="24"/>
      <c r="F35" s="105"/>
      <c r="G35" s="24"/>
      <c r="H35" s="24"/>
      <c r="I35" s="24"/>
      <c r="J35" s="24"/>
      <c r="K35" s="24"/>
      <c r="L35" s="105"/>
    </row>
    <row r="36" spans="2:12" x14ac:dyDescent="0.25">
      <c r="B36" s="24"/>
      <c r="C36" s="24"/>
      <c r="D36" s="24"/>
      <c r="E36" s="24"/>
      <c r="F36" s="105"/>
      <c r="G36" s="24"/>
      <c r="H36" s="24"/>
      <c r="I36" s="24"/>
      <c r="J36" s="24"/>
      <c r="K36" s="24"/>
      <c r="L36" s="105"/>
    </row>
    <row r="37" spans="2:12" ht="15" customHeight="1" x14ac:dyDescent="0.25">
      <c r="B37" s="24"/>
      <c r="C37" s="191" t="s">
        <v>98</v>
      </c>
      <c r="D37" s="192"/>
      <c r="E37" s="192"/>
      <c r="F37" s="191" t="s">
        <v>98</v>
      </c>
      <c r="G37" s="192"/>
      <c r="H37" s="192"/>
      <c r="I37" s="191" t="s">
        <v>98</v>
      </c>
      <c r="J37" s="192"/>
      <c r="K37" s="192"/>
      <c r="L37" s="193"/>
    </row>
    <row r="38" spans="2:12" x14ac:dyDescent="0.25">
      <c r="B38" s="24"/>
      <c r="C38" s="24"/>
      <c r="D38" s="24"/>
      <c r="E38" s="24"/>
      <c r="F38" s="105"/>
      <c r="G38" s="24"/>
      <c r="H38" s="24"/>
      <c r="I38" s="24"/>
      <c r="J38" s="24"/>
      <c r="K38" s="24"/>
      <c r="L38" s="105"/>
    </row>
  </sheetData>
  <mergeCells count="38">
    <mergeCell ref="C29:F29"/>
    <mergeCell ref="G29:L29"/>
    <mergeCell ref="J25:L27"/>
    <mergeCell ref="C21:F21"/>
    <mergeCell ref="C25:F25"/>
    <mergeCell ref="C26:F26"/>
    <mergeCell ref="C27:F27"/>
    <mergeCell ref="H23:I23"/>
    <mergeCell ref="J24:L24"/>
    <mergeCell ref="C24:F24"/>
    <mergeCell ref="C22:F22"/>
    <mergeCell ref="C37:E37"/>
    <mergeCell ref="I37:L37"/>
    <mergeCell ref="C31:E31"/>
    <mergeCell ref="I31:L31"/>
    <mergeCell ref="F37:H37"/>
    <mergeCell ref="F31:H31"/>
    <mergeCell ref="C14:F14"/>
    <mergeCell ref="C19:F19"/>
    <mergeCell ref="C20:F20"/>
    <mergeCell ref="C15:F15"/>
    <mergeCell ref="C18:F18"/>
    <mergeCell ref="C16:F16"/>
    <mergeCell ref="C17:F17"/>
    <mergeCell ref="D1:L1"/>
    <mergeCell ref="B2:C2"/>
    <mergeCell ref="B3:C3"/>
    <mergeCell ref="H9:I9"/>
    <mergeCell ref="C8:F8"/>
    <mergeCell ref="C6:F6"/>
    <mergeCell ref="C7:F7"/>
    <mergeCell ref="D2:F2"/>
    <mergeCell ref="D3:F3"/>
    <mergeCell ref="H13:I13"/>
    <mergeCell ref="J2:L2"/>
    <mergeCell ref="J3:L3"/>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22" workbookViewId="0">
      <selection activeCell="D36" sqref="D36"/>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42578125" style="26" customWidth="1"/>
    <col min="7" max="7" width="9.140625" style="25" customWidth="1"/>
    <col min="8" max="8" width="11.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0" t="s">
        <v>40</v>
      </c>
      <c r="E1" s="171"/>
      <c r="F1" s="171"/>
      <c r="G1" s="171"/>
      <c r="H1" s="171"/>
      <c r="I1" s="171"/>
      <c r="J1" s="171"/>
      <c r="K1" s="171"/>
      <c r="L1" s="171"/>
    </row>
    <row r="2" spans="2:12" s="17" customFormat="1" ht="23.25" customHeight="1" x14ac:dyDescent="0.25">
      <c r="B2" s="172" t="s">
        <v>41</v>
      </c>
      <c r="C2" s="168"/>
      <c r="D2" s="181" t="s">
        <v>99</v>
      </c>
      <c r="E2" s="182"/>
      <c r="F2" s="182"/>
      <c r="G2" s="167" t="s">
        <v>43</v>
      </c>
      <c r="H2" s="168"/>
      <c r="I2" s="168"/>
      <c r="J2" s="165" t="s">
        <v>44</v>
      </c>
      <c r="K2" s="166"/>
      <c r="L2" s="166"/>
    </row>
    <row r="3" spans="2:12" s="17" customFormat="1" ht="23.25" customHeight="1" x14ac:dyDescent="0.25">
      <c r="B3" s="172" t="s">
        <v>45</v>
      </c>
      <c r="C3" s="168"/>
      <c r="D3" s="165" t="s">
        <v>100</v>
      </c>
      <c r="E3" s="166"/>
      <c r="F3" s="166"/>
      <c r="G3" s="169" t="s">
        <v>47</v>
      </c>
      <c r="H3" s="168"/>
      <c r="I3" s="168"/>
      <c r="J3" s="165" t="s">
        <v>48</v>
      </c>
      <c r="K3" s="166"/>
      <c r="L3" s="166"/>
    </row>
    <row r="4" spans="2:12" s="17" customFormat="1" ht="18" customHeight="1" thickBot="1" x14ac:dyDescent="0.25">
      <c r="B4" s="64"/>
      <c r="C4" s="18"/>
      <c r="D4" s="19"/>
      <c r="E4" s="19"/>
      <c r="F4" s="20"/>
      <c r="G4" s="21"/>
      <c r="H4" s="21"/>
      <c r="I4" s="22"/>
      <c r="J4" s="23"/>
      <c r="K4" s="23"/>
      <c r="L4" s="22"/>
    </row>
    <row r="5" spans="2:12" s="50" customFormat="1" ht="19.899999999999999" customHeight="1" thickTop="1" thickBot="1" x14ac:dyDescent="0.3">
      <c r="B5" s="65" t="s">
        <v>49</v>
      </c>
      <c r="C5" s="51" t="s">
        <v>50</v>
      </c>
      <c r="D5" s="53"/>
      <c r="E5" s="52"/>
      <c r="F5" s="54"/>
      <c r="G5" s="52"/>
      <c r="H5" s="56"/>
      <c r="I5" s="56"/>
      <c r="J5" s="55"/>
      <c r="K5" s="104"/>
      <c r="L5" s="66">
        <f>L7+L8</f>
        <v>0.81600000000000006</v>
      </c>
    </row>
    <row r="6" spans="2:12" s="27" customFormat="1" ht="24" customHeight="1" thickTop="1" x14ac:dyDescent="0.25">
      <c r="B6" s="67" t="s">
        <v>1</v>
      </c>
      <c r="C6" s="176" t="s">
        <v>51</v>
      </c>
      <c r="D6" s="177"/>
      <c r="E6" s="177"/>
      <c r="F6" s="177"/>
      <c r="G6" s="106" t="s">
        <v>52</v>
      </c>
      <c r="H6" s="107" t="s">
        <v>53</v>
      </c>
      <c r="I6" s="44" t="s">
        <v>54</v>
      </c>
      <c r="J6" s="107" t="s">
        <v>55</v>
      </c>
      <c r="K6" s="107" t="s">
        <v>56</v>
      </c>
      <c r="L6" s="68" t="s">
        <v>57</v>
      </c>
    </row>
    <row r="7" spans="2:12" ht="19.899999999999999" customHeight="1" x14ac:dyDescent="0.25">
      <c r="B7" s="69">
        <v>1</v>
      </c>
      <c r="C7" s="178" t="s">
        <v>58</v>
      </c>
      <c r="D7" s="179"/>
      <c r="E7" s="179"/>
      <c r="F7" s="180"/>
      <c r="G7" s="93">
        <v>0.4</v>
      </c>
      <c r="H7" s="32">
        <v>1</v>
      </c>
      <c r="I7" s="62">
        <v>0.84</v>
      </c>
      <c r="J7" s="33">
        <f>I7/H7</f>
        <v>0.84</v>
      </c>
      <c r="K7" s="62"/>
      <c r="L7" s="70">
        <f>G7*J7</f>
        <v>0.33600000000000002</v>
      </c>
    </row>
    <row r="8" spans="2:12" ht="19.899999999999999" customHeight="1" thickBot="1" x14ac:dyDescent="0.3">
      <c r="B8" s="71">
        <v>2</v>
      </c>
      <c r="C8" s="173" t="s">
        <v>59</v>
      </c>
      <c r="D8" s="174"/>
      <c r="E8" s="174"/>
      <c r="F8" s="175"/>
      <c r="G8" s="92">
        <v>0.6</v>
      </c>
      <c r="H8" s="34">
        <v>1</v>
      </c>
      <c r="I8" s="63">
        <v>0.8</v>
      </c>
      <c r="J8" s="35">
        <f>I8/H8</f>
        <v>0.8</v>
      </c>
      <c r="K8" s="63"/>
      <c r="L8" s="72">
        <f>G8*J8</f>
        <v>0.48</v>
      </c>
    </row>
    <row r="9" spans="2:12" s="50" customFormat="1" ht="18.75" customHeight="1" thickTop="1" thickBot="1" x14ac:dyDescent="0.3">
      <c r="B9" s="65" t="s">
        <v>60</v>
      </c>
      <c r="C9" s="56" t="s">
        <v>61</v>
      </c>
      <c r="D9" s="53"/>
      <c r="E9" s="52"/>
      <c r="F9" s="54"/>
      <c r="G9" s="52"/>
      <c r="H9" s="163"/>
      <c r="I9" s="164"/>
      <c r="J9" s="55"/>
      <c r="K9" s="104"/>
      <c r="L9" s="73">
        <f>SUM(L10:L12)</f>
        <v>0.87</v>
      </c>
    </row>
    <row r="10" spans="2:12" ht="57.75" customHeight="1" thickTop="1" x14ac:dyDescent="0.25">
      <c r="B10" s="74" t="s">
        <v>62</v>
      </c>
      <c r="C10" s="103" t="s">
        <v>57</v>
      </c>
      <c r="E10" s="107" t="s">
        <v>63</v>
      </c>
      <c r="F10" s="103" t="s">
        <v>64</v>
      </c>
      <c r="G10" s="60" t="s">
        <v>52</v>
      </c>
      <c r="H10" s="45" t="s">
        <v>53</v>
      </c>
      <c r="I10" s="60" t="s">
        <v>54</v>
      </c>
      <c r="J10" s="60" t="s">
        <v>55</v>
      </c>
      <c r="L10" s="75" t="s">
        <v>57</v>
      </c>
    </row>
    <row r="11" spans="2:12" ht="57.75" customHeight="1" x14ac:dyDescent="0.25">
      <c r="B11" s="96">
        <v>1</v>
      </c>
      <c r="C11" s="109" t="s">
        <v>65</v>
      </c>
      <c r="E11" s="110"/>
      <c r="F11" s="101"/>
      <c r="G11" s="97">
        <v>0.5</v>
      </c>
      <c r="H11" s="34">
        <v>1</v>
      </c>
      <c r="I11" s="98">
        <v>0.84</v>
      </c>
      <c r="J11" s="98">
        <f>I11</f>
        <v>0.84</v>
      </c>
      <c r="L11" s="154">
        <f>J11*G11</f>
        <v>0.42</v>
      </c>
    </row>
    <row r="12" spans="2:12" ht="57.75" customHeight="1" thickBot="1" x14ac:dyDescent="0.3">
      <c r="B12" s="99">
        <v>2</v>
      </c>
      <c r="C12" s="109" t="s">
        <v>66</v>
      </c>
      <c r="E12" s="112"/>
      <c r="F12" s="102"/>
      <c r="G12" s="97">
        <v>0.5</v>
      </c>
      <c r="H12" s="34">
        <v>1</v>
      </c>
      <c r="I12" s="100">
        <v>0.9</v>
      </c>
      <c r="J12" s="100">
        <f>I12</f>
        <v>0.9</v>
      </c>
      <c r="L12" s="154">
        <f>J12*G12</f>
        <v>0.45</v>
      </c>
    </row>
    <row r="13" spans="2:12" s="50" customFormat="1" ht="19.899999999999999" customHeight="1" thickTop="1" thickBot="1" x14ac:dyDescent="0.3">
      <c r="B13" s="65" t="s">
        <v>67</v>
      </c>
      <c r="C13" s="87" t="s">
        <v>68</v>
      </c>
      <c r="D13" s="88"/>
      <c r="E13" s="86"/>
      <c r="F13" s="85"/>
      <c r="G13" s="86"/>
      <c r="H13" s="163"/>
      <c r="I13" s="164"/>
      <c r="J13" s="55"/>
      <c r="K13" s="104"/>
      <c r="L13" s="66">
        <f>SUM(L15:L22)</f>
        <v>1</v>
      </c>
    </row>
    <row r="14" spans="2:12" s="27" customFormat="1" ht="25.9" customHeight="1" thickTop="1" x14ac:dyDescent="0.25">
      <c r="B14" s="76" t="s">
        <v>1</v>
      </c>
      <c r="C14" s="183" t="s">
        <v>69</v>
      </c>
      <c r="D14" s="184"/>
      <c r="E14" s="184"/>
      <c r="F14" s="184"/>
      <c r="G14" s="106" t="s">
        <v>70</v>
      </c>
      <c r="H14" s="61" t="s">
        <v>71</v>
      </c>
      <c r="I14" s="46" t="s">
        <v>72</v>
      </c>
      <c r="J14" s="61" t="s">
        <v>73</v>
      </c>
      <c r="K14" s="61" t="s">
        <v>56</v>
      </c>
      <c r="L14" s="77" t="s">
        <v>57</v>
      </c>
    </row>
    <row r="15" spans="2:12" s="28" customFormat="1" ht="43.9" customHeight="1" x14ac:dyDescent="0.25">
      <c r="B15" s="78">
        <v>1</v>
      </c>
      <c r="C15" s="187" t="s">
        <v>74</v>
      </c>
      <c r="D15" s="188"/>
      <c r="E15" s="188"/>
      <c r="F15" s="189"/>
      <c r="G15" s="90">
        <v>0.05</v>
      </c>
      <c r="H15" s="29">
        <v>0.1</v>
      </c>
      <c r="I15" s="37">
        <v>0.15</v>
      </c>
      <c r="J15" s="94" t="s">
        <v>75</v>
      </c>
      <c r="K15" s="40" t="s">
        <v>76</v>
      </c>
      <c r="L15" s="37">
        <v>0.15</v>
      </c>
    </row>
    <row r="16" spans="2:12" s="28" customFormat="1" ht="43.9" customHeight="1" x14ac:dyDescent="0.25">
      <c r="B16" s="79">
        <f t="shared" ref="B16:B22" si="0">B15+1</f>
        <v>2</v>
      </c>
      <c r="C16" s="185" t="s">
        <v>77</v>
      </c>
      <c r="D16" s="166"/>
      <c r="E16" s="166"/>
      <c r="F16" s="186"/>
      <c r="G16" s="89">
        <v>0.05</v>
      </c>
      <c r="H16" s="30">
        <v>0.1</v>
      </c>
      <c r="I16" s="38">
        <v>0.15</v>
      </c>
      <c r="J16" s="95" t="s">
        <v>78</v>
      </c>
      <c r="K16" s="41"/>
      <c r="L16" s="38">
        <v>0.15</v>
      </c>
    </row>
    <row r="17" spans="2:12" s="28" customFormat="1" ht="43.9" customHeight="1" x14ac:dyDescent="0.25">
      <c r="B17" s="79">
        <f t="shared" si="0"/>
        <v>3</v>
      </c>
      <c r="C17" s="185" t="s">
        <v>79</v>
      </c>
      <c r="D17" s="166"/>
      <c r="E17" s="166"/>
      <c r="F17" s="186"/>
      <c r="G17" s="89">
        <v>0.05</v>
      </c>
      <c r="H17" s="30">
        <v>7.0000000000000007E-2</v>
      </c>
      <c r="I17" s="38">
        <v>0.1</v>
      </c>
      <c r="J17" s="95" t="s">
        <v>78</v>
      </c>
      <c r="K17" s="41"/>
      <c r="L17" s="38">
        <v>0.1</v>
      </c>
    </row>
    <row r="18" spans="2:12" s="28" customFormat="1" ht="43.9" customHeight="1" x14ac:dyDescent="0.25">
      <c r="B18" s="79">
        <f t="shared" si="0"/>
        <v>4</v>
      </c>
      <c r="C18" s="190" t="s">
        <v>80</v>
      </c>
      <c r="D18" s="166"/>
      <c r="E18" s="166"/>
      <c r="F18" s="186"/>
      <c r="G18" s="89">
        <v>0.05</v>
      </c>
      <c r="H18" s="30">
        <v>7.0000000000000007E-2</v>
      </c>
      <c r="I18" s="38">
        <v>0.1</v>
      </c>
      <c r="J18" s="95" t="s">
        <v>78</v>
      </c>
      <c r="K18" s="41"/>
      <c r="L18" s="38">
        <v>0.1</v>
      </c>
    </row>
    <row r="19" spans="2:12" s="28" customFormat="1" ht="43.9" customHeight="1" x14ac:dyDescent="0.25">
      <c r="B19" s="79">
        <f t="shared" si="0"/>
        <v>5</v>
      </c>
      <c r="C19" s="185" t="s">
        <v>81</v>
      </c>
      <c r="D19" s="166"/>
      <c r="E19" s="166"/>
      <c r="F19" s="186"/>
      <c r="G19" s="89">
        <v>0.05</v>
      </c>
      <c r="H19" s="30">
        <v>7.0000000000000007E-2</v>
      </c>
      <c r="I19" s="38">
        <v>0.1</v>
      </c>
      <c r="J19" s="95" t="s">
        <v>78</v>
      </c>
      <c r="K19" s="41"/>
      <c r="L19" s="38">
        <v>0.1</v>
      </c>
    </row>
    <row r="20" spans="2:12" s="28" customFormat="1" ht="43.9" customHeight="1" x14ac:dyDescent="0.25">
      <c r="B20" s="79">
        <f t="shared" si="0"/>
        <v>6</v>
      </c>
      <c r="C20" s="185" t="s">
        <v>82</v>
      </c>
      <c r="D20" s="166"/>
      <c r="E20" s="166"/>
      <c r="F20" s="186"/>
      <c r="G20" s="89">
        <v>0.05</v>
      </c>
      <c r="H20" s="30">
        <v>7.0000000000000007E-2</v>
      </c>
      <c r="I20" s="38">
        <v>0.1</v>
      </c>
      <c r="J20" s="95" t="s">
        <v>78</v>
      </c>
      <c r="K20" s="41"/>
      <c r="L20" s="38">
        <v>0.1</v>
      </c>
    </row>
    <row r="21" spans="2:12" s="28" customFormat="1" ht="43.9" customHeight="1" x14ac:dyDescent="0.25">
      <c r="B21" s="79">
        <f t="shared" si="0"/>
        <v>7</v>
      </c>
      <c r="C21" s="185" t="s">
        <v>83</v>
      </c>
      <c r="D21" s="166"/>
      <c r="E21" s="166"/>
      <c r="F21" s="186"/>
      <c r="G21" s="89">
        <v>0.05</v>
      </c>
      <c r="H21" s="30">
        <v>0.1</v>
      </c>
      <c r="I21" s="38">
        <v>0.15</v>
      </c>
      <c r="J21" s="95" t="s">
        <v>78</v>
      </c>
      <c r="K21" s="41"/>
      <c r="L21" s="38">
        <v>0.15</v>
      </c>
    </row>
    <row r="22" spans="2:12" s="28" customFormat="1" ht="43.9" customHeight="1" thickBot="1" x14ac:dyDescent="0.3">
      <c r="B22" s="80">
        <f t="shared" si="0"/>
        <v>8</v>
      </c>
      <c r="C22" s="217" t="s">
        <v>84</v>
      </c>
      <c r="D22" s="213"/>
      <c r="E22" s="213"/>
      <c r="F22" s="214"/>
      <c r="G22" s="91">
        <v>0.05</v>
      </c>
      <c r="H22" s="31">
        <v>0.1</v>
      </c>
      <c r="I22" s="39">
        <v>0.15</v>
      </c>
      <c r="J22" s="95" t="s">
        <v>78</v>
      </c>
      <c r="K22" s="42"/>
      <c r="L22" s="39">
        <v>0.15</v>
      </c>
    </row>
    <row r="23" spans="2:12" s="50" customFormat="1" ht="19.899999999999999" customHeight="1" thickTop="1" thickBot="1" x14ac:dyDescent="0.3">
      <c r="B23" s="65" t="s">
        <v>85</v>
      </c>
      <c r="C23" s="51" t="s">
        <v>86</v>
      </c>
      <c r="D23" s="53"/>
      <c r="E23" s="52"/>
      <c r="F23" s="54"/>
      <c r="G23" s="52"/>
      <c r="H23" s="163"/>
      <c r="I23" s="164"/>
      <c r="J23" s="55"/>
      <c r="K23" s="104"/>
      <c r="L23" s="81">
        <f>SUM(I25:I27)</f>
        <v>0.87219999999999998</v>
      </c>
    </row>
    <row r="24" spans="2:12" s="27" customFormat="1" ht="27" customHeight="1" thickTop="1" thickBot="1" x14ac:dyDescent="0.3">
      <c r="B24" s="76" t="s">
        <v>1</v>
      </c>
      <c r="C24" s="216" t="s">
        <v>51</v>
      </c>
      <c r="D24" s="184"/>
      <c r="E24" s="184"/>
      <c r="F24" s="184"/>
      <c r="G24" s="106" t="s">
        <v>87</v>
      </c>
      <c r="H24" s="61" t="s">
        <v>52</v>
      </c>
      <c r="I24" s="61" t="s">
        <v>57</v>
      </c>
      <c r="J24" s="215" t="s">
        <v>88</v>
      </c>
      <c r="K24" s="208"/>
      <c r="L24" s="209"/>
    </row>
    <row r="25" spans="2:12" s="28" customFormat="1" ht="19.899999999999999" customHeight="1" thickTop="1" x14ac:dyDescent="0.25">
      <c r="B25" s="78">
        <v>1</v>
      </c>
      <c r="C25" s="210" t="s">
        <v>89</v>
      </c>
      <c r="D25" s="188"/>
      <c r="E25" s="188"/>
      <c r="F25" s="189"/>
      <c r="G25" s="90">
        <f>L5</f>
        <v>0.81600000000000006</v>
      </c>
      <c r="H25" s="47">
        <v>0.2</v>
      </c>
      <c r="I25" s="90">
        <f>G25*H25</f>
        <v>0.16320000000000001</v>
      </c>
      <c r="J25" s="201">
        <f>SUM(I25:I27)</f>
        <v>0.87219999999999998</v>
      </c>
      <c r="K25" s="202"/>
      <c r="L25" s="203"/>
    </row>
    <row r="26" spans="2:12" s="28" customFormat="1" ht="19.899999999999999" customHeight="1" x14ac:dyDescent="0.25">
      <c r="B26" s="79">
        <f>B25+1</f>
        <v>2</v>
      </c>
      <c r="C26" s="211" t="s">
        <v>90</v>
      </c>
      <c r="D26" s="166"/>
      <c r="E26" s="166"/>
      <c r="F26" s="186"/>
      <c r="G26" s="89">
        <f>L9</f>
        <v>0.87</v>
      </c>
      <c r="H26" s="48">
        <v>0.7</v>
      </c>
      <c r="I26" s="89">
        <f>G26*H26</f>
        <v>0.60899999999999999</v>
      </c>
      <c r="J26" s="204"/>
      <c r="K26" s="205"/>
      <c r="L26" s="206"/>
    </row>
    <row r="27" spans="2:12" s="28" customFormat="1" ht="19.899999999999999" customHeight="1" thickBot="1" x14ac:dyDescent="0.3">
      <c r="B27" s="80">
        <f>B26+1</f>
        <v>3</v>
      </c>
      <c r="C27" s="212" t="s">
        <v>91</v>
      </c>
      <c r="D27" s="213"/>
      <c r="E27" s="213"/>
      <c r="F27" s="214"/>
      <c r="G27" s="91">
        <f>L13</f>
        <v>1</v>
      </c>
      <c r="H27" s="49">
        <v>0.1</v>
      </c>
      <c r="I27" s="43">
        <f>G27*H27</f>
        <v>0.1</v>
      </c>
      <c r="J27" s="207"/>
      <c r="K27" s="208"/>
      <c r="L27" s="209"/>
    </row>
    <row r="28" spans="2:12" s="50" customFormat="1" ht="19.899999999999999" customHeight="1" thickTop="1" x14ac:dyDescent="0.25">
      <c r="B28" s="82" t="s">
        <v>92</v>
      </c>
      <c r="C28" s="57" t="s">
        <v>93</v>
      </c>
      <c r="D28" s="58"/>
      <c r="E28" s="58"/>
      <c r="F28" s="59"/>
      <c r="G28" s="58"/>
      <c r="H28" s="58"/>
      <c r="I28" s="58"/>
      <c r="J28" s="58"/>
      <c r="K28" s="58"/>
      <c r="L28" s="83"/>
    </row>
    <row r="29" spans="2:12" s="36" customFormat="1" ht="79.150000000000006" customHeight="1" x14ac:dyDescent="0.25">
      <c r="B29" s="84">
        <v>1</v>
      </c>
      <c r="C29" s="195" t="s">
        <v>94</v>
      </c>
      <c r="D29" s="196"/>
      <c r="E29" s="196"/>
      <c r="F29" s="197"/>
      <c r="G29" s="198"/>
      <c r="H29" s="199"/>
      <c r="I29" s="199"/>
      <c r="J29" s="199"/>
      <c r="K29" s="199"/>
      <c r="L29" s="200"/>
    </row>
    <row r="30" spans="2:12" x14ac:dyDescent="0.25">
      <c r="B30" s="24"/>
      <c r="C30" s="24"/>
      <c r="D30" s="24"/>
      <c r="E30" s="24"/>
      <c r="F30" s="105"/>
      <c r="G30" s="24"/>
      <c r="H30" s="24"/>
      <c r="I30" s="24"/>
      <c r="J30" s="24"/>
      <c r="K30" s="24"/>
      <c r="L30" s="105"/>
    </row>
    <row r="31" spans="2:12" ht="27.75" customHeight="1" x14ac:dyDescent="0.25">
      <c r="B31" s="24"/>
      <c r="C31" s="194" t="s">
        <v>95</v>
      </c>
      <c r="D31" s="192"/>
      <c r="E31" s="192"/>
      <c r="F31" s="194" t="s">
        <v>96</v>
      </c>
      <c r="G31" s="192"/>
      <c r="H31" s="192"/>
      <c r="I31" s="194" t="s">
        <v>97</v>
      </c>
      <c r="J31" s="192"/>
      <c r="K31" s="192"/>
      <c r="L31" s="192"/>
    </row>
    <row r="32" spans="2:12" x14ac:dyDescent="0.25">
      <c r="B32" s="24"/>
      <c r="C32" s="24"/>
      <c r="D32" s="24"/>
      <c r="E32" s="24"/>
      <c r="F32" s="105"/>
      <c r="G32" s="24"/>
      <c r="H32" s="24"/>
      <c r="I32" s="24"/>
      <c r="J32" s="24"/>
      <c r="K32" s="24"/>
      <c r="L32" s="105"/>
    </row>
    <row r="33" spans="2:12" x14ac:dyDescent="0.25">
      <c r="B33" s="24"/>
      <c r="C33" s="24"/>
      <c r="D33" s="24"/>
      <c r="E33" s="24"/>
      <c r="F33" s="105"/>
      <c r="G33" s="24"/>
      <c r="H33" s="24"/>
      <c r="I33" s="24"/>
      <c r="J33" s="24"/>
      <c r="K33" s="24"/>
      <c r="L33" s="105"/>
    </row>
    <row r="34" spans="2:12" x14ac:dyDescent="0.25">
      <c r="B34" s="24"/>
      <c r="C34" s="24"/>
      <c r="D34" s="24"/>
      <c r="E34" s="24"/>
      <c r="F34" s="105"/>
      <c r="G34" s="24"/>
      <c r="H34" s="24"/>
      <c r="I34" s="24"/>
      <c r="J34" s="24"/>
      <c r="K34" s="24"/>
      <c r="L34" s="105"/>
    </row>
    <row r="35" spans="2:12" x14ac:dyDescent="0.25">
      <c r="B35" s="24"/>
      <c r="C35" s="24"/>
      <c r="D35" s="24"/>
      <c r="E35" s="24"/>
      <c r="F35" s="105"/>
      <c r="G35" s="24"/>
      <c r="H35" s="24"/>
      <c r="I35" s="24"/>
      <c r="J35" s="24"/>
      <c r="K35" s="24"/>
      <c r="L35" s="105"/>
    </row>
    <row r="36" spans="2:12" x14ac:dyDescent="0.25">
      <c r="B36" s="24"/>
      <c r="C36" s="24"/>
      <c r="D36" s="24"/>
      <c r="E36" s="24"/>
      <c r="F36" s="105"/>
      <c r="G36" s="24"/>
      <c r="H36" s="24"/>
      <c r="I36" s="24"/>
      <c r="J36" s="24"/>
      <c r="K36" s="24"/>
      <c r="L36" s="105"/>
    </row>
    <row r="37" spans="2:12" ht="15" customHeight="1" x14ac:dyDescent="0.25">
      <c r="B37" s="24"/>
      <c r="C37" s="191" t="s">
        <v>98</v>
      </c>
      <c r="D37" s="192"/>
      <c r="E37" s="192"/>
      <c r="F37" s="191" t="s">
        <v>98</v>
      </c>
      <c r="G37" s="192"/>
      <c r="H37" s="192"/>
      <c r="I37" s="191" t="s">
        <v>98</v>
      </c>
      <c r="J37" s="192"/>
      <c r="K37" s="192"/>
      <c r="L37" s="193"/>
    </row>
    <row r="38" spans="2:12" x14ac:dyDescent="0.25">
      <c r="B38" s="24"/>
      <c r="C38" s="24"/>
      <c r="D38" s="24"/>
      <c r="E38" s="24"/>
      <c r="F38" s="105"/>
      <c r="G38" s="24"/>
      <c r="H38" s="24"/>
      <c r="I38" s="24"/>
      <c r="J38" s="24"/>
      <c r="K38" s="24"/>
      <c r="L38" s="105"/>
    </row>
  </sheetData>
  <mergeCells count="38">
    <mergeCell ref="C24:F24"/>
    <mergeCell ref="C22:F22"/>
    <mergeCell ref="C37:E37"/>
    <mergeCell ref="I37:L37"/>
    <mergeCell ref="C31:E31"/>
    <mergeCell ref="I31:L31"/>
    <mergeCell ref="F37:H37"/>
    <mergeCell ref="F31:H31"/>
    <mergeCell ref="C29:F29"/>
    <mergeCell ref="G29:L29"/>
    <mergeCell ref="C14:F14"/>
    <mergeCell ref="C19:F19"/>
    <mergeCell ref="C20:F20"/>
    <mergeCell ref="C15:F15"/>
    <mergeCell ref="C18:F18"/>
    <mergeCell ref="C16:F16"/>
    <mergeCell ref="C17:F17"/>
    <mergeCell ref="J25:L27"/>
    <mergeCell ref="C21:F21"/>
    <mergeCell ref="C25:F25"/>
    <mergeCell ref="C26:F26"/>
    <mergeCell ref="C27:F27"/>
    <mergeCell ref="H23:I23"/>
    <mergeCell ref="J24:L24"/>
    <mergeCell ref="D1:L1"/>
    <mergeCell ref="B2:C2"/>
    <mergeCell ref="B3:C3"/>
    <mergeCell ref="H9:I9"/>
    <mergeCell ref="C8:F8"/>
    <mergeCell ref="C6:F6"/>
    <mergeCell ref="C7:F7"/>
    <mergeCell ref="D2:F2"/>
    <mergeCell ref="D3:F3"/>
    <mergeCell ref="H13:I13"/>
    <mergeCell ref="J2:L2"/>
    <mergeCell ref="J3:L3"/>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25"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42578125" style="26" customWidth="1"/>
    <col min="7" max="7" width="9.140625" style="25" customWidth="1"/>
    <col min="8" max="8" width="11.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0" t="s">
        <v>40</v>
      </c>
      <c r="E1" s="171"/>
      <c r="F1" s="171"/>
      <c r="G1" s="171"/>
      <c r="H1" s="171"/>
      <c r="I1" s="171"/>
      <c r="J1" s="171"/>
      <c r="K1" s="171"/>
      <c r="L1" s="171"/>
    </row>
    <row r="2" spans="2:12" s="17" customFormat="1" ht="23.25" customHeight="1" x14ac:dyDescent="0.25">
      <c r="B2" s="172" t="s">
        <v>41</v>
      </c>
      <c r="C2" s="168"/>
      <c r="D2" s="181" t="s">
        <v>101</v>
      </c>
      <c r="E2" s="182"/>
      <c r="F2" s="182"/>
      <c r="G2" s="167" t="s">
        <v>43</v>
      </c>
      <c r="H2" s="168"/>
      <c r="I2" s="168"/>
      <c r="J2" s="165" t="s">
        <v>44</v>
      </c>
      <c r="K2" s="166"/>
      <c r="L2" s="166"/>
    </row>
    <row r="3" spans="2:12" s="17" customFormat="1" ht="23.25" customHeight="1" x14ac:dyDescent="0.25">
      <c r="B3" s="172" t="s">
        <v>45</v>
      </c>
      <c r="C3" s="168"/>
      <c r="D3" s="165" t="s">
        <v>102</v>
      </c>
      <c r="E3" s="166"/>
      <c r="F3" s="166"/>
      <c r="G3" s="169" t="s">
        <v>47</v>
      </c>
      <c r="H3" s="168"/>
      <c r="I3" s="168"/>
      <c r="J3" s="165" t="s">
        <v>48</v>
      </c>
      <c r="K3" s="166"/>
      <c r="L3" s="166"/>
    </row>
    <row r="4" spans="2:12" s="17" customFormat="1" ht="18" customHeight="1" thickBot="1" x14ac:dyDescent="0.25">
      <c r="B4" s="64"/>
      <c r="C4" s="18"/>
      <c r="D4" s="19"/>
      <c r="E4" s="19"/>
      <c r="F4" s="20"/>
      <c r="G4" s="21"/>
      <c r="H4" s="21"/>
      <c r="I4" s="22"/>
      <c r="J4" s="23"/>
      <c r="K4" s="23"/>
      <c r="L4" s="22"/>
    </row>
    <row r="5" spans="2:12" s="50" customFormat="1" ht="19.899999999999999" customHeight="1" thickTop="1" thickBot="1" x14ac:dyDescent="0.3">
      <c r="B5" s="65" t="s">
        <v>49</v>
      </c>
      <c r="C5" s="51" t="s">
        <v>50</v>
      </c>
      <c r="D5" s="53"/>
      <c r="E5" s="52"/>
      <c r="F5" s="54"/>
      <c r="G5" s="52"/>
      <c r="H5" s="56"/>
      <c r="I5" s="56"/>
      <c r="J5" s="55"/>
      <c r="K5" s="104"/>
      <c r="L5" s="66">
        <f>L7+L8</f>
        <v>0.81600000000000006</v>
      </c>
    </row>
    <row r="6" spans="2:12" s="27" customFormat="1" ht="24" customHeight="1" thickTop="1" x14ac:dyDescent="0.25">
      <c r="B6" s="67" t="s">
        <v>1</v>
      </c>
      <c r="C6" s="176" t="s">
        <v>51</v>
      </c>
      <c r="D6" s="177"/>
      <c r="E6" s="177"/>
      <c r="F6" s="177"/>
      <c r="G6" s="106" t="s">
        <v>52</v>
      </c>
      <c r="H6" s="107" t="s">
        <v>53</v>
      </c>
      <c r="I6" s="44" t="s">
        <v>54</v>
      </c>
      <c r="J6" s="107" t="s">
        <v>55</v>
      </c>
      <c r="K6" s="107" t="s">
        <v>56</v>
      </c>
      <c r="L6" s="68" t="s">
        <v>57</v>
      </c>
    </row>
    <row r="7" spans="2:12" ht="19.899999999999999" customHeight="1" x14ac:dyDescent="0.25">
      <c r="B7" s="69">
        <v>1</v>
      </c>
      <c r="C7" s="178" t="s">
        <v>58</v>
      </c>
      <c r="D7" s="179"/>
      <c r="E7" s="179"/>
      <c r="F7" s="180"/>
      <c r="G7" s="93">
        <v>0.4</v>
      </c>
      <c r="H7" s="32">
        <v>1</v>
      </c>
      <c r="I7" s="62">
        <v>0.84</v>
      </c>
      <c r="J7" s="33">
        <f>I7/H7</f>
        <v>0.84</v>
      </c>
      <c r="K7" s="62"/>
      <c r="L7" s="70">
        <f>G7*J7</f>
        <v>0.33600000000000002</v>
      </c>
    </row>
    <row r="8" spans="2:12" ht="19.899999999999999" customHeight="1" thickBot="1" x14ac:dyDescent="0.3">
      <c r="B8" s="71">
        <v>2</v>
      </c>
      <c r="C8" s="173" t="s">
        <v>59</v>
      </c>
      <c r="D8" s="174"/>
      <c r="E8" s="174"/>
      <c r="F8" s="175"/>
      <c r="G8" s="92">
        <v>0.6</v>
      </c>
      <c r="H8" s="34">
        <v>1</v>
      </c>
      <c r="I8" s="63">
        <v>0.8</v>
      </c>
      <c r="J8" s="35">
        <f>I8/H8</f>
        <v>0.8</v>
      </c>
      <c r="K8" s="63"/>
      <c r="L8" s="72">
        <f>G8*J8</f>
        <v>0.48</v>
      </c>
    </row>
    <row r="9" spans="2:12" s="50" customFormat="1" ht="18.75" customHeight="1" thickTop="1" thickBot="1" x14ac:dyDescent="0.3">
      <c r="B9" s="65" t="s">
        <v>60</v>
      </c>
      <c r="C9" s="56" t="s">
        <v>61</v>
      </c>
      <c r="D9" s="53"/>
      <c r="E9" s="52"/>
      <c r="F9" s="54"/>
      <c r="G9" s="52"/>
      <c r="H9" s="163"/>
      <c r="I9" s="164"/>
      <c r="J9" s="55"/>
      <c r="K9" s="104"/>
      <c r="L9" s="73">
        <f>SUM(L10:L12)</f>
        <v>0.87</v>
      </c>
    </row>
    <row r="10" spans="2:12" ht="57.75" customHeight="1" thickTop="1" x14ac:dyDescent="0.25">
      <c r="B10" s="74" t="s">
        <v>62</v>
      </c>
      <c r="C10" s="103" t="s">
        <v>57</v>
      </c>
      <c r="D10" s="60" t="s">
        <v>52</v>
      </c>
      <c r="E10" s="107" t="s">
        <v>63</v>
      </c>
      <c r="F10" s="103" t="s">
        <v>64</v>
      </c>
      <c r="G10" s="60" t="s">
        <v>52</v>
      </c>
      <c r="H10" s="45" t="s">
        <v>53</v>
      </c>
      <c r="I10" s="60" t="s">
        <v>54</v>
      </c>
      <c r="J10" s="60" t="s">
        <v>55</v>
      </c>
      <c r="K10" s="60"/>
      <c r="L10" s="75" t="s">
        <v>57</v>
      </c>
    </row>
    <row r="11" spans="2:12" ht="57.75" customHeight="1" x14ac:dyDescent="0.25">
      <c r="B11" s="96">
        <v>1</v>
      </c>
      <c r="C11" s="109" t="s">
        <v>65</v>
      </c>
      <c r="D11" s="97">
        <v>0.5</v>
      </c>
      <c r="E11" s="110"/>
      <c r="F11" s="101"/>
      <c r="G11" s="97">
        <v>0.5</v>
      </c>
      <c r="H11" s="34">
        <v>1</v>
      </c>
      <c r="I11" s="98">
        <v>0.84</v>
      </c>
      <c r="J11" s="98">
        <f>I11</f>
        <v>0.84</v>
      </c>
      <c r="K11" s="98"/>
      <c r="L11" s="111">
        <f>J11*G11</f>
        <v>0.42</v>
      </c>
    </row>
    <row r="12" spans="2:12" ht="57.75" customHeight="1" thickBot="1" x14ac:dyDescent="0.3">
      <c r="B12" s="99">
        <v>2</v>
      </c>
      <c r="C12" s="109" t="s">
        <v>66</v>
      </c>
      <c r="D12" s="97">
        <v>0.5</v>
      </c>
      <c r="E12" s="112"/>
      <c r="F12" s="102"/>
      <c r="G12" s="97">
        <v>0.5</v>
      </c>
      <c r="H12" s="34">
        <v>1</v>
      </c>
      <c r="I12" s="100">
        <v>0.9</v>
      </c>
      <c r="J12" s="100">
        <f>I12</f>
        <v>0.9</v>
      </c>
      <c r="K12" s="100"/>
      <c r="L12" s="111">
        <f>J12*G12</f>
        <v>0.45</v>
      </c>
    </row>
    <row r="13" spans="2:12" s="50" customFormat="1" ht="19.899999999999999" customHeight="1" thickTop="1" thickBot="1" x14ac:dyDescent="0.3">
      <c r="B13" s="65" t="s">
        <v>67</v>
      </c>
      <c r="C13" s="87" t="s">
        <v>68</v>
      </c>
      <c r="D13" s="88"/>
      <c r="E13" s="86"/>
      <c r="F13" s="85"/>
      <c r="G13" s="86"/>
      <c r="H13" s="163"/>
      <c r="I13" s="164"/>
      <c r="J13" s="55"/>
      <c r="K13" s="104"/>
      <c r="L13" s="66">
        <f>SUM(L15:L22)</f>
        <v>1</v>
      </c>
    </row>
    <row r="14" spans="2:12" s="27" customFormat="1" ht="25.9" customHeight="1" thickTop="1" x14ac:dyDescent="0.25">
      <c r="B14" s="76" t="s">
        <v>1</v>
      </c>
      <c r="C14" s="183" t="s">
        <v>69</v>
      </c>
      <c r="D14" s="184"/>
      <c r="E14" s="184"/>
      <c r="F14" s="184"/>
      <c r="G14" s="106" t="s">
        <v>70</v>
      </c>
      <c r="H14" s="61" t="s">
        <v>71</v>
      </c>
      <c r="I14" s="46" t="s">
        <v>72</v>
      </c>
      <c r="J14" s="61" t="s">
        <v>73</v>
      </c>
      <c r="K14" s="61" t="s">
        <v>56</v>
      </c>
      <c r="L14" s="77" t="s">
        <v>57</v>
      </c>
    </row>
    <row r="15" spans="2:12" s="28" customFormat="1" ht="43.9" customHeight="1" x14ac:dyDescent="0.25">
      <c r="B15" s="78">
        <v>1</v>
      </c>
      <c r="C15" s="187" t="s">
        <v>74</v>
      </c>
      <c r="D15" s="188"/>
      <c r="E15" s="188"/>
      <c r="F15" s="189"/>
      <c r="G15" s="90">
        <v>0.05</v>
      </c>
      <c r="H15" s="29">
        <v>0.1</v>
      </c>
      <c r="I15" s="37">
        <v>0.15</v>
      </c>
      <c r="J15" s="94" t="s">
        <v>75</v>
      </c>
      <c r="K15" s="40" t="s">
        <v>76</v>
      </c>
      <c r="L15" s="37">
        <v>0.15</v>
      </c>
    </row>
    <row r="16" spans="2:12" s="28" customFormat="1" ht="43.9" customHeight="1" x14ac:dyDescent="0.25">
      <c r="B16" s="79">
        <f t="shared" ref="B16:B22" si="0">B15+1</f>
        <v>2</v>
      </c>
      <c r="C16" s="185" t="s">
        <v>77</v>
      </c>
      <c r="D16" s="166"/>
      <c r="E16" s="166"/>
      <c r="F16" s="186"/>
      <c r="G16" s="89">
        <v>0.05</v>
      </c>
      <c r="H16" s="30">
        <v>0.1</v>
      </c>
      <c r="I16" s="38">
        <v>0.15</v>
      </c>
      <c r="J16" s="95" t="s">
        <v>78</v>
      </c>
      <c r="K16" s="41"/>
      <c r="L16" s="38">
        <v>0.15</v>
      </c>
    </row>
    <row r="17" spans="2:12" s="28" customFormat="1" ht="43.9" customHeight="1" x14ac:dyDescent="0.25">
      <c r="B17" s="79">
        <f t="shared" si="0"/>
        <v>3</v>
      </c>
      <c r="C17" s="185" t="s">
        <v>79</v>
      </c>
      <c r="D17" s="166"/>
      <c r="E17" s="166"/>
      <c r="F17" s="186"/>
      <c r="G17" s="89">
        <v>0.05</v>
      </c>
      <c r="H17" s="30">
        <v>7.0000000000000007E-2</v>
      </c>
      <c r="I17" s="38">
        <v>0.1</v>
      </c>
      <c r="J17" s="95" t="s">
        <v>78</v>
      </c>
      <c r="K17" s="41"/>
      <c r="L17" s="38">
        <v>0.1</v>
      </c>
    </row>
    <row r="18" spans="2:12" s="28" customFormat="1" ht="43.9" customHeight="1" x14ac:dyDescent="0.25">
      <c r="B18" s="79">
        <f t="shared" si="0"/>
        <v>4</v>
      </c>
      <c r="C18" s="190" t="s">
        <v>80</v>
      </c>
      <c r="D18" s="166"/>
      <c r="E18" s="166"/>
      <c r="F18" s="186"/>
      <c r="G18" s="89">
        <v>0.05</v>
      </c>
      <c r="H18" s="30">
        <v>7.0000000000000007E-2</v>
      </c>
      <c r="I18" s="38">
        <v>0.1</v>
      </c>
      <c r="J18" s="95" t="s">
        <v>78</v>
      </c>
      <c r="K18" s="41"/>
      <c r="L18" s="38">
        <v>0.1</v>
      </c>
    </row>
    <row r="19" spans="2:12" s="28" customFormat="1" ht="43.9" customHeight="1" x14ac:dyDescent="0.25">
      <c r="B19" s="79">
        <f t="shared" si="0"/>
        <v>5</v>
      </c>
      <c r="C19" s="185" t="s">
        <v>81</v>
      </c>
      <c r="D19" s="166"/>
      <c r="E19" s="166"/>
      <c r="F19" s="186"/>
      <c r="G19" s="89">
        <v>0.05</v>
      </c>
      <c r="H19" s="30">
        <v>7.0000000000000007E-2</v>
      </c>
      <c r="I19" s="38">
        <v>0.1</v>
      </c>
      <c r="J19" s="95" t="s">
        <v>78</v>
      </c>
      <c r="K19" s="41"/>
      <c r="L19" s="38">
        <v>0.1</v>
      </c>
    </row>
    <row r="20" spans="2:12" s="28" customFormat="1" ht="43.9" customHeight="1" x14ac:dyDescent="0.25">
      <c r="B20" s="79">
        <f t="shared" si="0"/>
        <v>6</v>
      </c>
      <c r="C20" s="185" t="s">
        <v>82</v>
      </c>
      <c r="D20" s="166"/>
      <c r="E20" s="166"/>
      <c r="F20" s="186"/>
      <c r="G20" s="89">
        <v>0.05</v>
      </c>
      <c r="H20" s="30">
        <v>7.0000000000000007E-2</v>
      </c>
      <c r="I20" s="38">
        <v>0.1</v>
      </c>
      <c r="J20" s="95" t="s">
        <v>78</v>
      </c>
      <c r="K20" s="41"/>
      <c r="L20" s="38">
        <v>0.1</v>
      </c>
    </row>
    <row r="21" spans="2:12" s="28" customFormat="1" ht="43.9" customHeight="1" x14ac:dyDescent="0.25">
      <c r="B21" s="79">
        <f t="shared" si="0"/>
        <v>7</v>
      </c>
      <c r="C21" s="185" t="s">
        <v>83</v>
      </c>
      <c r="D21" s="166"/>
      <c r="E21" s="166"/>
      <c r="F21" s="186"/>
      <c r="G21" s="89">
        <v>0.05</v>
      </c>
      <c r="H21" s="30">
        <v>0.1</v>
      </c>
      <c r="I21" s="38">
        <v>0.15</v>
      </c>
      <c r="J21" s="95" t="s">
        <v>78</v>
      </c>
      <c r="K21" s="41"/>
      <c r="L21" s="38">
        <v>0.15</v>
      </c>
    </row>
    <row r="22" spans="2:12" s="28" customFormat="1" ht="43.9" customHeight="1" thickBot="1" x14ac:dyDescent="0.3">
      <c r="B22" s="80">
        <f t="shared" si="0"/>
        <v>8</v>
      </c>
      <c r="C22" s="217" t="s">
        <v>84</v>
      </c>
      <c r="D22" s="213"/>
      <c r="E22" s="213"/>
      <c r="F22" s="214"/>
      <c r="G22" s="91">
        <v>0.05</v>
      </c>
      <c r="H22" s="31">
        <v>0.1</v>
      </c>
      <c r="I22" s="39">
        <v>0.15</v>
      </c>
      <c r="J22" s="95" t="s">
        <v>78</v>
      </c>
      <c r="K22" s="42"/>
      <c r="L22" s="39">
        <v>0.15</v>
      </c>
    </row>
    <row r="23" spans="2:12" s="50" customFormat="1" ht="19.899999999999999" customHeight="1" thickTop="1" thickBot="1" x14ac:dyDescent="0.3">
      <c r="B23" s="65" t="s">
        <v>85</v>
      </c>
      <c r="C23" s="51" t="s">
        <v>86</v>
      </c>
      <c r="D23" s="53"/>
      <c r="E23" s="52"/>
      <c r="F23" s="54"/>
      <c r="G23" s="52"/>
      <c r="H23" s="163"/>
      <c r="I23" s="164"/>
      <c r="J23" s="55"/>
      <c r="K23" s="104"/>
      <c r="L23" s="81">
        <f>SUM(I25:I27)</f>
        <v>0.87219999999999998</v>
      </c>
    </row>
    <row r="24" spans="2:12" s="27" customFormat="1" ht="27" customHeight="1" thickTop="1" thickBot="1" x14ac:dyDescent="0.3">
      <c r="B24" s="76" t="s">
        <v>1</v>
      </c>
      <c r="C24" s="216" t="s">
        <v>51</v>
      </c>
      <c r="D24" s="184"/>
      <c r="E24" s="184"/>
      <c r="F24" s="184"/>
      <c r="G24" s="106" t="s">
        <v>87</v>
      </c>
      <c r="H24" s="61" t="s">
        <v>52</v>
      </c>
      <c r="I24" s="61" t="s">
        <v>57</v>
      </c>
      <c r="J24" s="215" t="s">
        <v>88</v>
      </c>
      <c r="K24" s="208"/>
      <c r="L24" s="209"/>
    </row>
    <row r="25" spans="2:12" s="28" customFormat="1" ht="19.899999999999999" customHeight="1" thickTop="1" x14ac:dyDescent="0.25">
      <c r="B25" s="78">
        <v>1</v>
      </c>
      <c r="C25" s="210" t="s">
        <v>89</v>
      </c>
      <c r="D25" s="188"/>
      <c r="E25" s="188"/>
      <c r="F25" s="189"/>
      <c r="G25" s="90">
        <f>L5</f>
        <v>0.81600000000000006</v>
      </c>
      <c r="H25" s="47">
        <v>0.2</v>
      </c>
      <c r="I25" s="90">
        <f>G25*H25</f>
        <v>0.16320000000000001</v>
      </c>
      <c r="J25" s="201">
        <f>SUM(I25:I27)</f>
        <v>0.87219999999999998</v>
      </c>
      <c r="K25" s="202"/>
      <c r="L25" s="203"/>
    </row>
    <row r="26" spans="2:12" s="28" customFormat="1" ht="19.899999999999999" customHeight="1" x14ac:dyDescent="0.25">
      <c r="B26" s="79">
        <f>B25+1</f>
        <v>2</v>
      </c>
      <c r="C26" s="211" t="s">
        <v>90</v>
      </c>
      <c r="D26" s="166"/>
      <c r="E26" s="166"/>
      <c r="F26" s="186"/>
      <c r="G26" s="89">
        <f>L9</f>
        <v>0.87</v>
      </c>
      <c r="H26" s="48">
        <v>0.7</v>
      </c>
      <c r="I26" s="89">
        <f>G26*H26</f>
        <v>0.60899999999999999</v>
      </c>
      <c r="J26" s="204"/>
      <c r="K26" s="205"/>
      <c r="L26" s="206"/>
    </row>
    <row r="27" spans="2:12" s="28" customFormat="1" ht="19.899999999999999" customHeight="1" thickBot="1" x14ac:dyDescent="0.3">
      <c r="B27" s="80">
        <f>B26+1</f>
        <v>3</v>
      </c>
      <c r="C27" s="212" t="s">
        <v>91</v>
      </c>
      <c r="D27" s="213"/>
      <c r="E27" s="213"/>
      <c r="F27" s="214"/>
      <c r="G27" s="91">
        <f>L13</f>
        <v>1</v>
      </c>
      <c r="H27" s="49">
        <v>0.1</v>
      </c>
      <c r="I27" s="43">
        <f>G27*H27</f>
        <v>0.1</v>
      </c>
      <c r="J27" s="207"/>
      <c r="K27" s="208"/>
      <c r="L27" s="209"/>
    </row>
    <row r="28" spans="2:12" s="50" customFormat="1" ht="19.899999999999999" customHeight="1" thickTop="1" x14ac:dyDescent="0.25">
      <c r="B28" s="82" t="s">
        <v>92</v>
      </c>
      <c r="C28" s="57" t="s">
        <v>93</v>
      </c>
      <c r="D28" s="58"/>
      <c r="E28" s="58"/>
      <c r="F28" s="59"/>
      <c r="G28" s="58"/>
      <c r="H28" s="58"/>
      <c r="I28" s="58"/>
      <c r="J28" s="58"/>
      <c r="K28" s="58"/>
      <c r="L28" s="83"/>
    </row>
    <row r="29" spans="2:12" s="36" customFormat="1" ht="79.150000000000006" customHeight="1" x14ac:dyDescent="0.25">
      <c r="B29" s="84">
        <v>1</v>
      </c>
      <c r="C29" s="195" t="s">
        <v>94</v>
      </c>
      <c r="D29" s="196"/>
      <c r="E29" s="196"/>
      <c r="F29" s="197"/>
      <c r="G29" s="198"/>
      <c r="H29" s="199"/>
      <c r="I29" s="199"/>
      <c r="J29" s="199"/>
      <c r="K29" s="199"/>
      <c r="L29" s="200"/>
    </row>
    <row r="30" spans="2:12" x14ac:dyDescent="0.25">
      <c r="B30" s="24"/>
      <c r="C30" s="24"/>
      <c r="D30" s="24"/>
      <c r="E30" s="24"/>
      <c r="F30" s="105"/>
      <c r="G30" s="24"/>
      <c r="H30" s="24"/>
      <c r="I30" s="24"/>
      <c r="J30" s="24"/>
      <c r="K30" s="24"/>
      <c r="L30" s="105"/>
    </row>
    <row r="31" spans="2:12" ht="27.75" customHeight="1" x14ac:dyDescent="0.25">
      <c r="B31" s="24"/>
      <c r="C31" s="194" t="s">
        <v>95</v>
      </c>
      <c r="D31" s="192"/>
      <c r="E31" s="192"/>
      <c r="F31" s="194" t="s">
        <v>96</v>
      </c>
      <c r="G31" s="192"/>
      <c r="H31" s="192"/>
      <c r="I31" s="194" t="s">
        <v>97</v>
      </c>
      <c r="J31" s="192"/>
      <c r="K31" s="192"/>
      <c r="L31" s="192"/>
    </row>
    <row r="32" spans="2:12" x14ac:dyDescent="0.25">
      <c r="B32" s="24"/>
      <c r="C32" s="24"/>
      <c r="D32" s="24"/>
      <c r="E32" s="24"/>
      <c r="F32" s="105"/>
      <c r="G32" s="24"/>
      <c r="H32" s="24"/>
      <c r="I32" s="24"/>
      <c r="J32" s="24"/>
      <c r="K32" s="24"/>
      <c r="L32" s="105"/>
    </row>
    <row r="33" spans="2:12" x14ac:dyDescent="0.25">
      <c r="B33" s="24"/>
      <c r="C33" s="24"/>
      <c r="D33" s="24"/>
      <c r="E33" s="24"/>
      <c r="F33" s="105"/>
      <c r="G33" s="24"/>
      <c r="H33" s="24"/>
      <c r="I33" s="24"/>
      <c r="J33" s="24"/>
      <c r="K33" s="24"/>
      <c r="L33" s="105"/>
    </row>
    <row r="34" spans="2:12" x14ac:dyDescent="0.25">
      <c r="B34" s="24"/>
      <c r="C34" s="24"/>
      <c r="D34" s="24"/>
      <c r="E34" s="24"/>
      <c r="F34" s="105"/>
      <c r="G34" s="24"/>
      <c r="H34" s="24"/>
      <c r="I34" s="24"/>
      <c r="J34" s="24"/>
      <c r="K34" s="24"/>
      <c r="L34" s="105"/>
    </row>
    <row r="35" spans="2:12" x14ac:dyDescent="0.25">
      <c r="B35" s="24"/>
      <c r="C35" s="24"/>
      <c r="D35" s="24"/>
      <c r="E35" s="24"/>
      <c r="F35" s="105"/>
      <c r="G35" s="24"/>
      <c r="H35" s="24"/>
      <c r="I35" s="24"/>
      <c r="J35" s="24"/>
      <c r="K35" s="24"/>
      <c r="L35" s="105"/>
    </row>
    <row r="36" spans="2:12" x14ac:dyDescent="0.25">
      <c r="B36" s="24"/>
      <c r="C36" s="24"/>
      <c r="D36" s="24"/>
      <c r="E36" s="24"/>
      <c r="F36" s="105"/>
      <c r="G36" s="24"/>
      <c r="H36" s="24"/>
      <c r="I36" s="24"/>
      <c r="J36" s="24"/>
      <c r="K36" s="24"/>
      <c r="L36" s="105"/>
    </row>
    <row r="37" spans="2:12" ht="15" customHeight="1" x14ac:dyDescent="0.25">
      <c r="B37" s="24"/>
      <c r="C37" s="191" t="s">
        <v>98</v>
      </c>
      <c r="D37" s="192"/>
      <c r="E37" s="192"/>
      <c r="F37" s="191" t="s">
        <v>98</v>
      </c>
      <c r="G37" s="192"/>
      <c r="H37" s="192"/>
      <c r="I37" s="191" t="s">
        <v>98</v>
      </c>
      <c r="J37" s="192"/>
      <c r="K37" s="192"/>
      <c r="L37" s="193"/>
    </row>
    <row r="38" spans="2:12" x14ac:dyDescent="0.25">
      <c r="B38" s="24"/>
      <c r="C38" s="24"/>
      <c r="D38" s="24"/>
      <c r="E38" s="24"/>
      <c r="F38" s="105"/>
      <c r="G38" s="24"/>
      <c r="H38" s="24"/>
      <c r="I38" s="24"/>
      <c r="J38" s="24"/>
      <c r="K38" s="24"/>
      <c r="L38" s="105"/>
    </row>
  </sheetData>
  <mergeCells count="38">
    <mergeCell ref="C29:F29"/>
    <mergeCell ref="G29:L29"/>
    <mergeCell ref="J25:L27"/>
    <mergeCell ref="C21:F21"/>
    <mergeCell ref="C25:F25"/>
    <mergeCell ref="C26:F26"/>
    <mergeCell ref="C27:F27"/>
    <mergeCell ref="H23:I23"/>
    <mergeCell ref="J24:L24"/>
    <mergeCell ref="C24:F24"/>
    <mergeCell ref="C22:F22"/>
    <mergeCell ref="C37:E37"/>
    <mergeCell ref="I37:L37"/>
    <mergeCell ref="C31:E31"/>
    <mergeCell ref="I31:L31"/>
    <mergeCell ref="F37:H37"/>
    <mergeCell ref="F31:H31"/>
    <mergeCell ref="C14:F14"/>
    <mergeCell ref="C19:F19"/>
    <mergeCell ref="C20:F20"/>
    <mergeCell ref="C15:F15"/>
    <mergeCell ref="C18:F18"/>
    <mergeCell ref="C16:F16"/>
    <mergeCell ref="C17:F17"/>
    <mergeCell ref="D1:L1"/>
    <mergeCell ref="B2:C2"/>
    <mergeCell ref="B3:C3"/>
    <mergeCell ref="H9:I9"/>
    <mergeCell ref="C8:F8"/>
    <mergeCell ref="C6:F6"/>
    <mergeCell ref="C7:F7"/>
    <mergeCell ref="D2:F2"/>
    <mergeCell ref="D3:F3"/>
    <mergeCell ref="H13:I13"/>
    <mergeCell ref="J2:L2"/>
    <mergeCell ref="J3:L3"/>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0"/>
  <sheetViews>
    <sheetView topLeftCell="B22" zoomScale="85" zoomScaleNormal="85" workbookViewId="0">
      <selection activeCell="L10" sqref="L10"/>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42578125" style="26" customWidth="1"/>
    <col min="7" max="7" width="9.140625" style="25" customWidth="1"/>
    <col min="8" max="8" width="11.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0" t="s">
        <v>40</v>
      </c>
      <c r="E1" s="171"/>
      <c r="F1" s="171"/>
      <c r="G1" s="171"/>
      <c r="H1" s="171"/>
      <c r="I1" s="171"/>
      <c r="J1" s="171"/>
      <c r="K1" s="171"/>
      <c r="L1" s="171"/>
    </row>
    <row r="2" spans="2:12" s="17" customFormat="1" ht="23.25" customHeight="1" x14ac:dyDescent="0.25">
      <c r="B2" s="172" t="s">
        <v>41</v>
      </c>
      <c r="C2" s="168"/>
      <c r="D2" s="181" t="s">
        <v>103</v>
      </c>
      <c r="E2" s="182"/>
      <c r="F2" s="182"/>
      <c r="G2" s="167" t="s">
        <v>43</v>
      </c>
      <c r="H2" s="168"/>
      <c r="I2" s="168"/>
      <c r="J2" s="165" t="s">
        <v>44</v>
      </c>
      <c r="K2" s="166"/>
      <c r="L2" s="166"/>
    </row>
    <row r="3" spans="2:12" s="17" customFormat="1" ht="23.25" customHeight="1" x14ac:dyDescent="0.25">
      <c r="B3" s="172" t="s">
        <v>45</v>
      </c>
      <c r="C3" s="168"/>
      <c r="D3" s="165" t="s">
        <v>104</v>
      </c>
      <c r="E3" s="166"/>
      <c r="F3" s="166"/>
      <c r="G3" s="169" t="s">
        <v>47</v>
      </c>
      <c r="H3" s="168"/>
      <c r="I3" s="168"/>
      <c r="J3" s="165" t="s">
        <v>48</v>
      </c>
      <c r="K3" s="166"/>
      <c r="L3" s="166"/>
    </row>
    <row r="4" spans="2:12" s="17" customFormat="1" ht="18" customHeight="1" thickBot="1" x14ac:dyDescent="0.25">
      <c r="B4" s="64"/>
      <c r="C4" s="18"/>
      <c r="D4" s="19"/>
      <c r="E4" s="19"/>
      <c r="F4" s="20"/>
      <c r="G4" s="21"/>
      <c r="H4" s="21"/>
      <c r="I4" s="22"/>
      <c r="J4" s="23"/>
      <c r="K4" s="23"/>
      <c r="L4" s="22"/>
    </row>
    <row r="5" spans="2:12" s="50" customFormat="1" ht="19.899999999999999" customHeight="1" thickTop="1" thickBot="1" x14ac:dyDescent="0.3">
      <c r="B5" s="65" t="s">
        <v>49</v>
      </c>
      <c r="C5" s="51" t="s">
        <v>50</v>
      </c>
      <c r="D5" s="53"/>
      <c r="E5" s="52"/>
      <c r="F5" s="54"/>
      <c r="G5" s="52"/>
      <c r="H5" s="56"/>
      <c r="I5" s="56"/>
      <c r="J5" s="55"/>
      <c r="K5" s="104"/>
      <c r="L5" s="66">
        <f>L7+L8</f>
        <v>0.61199999999999999</v>
      </c>
    </row>
    <row r="6" spans="2:12" s="27" customFormat="1" ht="24" customHeight="1" thickTop="1" x14ac:dyDescent="0.25">
      <c r="B6" s="67" t="s">
        <v>1</v>
      </c>
      <c r="C6" s="176" t="s">
        <v>51</v>
      </c>
      <c r="D6" s="177"/>
      <c r="E6" s="177"/>
      <c r="F6" s="177"/>
      <c r="G6" s="122" t="s">
        <v>52</v>
      </c>
      <c r="H6" s="107" t="s">
        <v>53</v>
      </c>
      <c r="I6" s="44" t="s">
        <v>54</v>
      </c>
      <c r="J6" s="107" t="s">
        <v>55</v>
      </c>
      <c r="K6" s="107" t="s">
        <v>56</v>
      </c>
      <c r="L6" s="68" t="s">
        <v>57</v>
      </c>
    </row>
    <row r="7" spans="2:12" ht="19.899999999999999" customHeight="1" x14ac:dyDescent="0.25">
      <c r="B7" s="119">
        <v>1</v>
      </c>
      <c r="C7" s="222" t="s">
        <v>58</v>
      </c>
      <c r="D7" s="223"/>
      <c r="E7" s="223"/>
      <c r="F7" s="223"/>
      <c r="G7" s="125">
        <f>40%/12*9</f>
        <v>0.3</v>
      </c>
      <c r="H7" s="130">
        <v>1</v>
      </c>
      <c r="I7" s="139">
        <v>0.84</v>
      </c>
      <c r="J7" s="140">
        <f>I7/H7</f>
        <v>0.84</v>
      </c>
      <c r="K7" s="139"/>
      <c r="L7" s="130">
        <f>G7*J7</f>
        <v>0.252</v>
      </c>
    </row>
    <row r="8" spans="2:12" ht="19.899999999999999" customHeight="1" x14ac:dyDescent="0.25">
      <c r="B8" s="119">
        <v>2</v>
      </c>
      <c r="C8" s="222" t="s">
        <v>59</v>
      </c>
      <c r="D8" s="223"/>
      <c r="E8" s="223"/>
      <c r="F8" s="223"/>
      <c r="G8" s="125">
        <f>60%/12*9</f>
        <v>0.44999999999999996</v>
      </c>
      <c r="H8" s="130">
        <v>1</v>
      </c>
      <c r="I8" s="139">
        <v>0.8</v>
      </c>
      <c r="J8" s="140">
        <f>I8/H8</f>
        <v>0.8</v>
      </c>
      <c r="K8" s="139"/>
      <c r="L8" s="130">
        <f>G8*J8</f>
        <v>0.36</v>
      </c>
    </row>
    <row r="9" spans="2:12" s="50" customFormat="1" ht="18.75" customHeight="1" x14ac:dyDescent="0.25">
      <c r="B9" s="131" t="s">
        <v>60</v>
      </c>
      <c r="C9" s="132" t="s">
        <v>61</v>
      </c>
      <c r="D9" s="133"/>
      <c r="E9" s="134"/>
      <c r="F9" s="135"/>
      <c r="G9" s="134"/>
      <c r="H9" s="220"/>
      <c r="I9" s="221"/>
      <c r="J9" s="136"/>
      <c r="K9" s="137"/>
      <c r="L9" s="138">
        <f>SUM(L11:L14)</f>
        <v>0.62749999999999995</v>
      </c>
    </row>
    <row r="10" spans="2:12" ht="57.75" customHeight="1" x14ac:dyDescent="0.25">
      <c r="B10" s="117" t="s">
        <v>62</v>
      </c>
      <c r="C10" s="176" t="s">
        <v>51</v>
      </c>
      <c r="D10" s="177"/>
      <c r="E10" s="177"/>
      <c r="F10" s="177"/>
      <c r="G10" s="106" t="s">
        <v>52</v>
      </c>
      <c r="H10" s="118" t="s">
        <v>53</v>
      </c>
      <c r="I10" s="117" t="s">
        <v>54</v>
      </c>
      <c r="J10" s="117" t="s">
        <v>55</v>
      </c>
      <c r="K10" s="107" t="s">
        <v>56</v>
      </c>
      <c r="L10" s="117" t="s">
        <v>57</v>
      </c>
    </row>
    <row r="11" spans="2:12" ht="39.950000000000003" customHeight="1" x14ac:dyDescent="0.25">
      <c r="B11" s="119">
        <v>1</v>
      </c>
      <c r="C11" s="231" t="s">
        <v>107</v>
      </c>
      <c r="D11" s="232"/>
      <c r="E11" s="232"/>
      <c r="F11" s="233"/>
      <c r="G11" s="92">
        <v>0</v>
      </c>
      <c r="H11" s="92">
        <v>0</v>
      </c>
      <c r="I11" s="92">
        <v>0</v>
      </c>
      <c r="J11" s="92">
        <v>0</v>
      </c>
      <c r="K11" s="125"/>
      <c r="L11" s="118">
        <f>J11*G11</f>
        <v>0</v>
      </c>
    </row>
    <row r="12" spans="2:12" ht="39.950000000000003" customHeight="1" x14ac:dyDescent="0.25">
      <c r="B12" s="119">
        <v>2</v>
      </c>
      <c r="C12" s="231" t="s">
        <v>108</v>
      </c>
      <c r="D12" s="232"/>
      <c r="E12" s="232"/>
      <c r="F12" s="233"/>
      <c r="G12" s="92">
        <v>0.25</v>
      </c>
      <c r="H12" s="120">
        <v>1</v>
      </c>
      <c r="I12" s="120">
        <v>0.77</v>
      </c>
      <c r="J12" s="124">
        <f>I12/H12</f>
        <v>0.77</v>
      </c>
      <c r="K12" s="117"/>
      <c r="L12" s="118">
        <f t="shared" ref="L12:L14" si="0">J12*G12</f>
        <v>0.1925</v>
      </c>
    </row>
    <row r="13" spans="2:12" ht="39.950000000000003" customHeight="1" x14ac:dyDescent="0.25">
      <c r="B13" s="119">
        <v>3</v>
      </c>
      <c r="C13" s="231" t="s">
        <v>65</v>
      </c>
      <c r="D13" s="232"/>
      <c r="E13" s="232"/>
      <c r="F13" s="233"/>
      <c r="G13" s="92">
        <v>0.25</v>
      </c>
      <c r="H13" s="120">
        <v>1</v>
      </c>
      <c r="I13" s="120">
        <v>0.84</v>
      </c>
      <c r="J13" s="124">
        <f t="shared" ref="J13:J14" si="1">I13/H13</f>
        <v>0.84</v>
      </c>
      <c r="K13" s="126"/>
      <c r="L13" s="118">
        <f t="shared" si="0"/>
        <v>0.21</v>
      </c>
    </row>
    <row r="14" spans="2:12" ht="39.950000000000003" customHeight="1" x14ac:dyDescent="0.25">
      <c r="B14" s="119">
        <v>4</v>
      </c>
      <c r="C14" s="231" t="s">
        <v>66</v>
      </c>
      <c r="D14" s="232"/>
      <c r="E14" s="232"/>
      <c r="F14" s="233"/>
      <c r="G14" s="92">
        <v>0.25</v>
      </c>
      <c r="H14" s="120">
        <v>1</v>
      </c>
      <c r="I14" s="120">
        <v>0.9</v>
      </c>
      <c r="J14" s="124">
        <f t="shared" si="1"/>
        <v>0.9</v>
      </c>
      <c r="K14" s="126"/>
      <c r="L14" s="118">
        <f t="shared" si="0"/>
        <v>0.22500000000000001</v>
      </c>
    </row>
    <row r="15" spans="2:12" s="50" customFormat="1" ht="19.899999999999999" customHeight="1" thickBot="1" x14ac:dyDescent="0.3">
      <c r="B15" s="113" t="s">
        <v>67</v>
      </c>
      <c r="C15" s="87" t="s">
        <v>68</v>
      </c>
      <c r="D15" s="88"/>
      <c r="E15" s="86"/>
      <c r="F15" s="85"/>
      <c r="G15" s="86"/>
      <c r="H15" s="218"/>
      <c r="I15" s="219"/>
      <c r="J15" s="114"/>
      <c r="K15" s="115"/>
      <c r="L15" s="116">
        <f>SUM(L17:L24)</f>
        <v>1</v>
      </c>
    </row>
    <row r="16" spans="2:12" s="27" customFormat="1" ht="25.9" customHeight="1" thickTop="1" x14ac:dyDescent="0.25">
      <c r="B16" s="141" t="s">
        <v>1</v>
      </c>
      <c r="C16" s="176" t="s">
        <v>69</v>
      </c>
      <c r="D16" s="177"/>
      <c r="E16" s="177"/>
      <c r="F16" s="177"/>
      <c r="G16" s="122" t="s">
        <v>70</v>
      </c>
      <c r="H16" s="142" t="s">
        <v>71</v>
      </c>
      <c r="I16" s="143" t="s">
        <v>72</v>
      </c>
      <c r="J16" s="142" t="s">
        <v>73</v>
      </c>
      <c r="K16" s="142" t="s">
        <v>56</v>
      </c>
      <c r="L16" s="144" t="s">
        <v>57</v>
      </c>
    </row>
    <row r="17" spans="2:12" s="28" customFormat="1" ht="43.9" customHeight="1" x14ac:dyDescent="0.25">
      <c r="B17" s="119">
        <v>1</v>
      </c>
      <c r="C17" s="224" t="s">
        <v>74</v>
      </c>
      <c r="D17" s="223"/>
      <c r="E17" s="223"/>
      <c r="F17" s="223"/>
      <c r="G17" s="139">
        <v>0.05</v>
      </c>
      <c r="H17" s="130">
        <v>0.1</v>
      </c>
      <c r="I17" s="139">
        <v>0.15</v>
      </c>
      <c r="J17" s="146" t="s">
        <v>75</v>
      </c>
      <c r="K17" s="147" t="s">
        <v>76</v>
      </c>
      <c r="L17" s="139">
        <v>0.15</v>
      </c>
    </row>
    <row r="18" spans="2:12" s="28" customFormat="1" ht="43.9" customHeight="1" x14ac:dyDescent="0.25">
      <c r="B18" s="119">
        <f t="shared" ref="B18:B24" si="2">B17+1</f>
        <v>2</v>
      </c>
      <c r="C18" s="224" t="s">
        <v>77</v>
      </c>
      <c r="D18" s="223"/>
      <c r="E18" s="223"/>
      <c r="F18" s="223"/>
      <c r="G18" s="139">
        <v>0.05</v>
      </c>
      <c r="H18" s="130">
        <v>0.1</v>
      </c>
      <c r="I18" s="139">
        <v>0.15</v>
      </c>
      <c r="J18" s="146" t="s">
        <v>78</v>
      </c>
      <c r="K18" s="147"/>
      <c r="L18" s="139">
        <v>0.15</v>
      </c>
    </row>
    <row r="19" spans="2:12" s="28" customFormat="1" ht="43.9" customHeight="1" x14ac:dyDescent="0.25">
      <c r="B19" s="119">
        <f t="shared" si="2"/>
        <v>3</v>
      </c>
      <c r="C19" s="224" t="s">
        <v>79</v>
      </c>
      <c r="D19" s="223"/>
      <c r="E19" s="223"/>
      <c r="F19" s="223"/>
      <c r="G19" s="139">
        <v>0.05</v>
      </c>
      <c r="H19" s="130">
        <v>7.0000000000000007E-2</v>
      </c>
      <c r="I19" s="139">
        <v>0.1</v>
      </c>
      <c r="J19" s="146" t="s">
        <v>78</v>
      </c>
      <c r="K19" s="147"/>
      <c r="L19" s="139">
        <v>0.1</v>
      </c>
    </row>
    <row r="20" spans="2:12" s="28" customFormat="1" ht="43.9" customHeight="1" x14ac:dyDescent="0.25">
      <c r="B20" s="119">
        <f t="shared" si="2"/>
        <v>4</v>
      </c>
      <c r="C20" s="225" t="s">
        <v>80</v>
      </c>
      <c r="D20" s="223"/>
      <c r="E20" s="223"/>
      <c r="F20" s="223"/>
      <c r="G20" s="139">
        <v>0.05</v>
      </c>
      <c r="H20" s="130">
        <v>7.0000000000000007E-2</v>
      </c>
      <c r="I20" s="139">
        <v>0.1</v>
      </c>
      <c r="J20" s="146" t="s">
        <v>78</v>
      </c>
      <c r="K20" s="147"/>
      <c r="L20" s="139">
        <v>0.1</v>
      </c>
    </row>
    <row r="21" spans="2:12" s="28" customFormat="1" ht="43.9" customHeight="1" x14ac:dyDescent="0.25">
      <c r="B21" s="119">
        <f t="shared" si="2"/>
        <v>5</v>
      </c>
      <c r="C21" s="224" t="s">
        <v>81</v>
      </c>
      <c r="D21" s="223"/>
      <c r="E21" s="223"/>
      <c r="F21" s="223"/>
      <c r="G21" s="139">
        <v>0.05</v>
      </c>
      <c r="H21" s="130">
        <v>7.0000000000000007E-2</v>
      </c>
      <c r="I21" s="139">
        <v>0.1</v>
      </c>
      <c r="J21" s="146" t="s">
        <v>78</v>
      </c>
      <c r="K21" s="147"/>
      <c r="L21" s="139">
        <v>0.1</v>
      </c>
    </row>
    <row r="22" spans="2:12" s="28" customFormat="1" ht="43.9" customHeight="1" x14ac:dyDescent="0.25">
      <c r="B22" s="119">
        <f t="shared" si="2"/>
        <v>6</v>
      </c>
      <c r="C22" s="224" t="s">
        <v>82</v>
      </c>
      <c r="D22" s="223"/>
      <c r="E22" s="223"/>
      <c r="F22" s="223"/>
      <c r="G22" s="139">
        <v>0.05</v>
      </c>
      <c r="H22" s="130">
        <v>7.0000000000000007E-2</v>
      </c>
      <c r="I22" s="139">
        <v>0.1</v>
      </c>
      <c r="J22" s="146" t="s">
        <v>78</v>
      </c>
      <c r="K22" s="147"/>
      <c r="L22" s="139">
        <v>0.1</v>
      </c>
    </row>
    <row r="23" spans="2:12" s="28" customFormat="1" ht="43.9" customHeight="1" x14ac:dyDescent="0.25">
      <c r="B23" s="119">
        <f t="shared" si="2"/>
        <v>7</v>
      </c>
      <c r="C23" s="224" t="s">
        <v>83</v>
      </c>
      <c r="D23" s="223"/>
      <c r="E23" s="223"/>
      <c r="F23" s="223"/>
      <c r="G23" s="139">
        <v>0.05</v>
      </c>
      <c r="H23" s="130">
        <v>0.1</v>
      </c>
      <c r="I23" s="139">
        <v>0.15</v>
      </c>
      <c r="J23" s="146" t="s">
        <v>78</v>
      </c>
      <c r="K23" s="147"/>
      <c r="L23" s="139">
        <v>0.15</v>
      </c>
    </row>
    <row r="24" spans="2:12" s="28" customFormat="1" ht="43.9" customHeight="1" x14ac:dyDescent="0.25">
      <c r="B24" s="119">
        <f t="shared" si="2"/>
        <v>8</v>
      </c>
      <c r="C24" s="224" t="s">
        <v>84</v>
      </c>
      <c r="D24" s="223"/>
      <c r="E24" s="223"/>
      <c r="F24" s="223"/>
      <c r="G24" s="139">
        <v>0.05</v>
      </c>
      <c r="H24" s="130">
        <v>0.1</v>
      </c>
      <c r="I24" s="139">
        <v>0.15</v>
      </c>
      <c r="J24" s="146" t="s">
        <v>78</v>
      </c>
      <c r="K24" s="147"/>
      <c r="L24" s="139">
        <v>0.15</v>
      </c>
    </row>
    <row r="25" spans="2:12" s="50" customFormat="1" ht="19.899999999999999" customHeight="1" thickBot="1" x14ac:dyDescent="0.3">
      <c r="B25" s="113" t="s">
        <v>85</v>
      </c>
      <c r="C25" s="87" t="s">
        <v>86</v>
      </c>
      <c r="D25" s="88"/>
      <c r="E25" s="86"/>
      <c r="F25" s="85"/>
      <c r="G25" s="86"/>
      <c r="H25" s="218"/>
      <c r="I25" s="219"/>
      <c r="J25" s="114"/>
      <c r="K25" s="123"/>
      <c r="L25" s="145">
        <f>SUM(I27:I29)</f>
        <v>0.66164999999999996</v>
      </c>
    </row>
    <row r="26" spans="2:12" s="27" customFormat="1" ht="27" customHeight="1" thickTop="1" x14ac:dyDescent="0.25">
      <c r="B26" s="141" t="s">
        <v>1</v>
      </c>
      <c r="C26" s="230" t="s">
        <v>51</v>
      </c>
      <c r="D26" s="177"/>
      <c r="E26" s="177"/>
      <c r="F26" s="177"/>
      <c r="G26" s="122" t="s">
        <v>87</v>
      </c>
      <c r="H26" s="142" t="s">
        <v>52</v>
      </c>
      <c r="I26" s="142" t="s">
        <v>57</v>
      </c>
      <c r="J26" s="229" t="s">
        <v>88</v>
      </c>
      <c r="K26" s="221"/>
      <c r="L26" s="206"/>
    </row>
    <row r="27" spans="2:12" s="28" customFormat="1" ht="19.899999999999999" customHeight="1" x14ac:dyDescent="0.25">
      <c r="B27" s="119">
        <v>1</v>
      </c>
      <c r="C27" s="228" t="s">
        <v>89</v>
      </c>
      <c r="D27" s="223"/>
      <c r="E27" s="223"/>
      <c r="F27" s="223"/>
      <c r="G27" s="139">
        <f>L5</f>
        <v>0.61199999999999999</v>
      </c>
      <c r="H27" s="153">
        <v>0.2</v>
      </c>
      <c r="I27" s="139">
        <f>G27*H27</f>
        <v>0.12240000000000001</v>
      </c>
      <c r="J27" s="226">
        <f>SUM(I27:I29)</f>
        <v>0.66164999999999996</v>
      </c>
      <c r="K27" s="223"/>
      <c r="L27" s="223"/>
    </row>
    <row r="28" spans="2:12" s="28" customFormat="1" ht="19.899999999999999" customHeight="1" x14ac:dyDescent="0.25">
      <c r="B28" s="119">
        <f>B27+1</f>
        <v>2</v>
      </c>
      <c r="C28" s="228" t="s">
        <v>90</v>
      </c>
      <c r="D28" s="223"/>
      <c r="E28" s="223"/>
      <c r="F28" s="223"/>
      <c r="G28" s="139">
        <f>L9</f>
        <v>0.62749999999999995</v>
      </c>
      <c r="H28" s="153">
        <v>0.7</v>
      </c>
      <c r="I28" s="139">
        <f>G28*H28</f>
        <v>0.43924999999999992</v>
      </c>
      <c r="J28" s="223"/>
      <c r="K28" s="227"/>
      <c r="L28" s="223"/>
    </row>
    <row r="29" spans="2:12" s="28" customFormat="1" ht="19.899999999999999" customHeight="1" x14ac:dyDescent="0.25">
      <c r="B29" s="119">
        <f>B28+1</f>
        <v>3</v>
      </c>
      <c r="C29" s="228" t="s">
        <v>91</v>
      </c>
      <c r="D29" s="223"/>
      <c r="E29" s="223"/>
      <c r="F29" s="223"/>
      <c r="G29" s="139">
        <f>L15</f>
        <v>1</v>
      </c>
      <c r="H29" s="153">
        <v>0.1</v>
      </c>
      <c r="I29" s="139">
        <f>G29*H29</f>
        <v>0.1</v>
      </c>
      <c r="J29" s="223"/>
      <c r="K29" s="223"/>
      <c r="L29" s="223"/>
    </row>
    <row r="30" spans="2:12" s="50" customFormat="1" ht="19.899999999999999" customHeight="1" x14ac:dyDescent="0.25">
      <c r="B30" s="148" t="s">
        <v>92</v>
      </c>
      <c r="C30" s="149" t="s">
        <v>93</v>
      </c>
      <c r="D30" s="150"/>
      <c r="E30" s="150"/>
      <c r="F30" s="151"/>
      <c r="G30" s="150"/>
      <c r="H30" s="150"/>
      <c r="I30" s="150"/>
      <c r="J30" s="150"/>
      <c r="K30" s="150"/>
      <c r="L30" s="152"/>
    </row>
    <row r="31" spans="2:12" s="36" customFormat="1" ht="79.150000000000006" customHeight="1" x14ac:dyDescent="0.25">
      <c r="B31" s="84">
        <v>1</v>
      </c>
      <c r="C31" s="195" t="s">
        <v>94</v>
      </c>
      <c r="D31" s="196"/>
      <c r="E31" s="196"/>
      <c r="F31" s="197"/>
      <c r="G31" s="198"/>
      <c r="H31" s="199"/>
      <c r="I31" s="199"/>
      <c r="J31" s="199"/>
      <c r="K31" s="199"/>
      <c r="L31" s="200"/>
    </row>
    <row r="32" spans="2:12" x14ac:dyDescent="0.25">
      <c r="B32" s="24"/>
      <c r="C32" s="24"/>
      <c r="D32" s="24"/>
      <c r="E32" s="24"/>
      <c r="F32" s="105"/>
      <c r="G32" s="24"/>
      <c r="H32" s="24"/>
      <c r="I32" s="24"/>
      <c r="J32" s="24"/>
      <c r="K32" s="24"/>
      <c r="L32" s="105"/>
    </row>
    <row r="33" spans="2:12" ht="27.75" customHeight="1" x14ac:dyDescent="0.25">
      <c r="B33" s="24"/>
      <c r="C33" s="194" t="s">
        <v>95</v>
      </c>
      <c r="D33" s="192"/>
      <c r="E33" s="192"/>
      <c r="F33" s="194" t="s">
        <v>96</v>
      </c>
      <c r="G33" s="192"/>
      <c r="H33" s="192"/>
      <c r="I33" s="194" t="s">
        <v>97</v>
      </c>
      <c r="J33" s="192"/>
      <c r="K33" s="192"/>
      <c r="L33" s="192"/>
    </row>
    <row r="34" spans="2:12" x14ac:dyDescent="0.25">
      <c r="B34" s="24"/>
      <c r="C34" s="24"/>
      <c r="D34" s="24"/>
      <c r="E34" s="24"/>
      <c r="F34" s="105"/>
      <c r="G34" s="24"/>
      <c r="H34" s="24"/>
      <c r="I34" s="24"/>
      <c r="J34" s="24"/>
      <c r="K34" s="24"/>
      <c r="L34" s="105"/>
    </row>
    <row r="35" spans="2:12" x14ac:dyDescent="0.25">
      <c r="B35" s="24"/>
      <c r="C35" s="24"/>
      <c r="D35" s="24"/>
      <c r="E35" s="24"/>
      <c r="F35" s="105"/>
      <c r="G35" s="24"/>
      <c r="H35" s="24"/>
      <c r="I35" s="24"/>
      <c r="J35" s="24"/>
      <c r="K35" s="24"/>
      <c r="L35" s="105"/>
    </row>
    <row r="36" spans="2:12" x14ac:dyDescent="0.25">
      <c r="B36" s="24"/>
      <c r="C36" s="24"/>
      <c r="D36" s="24"/>
      <c r="E36" s="24"/>
      <c r="F36" s="105"/>
      <c r="G36" s="24"/>
      <c r="H36" s="24"/>
      <c r="I36" s="24"/>
      <c r="J36" s="24"/>
      <c r="K36" s="24"/>
      <c r="L36" s="105"/>
    </row>
    <row r="37" spans="2:12" x14ac:dyDescent="0.25">
      <c r="B37" s="24"/>
      <c r="C37" s="24"/>
      <c r="D37" s="24"/>
      <c r="E37" s="24"/>
      <c r="F37" s="105"/>
      <c r="G37" s="24"/>
      <c r="H37" s="24"/>
      <c r="I37" s="24"/>
      <c r="J37" s="24"/>
      <c r="K37" s="24"/>
      <c r="L37" s="105"/>
    </row>
    <row r="38" spans="2:12" x14ac:dyDescent="0.25">
      <c r="B38" s="24"/>
      <c r="C38" s="24"/>
      <c r="D38" s="24"/>
      <c r="E38" s="24"/>
      <c r="F38" s="105"/>
      <c r="G38" s="24"/>
      <c r="H38" s="24"/>
      <c r="I38" s="24"/>
      <c r="J38" s="24"/>
      <c r="K38" s="24"/>
      <c r="L38" s="105"/>
    </row>
    <row r="39" spans="2:12" ht="15" customHeight="1" x14ac:dyDescent="0.25">
      <c r="B39" s="24"/>
      <c r="C39" s="191" t="s">
        <v>98</v>
      </c>
      <c r="D39" s="192"/>
      <c r="E39" s="192"/>
      <c r="F39" s="191" t="s">
        <v>98</v>
      </c>
      <c r="G39" s="192"/>
      <c r="H39" s="192"/>
      <c r="I39" s="191" t="s">
        <v>98</v>
      </c>
      <c r="J39" s="192"/>
      <c r="K39" s="192"/>
      <c r="L39" s="193"/>
    </row>
    <row r="40" spans="2:12" x14ac:dyDescent="0.25">
      <c r="B40" s="24"/>
      <c r="C40" s="24"/>
      <c r="D40" s="24"/>
      <c r="E40" s="24"/>
      <c r="F40" s="105"/>
      <c r="G40" s="24"/>
      <c r="H40" s="24"/>
      <c r="I40" s="24"/>
      <c r="J40" s="24"/>
      <c r="K40" s="24"/>
      <c r="L40" s="105"/>
    </row>
  </sheetData>
  <mergeCells count="43">
    <mergeCell ref="C26:F26"/>
    <mergeCell ref="C24:F24"/>
    <mergeCell ref="C10:F10"/>
    <mergeCell ref="C11:F11"/>
    <mergeCell ref="C12:F12"/>
    <mergeCell ref="C13:F13"/>
    <mergeCell ref="C14:F14"/>
    <mergeCell ref="C39:E39"/>
    <mergeCell ref="I39:L39"/>
    <mergeCell ref="C33:E33"/>
    <mergeCell ref="I33:L33"/>
    <mergeCell ref="F39:H39"/>
    <mergeCell ref="F33:H33"/>
    <mergeCell ref="C31:F31"/>
    <mergeCell ref="G31:L31"/>
    <mergeCell ref="C16:F16"/>
    <mergeCell ref="C21:F21"/>
    <mergeCell ref="C22:F22"/>
    <mergeCell ref="C17:F17"/>
    <mergeCell ref="C20:F20"/>
    <mergeCell ref="C18:F18"/>
    <mergeCell ref="C19:F19"/>
    <mergeCell ref="J27:L29"/>
    <mergeCell ref="C23:F23"/>
    <mergeCell ref="C27:F27"/>
    <mergeCell ref="C28:F28"/>
    <mergeCell ref="C29:F29"/>
    <mergeCell ref="H25:I25"/>
    <mergeCell ref="J26:L26"/>
    <mergeCell ref="D1:L1"/>
    <mergeCell ref="B2:C2"/>
    <mergeCell ref="B3:C3"/>
    <mergeCell ref="H9:I9"/>
    <mergeCell ref="C8:F8"/>
    <mergeCell ref="C6:F6"/>
    <mergeCell ref="C7:F7"/>
    <mergeCell ref="D2:F2"/>
    <mergeCell ref="D3:F3"/>
    <mergeCell ref="H15:I15"/>
    <mergeCell ref="J2:L2"/>
    <mergeCell ref="J3:L3"/>
    <mergeCell ref="G2:I2"/>
    <mergeCell ref="G3:I3"/>
  </mergeCells>
  <printOptions horizontalCentered="1"/>
  <pageMargins left="0.196850393700787" right="0.15748031496063" top="0.28999999999999998" bottom="0.17" header="0.18" footer="0.22"/>
  <pageSetup paperSize="9" scale="8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0"/>
  <sheetViews>
    <sheetView topLeftCell="B22" workbookViewId="0">
      <selection activeCell="I28" sqref="I28"/>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19.140625" style="26" customWidth="1"/>
    <col min="7" max="7" width="9.140625" style="25" customWidth="1"/>
    <col min="8" max="8" width="11.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0" t="s">
        <v>40</v>
      </c>
      <c r="E1" s="171"/>
      <c r="F1" s="171"/>
      <c r="G1" s="171"/>
      <c r="H1" s="171"/>
      <c r="I1" s="171"/>
      <c r="J1" s="171"/>
      <c r="K1" s="171"/>
      <c r="L1" s="171"/>
    </row>
    <row r="2" spans="2:12" s="17" customFormat="1" ht="23.25" customHeight="1" x14ac:dyDescent="0.25">
      <c r="B2" s="172" t="s">
        <v>41</v>
      </c>
      <c r="C2" s="168"/>
      <c r="D2" s="181" t="s">
        <v>105</v>
      </c>
      <c r="E2" s="182"/>
      <c r="F2" s="182"/>
      <c r="G2" s="167" t="s">
        <v>43</v>
      </c>
      <c r="H2" s="168"/>
      <c r="I2" s="168"/>
      <c r="J2" s="165" t="s">
        <v>44</v>
      </c>
      <c r="K2" s="166"/>
      <c r="L2" s="166"/>
    </row>
    <row r="3" spans="2:12" s="17" customFormat="1" ht="23.25" customHeight="1" x14ac:dyDescent="0.25">
      <c r="B3" s="172" t="s">
        <v>45</v>
      </c>
      <c r="C3" s="168"/>
      <c r="D3" s="165" t="s">
        <v>106</v>
      </c>
      <c r="E3" s="166"/>
      <c r="F3" s="166"/>
      <c r="G3" s="169" t="s">
        <v>47</v>
      </c>
      <c r="H3" s="168"/>
      <c r="I3" s="168"/>
      <c r="J3" s="165" t="s">
        <v>48</v>
      </c>
      <c r="K3" s="166"/>
      <c r="L3" s="166"/>
    </row>
    <row r="4" spans="2:12" s="17" customFormat="1" ht="18" customHeight="1" thickBot="1" x14ac:dyDescent="0.25">
      <c r="B4" s="64"/>
      <c r="C4" s="18"/>
      <c r="D4" s="19"/>
      <c r="E4" s="19"/>
      <c r="F4" s="20"/>
      <c r="G4" s="21"/>
      <c r="H4" s="21"/>
      <c r="I4" s="22"/>
      <c r="J4" s="23"/>
      <c r="K4" s="23"/>
      <c r="L4" s="22"/>
    </row>
    <row r="5" spans="2:12" s="50" customFormat="1" ht="19.899999999999999" customHeight="1" thickTop="1" thickBot="1" x14ac:dyDescent="0.3">
      <c r="B5" s="65" t="s">
        <v>49</v>
      </c>
      <c r="C5" s="51" t="s">
        <v>50</v>
      </c>
      <c r="D5" s="53"/>
      <c r="E5" s="52"/>
      <c r="F5" s="54"/>
      <c r="G5" s="52"/>
      <c r="H5" s="56"/>
      <c r="I5" s="56"/>
      <c r="J5" s="55"/>
      <c r="K5" s="104"/>
      <c r="L5" s="66">
        <f>L7+L8</f>
        <v>0.54400000000000004</v>
      </c>
    </row>
    <row r="6" spans="2:12" s="27" customFormat="1" ht="24" customHeight="1" thickTop="1" x14ac:dyDescent="0.25">
      <c r="B6" s="67" t="s">
        <v>1</v>
      </c>
      <c r="C6" s="176" t="s">
        <v>51</v>
      </c>
      <c r="D6" s="177"/>
      <c r="E6" s="177"/>
      <c r="F6" s="177"/>
      <c r="G6" s="106" t="s">
        <v>52</v>
      </c>
      <c r="H6" s="107" t="s">
        <v>53</v>
      </c>
      <c r="I6" s="44" t="s">
        <v>54</v>
      </c>
      <c r="J6" s="107" t="s">
        <v>55</v>
      </c>
      <c r="K6" s="107" t="s">
        <v>56</v>
      </c>
      <c r="L6" s="68" t="s">
        <v>57</v>
      </c>
    </row>
    <row r="7" spans="2:12" ht="19.899999999999999" customHeight="1" x14ac:dyDescent="0.25">
      <c r="B7" s="69">
        <v>1</v>
      </c>
      <c r="C7" s="178" t="s">
        <v>58</v>
      </c>
      <c r="D7" s="179"/>
      <c r="E7" s="179"/>
      <c r="F7" s="180"/>
      <c r="G7" s="93">
        <f>40%/12*8</f>
        <v>0.26666666666666666</v>
      </c>
      <c r="H7" s="32">
        <v>1</v>
      </c>
      <c r="I7" s="62">
        <v>0.84</v>
      </c>
      <c r="J7" s="33">
        <f>I7/H7</f>
        <v>0.84</v>
      </c>
      <c r="K7" s="62"/>
      <c r="L7" s="70">
        <f>G7*J7</f>
        <v>0.22399999999999998</v>
      </c>
    </row>
    <row r="8" spans="2:12" ht="19.899999999999999" customHeight="1" thickBot="1" x14ac:dyDescent="0.3">
      <c r="B8" s="71">
        <v>2</v>
      </c>
      <c r="C8" s="173" t="s">
        <v>59</v>
      </c>
      <c r="D8" s="174"/>
      <c r="E8" s="174"/>
      <c r="F8" s="175"/>
      <c r="G8" s="92">
        <f>60%/12*8</f>
        <v>0.39999999999999997</v>
      </c>
      <c r="H8" s="34">
        <v>1</v>
      </c>
      <c r="I8" s="63">
        <v>0.8</v>
      </c>
      <c r="J8" s="35">
        <f>I8/H8</f>
        <v>0.8</v>
      </c>
      <c r="K8" s="63"/>
      <c r="L8" s="72">
        <f>G8*J8</f>
        <v>0.32</v>
      </c>
    </row>
    <row r="9" spans="2:12" s="50" customFormat="1" ht="18.75" customHeight="1" thickTop="1" thickBot="1" x14ac:dyDescent="0.3">
      <c r="B9" s="65" t="s">
        <v>60</v>
      </c>
      <c r="C9" s="56" t="s">
        <v>61</v>
      </c>
      <c r="D9" s="53"/>
      <c r="E9" s="52"/>
      <c r="F9" s="54"/>
      <c r="G9" s="52"/>
      <c r="H9" s="163"/>
      <c r="I9" s="164"/>
      <c r="J9" s="55"/>
      <c r="K9" s="104"/>
      <c r="L9" s="73">
        <f>SUM(L11:L14)</f>
        <v>0.56333333333333335</v>
      </c>
    </row>
    <row r="10" spans="2:12" ht="39.950000000000003" customHeight="1" thickTop="1" x14ac:dyDescent="0.25">
      <c r="B10" s="74" t="s">
        <v>62</v>
      </c>
      <c r="C10" s="176" t="s">
        <v>51</v>
      </c>
      <c r="D10" s="177"/>
      <c r="E10" s="177"/>
      <c r="F10" s="177"/>
      <c r="G10" s="122" t="s">
        <v>52</v>
      </c>
      <c r="H10" s="44" t="s">
        <v>53</v>
      </c>
      <c r="I10" s="122" t="s">
        <v>54</v>
      </c>
      <c r="J10" s="122" t="s">
        <v>55</v>
      </c>
      <c r="K10" s="122" t="s">
        <v>56</v>
      </c>
      <c r="L10" s="68" t="s">
        <v>57</v>
      </c>
    </row>
    <row r="11" spans="2:12" s="121" customFormat="1" ht="39.950000000000003" customHeight="1" x14ac:dyDescent="0.25">
      <c r="B11" s="67">
        <v>1</v>
      </c>
      <c r="C11" s="222" t="s">
        <v>107</v>
      </c>
      <c r="D11" s="222"/>
      <c r="E11" s="222"/>
      <c r="F11" s="222"/>
      <c r="G11" s="93">
        <v>0</v>
      </c>
      <c r="H11" s="34">
        <v>1</v>
      </c>
      <c r="I11" s="34">
        <v>0</v>
      </c>
      <c r="J11" s="34">
        <v>0</v>
      </c>
      <c r="K11" s="117"/>
      <c r="L11" s="118">
        <f>G11*J11</f>
        <v>0</v>
      </c>
    </row>
    <row r="12" spans="2:12" s="121" customFormat="1" ht="39.950000000000003" customHeight="1" x14ac:dyDescent="0.25">
      <c r="B12" s="67">
        <v>2</v>
      </c>
      <c r="C12" s="222" t="s">
        <v>108</v>
      </c>
      <c r="D12" s="222"/>
      <c r="E12" s="222"/>
      <c r="F12" s="222"/>
      <c r="G12" s="93">
        <f>25%/3*2</f>
        <v>0.16666666666666666</v>
      </c>
      <c r="H12" s="34">
        <v>1</v>
      </c>
      <c r="I12" s="118">
        <v>0.77</v>
      </c>
      <c r="J12" s="156">
        <f>I12/H12</f>
        <v>0.77</v>
      </c>
      <c r="K12" s="117"/>
      <c r="L12" s="118">
        <f>G12*J12</f>
        <v>0.12833333333333333</v>
      </c>
    </row>
    <row r="13" spans="2:12" ht="39.950000000000003" customHeight="1" x14ac:dyDescent="0.25">
      <c r="B13" s="128">
        <v>3</v>
      </c>
      <c r="C13" s="222" t="s">
        <v>65</v>
      </c>
      <c r="D13" s="222"/>
      <c r="E13" s="222"/>
      <c r="F13" s="222"/>
      <c r="G13" s="93">
        <v>0.25</v>
      </c>
      <c r="H13" s="34">
        <v>1</v>
      </c>
      <c r="I13" s="120">
        <v>0.84</v>
      </c>
      <c r="J13" s="118">
        <f t="shared" ref="J13:J14" si="0">I13/H13</f>
        <v>0.84</v>
      </c>
      <c r="K13" s="126"/>
      <c r="L13" s="118">
        <f t="shared" ref="L13:L14" si="1">G13*J13</f>
        <v>0.21</v>
      </c>
    </row>
    <row r="14" spans="2:12" ht="39.950000000000003" customHeight="1" x14ac:dyDescent="0.25">
      <c r="B14" s="129">
        <v>4</v>
      </c>
      <c r="C14" s="222" t="s">
        <v>66</v>
      </c>
      <c r="D14" s="222"/>
      <c r="E14" s="222"/>
      <c r="F14" s="222"/>
      <c r="G14" s="93">
        <v>0.25</v>
      </c>
      <c r="H14" s="34">
        <v>1</v>
      </c>
      <c r="I14" s="120">
        <v>0.9</v>
      </c>
      <c r="J14" s="118">
        <f t="shared" si="0"/>
        <v>0.9</v>
      </c>
      <c r="K14" s="126"/>
      <c r="L14" s="118">
        <f t="shared" si="1"/>
        <v>0.22500000000000001</v>
      </c>
    </row>
    <row r="15" spans="2:12" s="50" customFormat="1" ht="19.899999999999999" customHeight="1" thickBot="1" x14ac:dyDescent="0.3">
      <c r="B15" s="65" t="s">
        <v>67</v>
      </c>
      <c r="C15" s="87" t="s">
        <v>68</v>
      </c>
      <c r="D15" s="88"/>
      <c r="E15" s="86"/>
      <c r="F15" s="85"/>
      <c r="G15" s="86"/>
      <c r="H15" s="218"/>
      <c r="I15" s="219"/>
      <c r="J15" s="114"/>
      <c r="K15" s="123"/>
      <c r="L15" s="116">
        <f>SUM(L17:L24)</f>
        <v>1</v>
      </c>
    </row>
    <row r="16" spans="2:12" s="27" customFormat="1" ht="25.9" customHeight="1" thickTop="1" x14ac:dyDescent="0.25">
      <c r="B16" s="76" t="s">
        <v>1</v>
      </c>
      <c r="C16" s="183" t="s">
        <v>69</v>
      </c>
      <c r="D16" s="184"/>
      <c r="E16" s="184"/>
      <c r="F16" s="184"/>
      <c r="G16" s="106" t="s">
        <v>70</v>
      </c>
      <c r="H16" s="61" t="s">
        <v>71</v>
      </c>
      <c r="I16" s="46" t="s">
        <v>72</v>
      </c>
      <c r="J16" s="61" t="s">
        <v>73</v>
      </c>
      <c r="K16" s="61" t="s">
        <v>56</v>
      </c>
      <c r="L16" s="77" t="s">
        <v>57</v>
      </c>
    </row>
    <row r="17" spans="2:12" s="28" customFormat="1" ht="43.9" customHeight="1" x14ac:dyDescent="0.25">
      <c r="B17" s="78">
        <v>1</v>
      </c>
      <c r="C17" s="187" t="s">
        <v>74</v>
      </c>
      <c r="D17" s="188"/>
      <c r="E17" s="188"/>
      <c r="F17" s="189"/>
      <c r="G17" s="90">
        <v>0.05</v>
      </c>
      <c r="H17" s="29">
        <v>0.1</v>
      </c>
      <c r="I17" s="37">
        <v>0.15</v>
      </c>
      <c r="J17" s="94" t="s">
        <v>75</v>
      </c>
      <c r="K17" s="40" t="s">
        <v>76</v>
      </c>
      <c r="L17" s="37">
        <v>0.15</v>
      </c>
    </row>
    <row r="18" spans="2:12" s="28" customFormat="1" ht="43.9" customHeight="1" x14ac:dyDescent="0.25">
      <c r="B18" s="79">
        <f t="shared" ref="B18:B24" si="2">B17+1</f>
        <v>2</v>
      </c>
      <c r="C18" s="185" t="s">
        <v>77</v>
      </c>
      <c r="D18" s="166"/>
      <c r="E18" s="166"/>
      <c r="F18" s="186"/>
      <c r="G18" s="89">
        <v>0.05</v>
      </c>
      <c r="H18" s="30">
        <v>0.1</v>
      </c>
      <c r="I18" s="38">
        <v>0.15</v>
      </c>
      <c r="J18" s="95" t="s">
        <v>78</v>
      </c>
      <c r="K18" s="41"/>
      <c r="L18" s="38">
        <v>0.15</v>
      </c>
    </row>
    <row r="19" spans="2:12" s="28" customFormat="1" ht="43.9" customHeight="1" x14ac:dyDescent="0.25">
      <c r="B19" s="79">
        <f t="shared" si="2"/>
        <v>3</v>
      </c>
      <c r="C19" s="185" t="s">
        <v>79</v>
      </c>
      <c r="D19" s="166"/>
      <c r="E19" s="166"/>
      <c r="F19" s="186"/>
      <c r="G19" s="89">
        <v>0.05</v>
      </c>
      <c r="H19" s="30">
        <v>7.0000000000000007E-2</v>
      </c>
      <c r="I19" s="38">
        <v>0.1</v>
      </c>
      <c r="J19" s="95" t="s">
        <v>78</v>
      </c>
      <c r="K19" s="41"/>
      <c r="L19" s="38">
        <v>0.1</v>
      </c>
    </row>
    <row r="20" spans="2:12" s="28" customFormat="1" ht="43.9" customHeight="1" x14ac:dyDescent="0.25">
      <c r="B20" s="79">
        <f t="shared" si="2"/>
        <v>4</v>
      </c>
      <c r="C20" s="190" t="s">
        <v>80</v>
      </c>
      <c r="D20" s="166"/>
      <c r="E20" s="166"/>
      <c r="F20" s="186"/>
      <c r="G20" s="89">
        <v>0.05</v>
      </c>
      <c r="H20" s="30">
        <v>7.0000000000000007E-2</v>
      </c>
      <c r="I20" s="38">
        <v>0.1</v>
      </c>
      <c r="J20" s="95" t="s">
        <v>78</v>
      </c>
      <c r="K20" s="41"/>
      <c r="L20" s="38">
        <v>0.1</v>
      </c>
    </row>
    <row r="21" spans="2:12" s="28" customFormat="1" ht="43.9" customHeight="1" x14ac:dyDescent="0.25">
      <c r="B21" s="79">
        <f t="shared" si="2"/>
        <v>5</v>
      </c>
      <c r="C21" s="185" t="s">
        <v>81</v>
      </c>
      <c r="D21" s="166"/>
      <c r="E21" s="166"/>
      <c r="F21" s="186"/>
      <c r="G21" s="89">
        <v>0.05</v>
      </c>
      <c r="H21" s="30">
        <v>7.0000000000000007E-2</v>
      </c>
      <c r="I21" s="38">
        <v>0.1</v>
      </c>
      <c r="J21" s="95" t="s">
        <v>78</v>
      </c>
      <c r="K21" s="41"/>
      <c r="L21" s="38">
        <v>0.1</v>
      </c>
    </row>
    <row r="22" spans="2:12" s="28" customFormat="1" ht="43.9" customHeight="1" x14ac:dyDescent="0.25">
      <c r="B22" s="79">
        <f t="shared" si="2"/>
        <v>6</v>
      </c>
      <c r="C22" s="185" t="s">
        <v>82</v>
      </c>
      <c r="D22" s="166"/>
      <c r="E22" s="166"/>
      <c r="F22" s="186"/>
      <c r="G22" s="89">
        <v>0.05</v>
      </c>
      <c r="H22" s="30">
        <v>7.0000000000000007E-2</v>
      </c>
      <c r="I22" s="38">
        <v>0.1</v>
      </c>
      <c r="J22" s="95" t="s">
        <v>78</v>
      </c>
      <c r="K22" s="41"/>
      <c r="L22" s="38">
        <v>0.1</v>
      </c>
    </row>
    <row r="23" spans="2:12" s="28" customFormat="1" ht="43.9" customHeight="1" x14ac:dyDescent="0.25">
      <c r="B23" s="79">
        <f t="shared" si="2"/>
        <v>7</v>
      </c>
      <c r="C23" s="185" t="s">
        <v>83</v>
      </c>
      <c r="D23" s="166"/>
      <c r="E23" s="166"/>
      <c r="F23" s="186"/>
      <c r="G23" s="89">
        <v>0.05</v>
      </c>
      <c r="H23" s="30">
        <v>0.1</v>
      </c>
      <c r="I23" s="38">
        <v>0.15</v>
      </c>
      <c r="J23" s="95" t="s">
        <v>78</v>
      </c>
      <c r="K23" s="41"/>
      <c r="L23" s="38">
        <v>0.15</v>
      </c>
    </row>
    <row r="24" spans="2:12" s="28" customFormat="1" ht="43.9" customHeight="1" thickBot="1" x14ac:dyDescent="0.3">
      <c r="B24" s="80">
        <f t="shared" si="2"/>
        <v>8</v>
      </c>
      <c r="C24" s="217" t="s">
        <v>84</v>
      </c>
      <c r="D24" s="213"/>
      <c r="E24" s="213"/>
      <c r="F24" s="214"/>
      <c r="G24" s="91">
        <v>0.05</v>
      </c>
      <c r="H24" s="31">
        <v>0.1</v>
      </c>
      <c r="I24" s="39">
        <v>0.15</v>
      </c>
      <c r="J24" s="95" t="s">
        <v>78</v>
      </c>
      <c r="K24" s="42"/>
      <c r="L24" s="39">
        <v>0.15</v>
      </c>
    </row>
    <row r="25" spans="2:12" s="50" customFormat="1" ht="19.899999999999999" customHeight="1" thickTop="1" thickBot="1" x14ac:dyDescent="0.3">
      <c r="B25" s="65" t="s">
        <v>85</v>
      </c>
      <c r="C25" s="51" t="s">
        <v>86</v>
      </c>
      <c r="D25" s="53"/>
      <c r="E25" s="52"/>
      <c r="F25" s="54"/>
      <c r="G25" s="52"/>
      <c r="H25" s="163"/>
      <c r="I25" s="164"/>
      <c r="J25" s="55"/>
      <c r="K25" s="104"/>
      <c r="L25" s="81">
        <f>SUM(I27:I29)</f>
        <v>0.6031333333333333</v>
      </c>
    </row>
    <row r="26" spans="2:12" s="27" customFormat="1" ht="27" customHeight="1" thickTop="1" thickBot="1" x14ac:dyDescent="0.3">
      <c r="B26" s="76" t="s">
        <v>1</v>
      </c>
      <c r="C26" s="216" t="s">
        <v>51</v>
      </c>
      <c r="D26" s="184"/>
      <c r="E26" s="184"/>
      <c r="F26" s="184"/>
      <c r="G26" s="106" t="s">
        <v>87</v>
      </c>
      <c r="H26" s="61" t="s">
        <v>52</v>
      </c>
      <c r="I26" s="61" t="s">
        <v>57</v>
      </c>
      <c r="J26" s="215" t="s">
        <v>88</v>
      </c>
      <c r="K26" s="208"/>
      <c r="L26" s="209"/>
    </row>
    <row r="27" spans="2:12" s="28" customFormat="1" ht="19.899999999999999" customHeight="1" thickTop="1" x14ac:dyDescent="0.25">
      <c r="B27" s="78">
        <v>1</v>
      </c>
      <c r="C27" s="210" t="s">
        <v>89</v>
      </c>
      <c r="D27" s="188"/>
      <c r="E27" s="188"/>
      <c r="F27" s="189"/>
      <c r="G27" s="90">
        <f>L5</f>
        <v>0.54400000000000004</v>
      </c>
      <c r="H27" s="47">
        <v>0.2</v>
      </c>
      <c r="I27" s="157">
        <f>G27*H27</f>
        <v>0.10880000000000001</v>
      </c>
      <c r="J27" s="201">
        <f>SUM(I27:I29)</f>
        <v>0.6031333333333333</v>
      </c>
      <c r="K27" s="202"/>
      <c r="L27" s="203"/>
    </row>
    <row r="28" spans="2:12" s="28" customFormat="1" ht="19.899999999999999" customHeight="1" x14ac:dyDescent="0.25">
      <c r="B28" s="79">
        <f>B27+1</f>
        <v>2</v>
      </c>
      <c r="C28" s="211" t="s">
        <v>90</v>
      </c>
      <c r="D28" s="166"/>
      <c r="E28" s="166"/>
      <c r="F28" s="186"/>
      <c r="G28" s="89">
        <f>L9</f>
        <v>0.56333333333333335</v>
      </c>
      <c r="H28" s="48">
        <v>0.7</v>
      </c>
      <c r="I28" s="89">
        <f>G28*H28</f>
        <v>0.39433333333333331</v>
      </c>
      <c r="J28" s="204"/>
      <c r="K28" s="205"/>
      <c r="L28" s="206"/>
    </row>
    <row r="29" spans="2:12" s="28" customFormat="1" ht="19.899999999999999" customHeight="1" thickBot="1" x14ac:dyDescent="0.3">
      <c r="B29" s="80">
        <f>B28+1</f>
        <v>3</v>
      </c>
      <c r="C29" s="212" t="s">
        <v>91</v>
      </c>
      <c r="D29" s="213"/>
      <c r="E29" s="213"/>
      <c r="F29" s="214"/>
      <c r="G29" s="91">
        <f>L15</f>
        <v>1</v>
      </c>
      <c r="H29" s="49">
        <v>0.1</v>
      </c>
      <c r="I29" s="43">
        <f>G29*H29</f>
        <v>0.1</v>
      </c>
      <c r="J29" s="207"/>
      <c r="K29" s="208"/>
      <c r="L29" s="209"/>
    </row>
    <row r="30" spans="2:12" s="50" customFormat="1" ht="19.899999999999999" customHeight="1" thickTop="1" x14ac:dyDescent="0.25">
      <c r="B30" s="82" t="s">
        <v>92</v>
      </c>
      <c r="C30" s="57" t="s">
        <v>93</v>
      </c>
      <c r="D30" s="58"/>
      <c r="E30" s="58"/>
      <c r="F30" s="59"/>
      <c r="G30" s="58"/>
      <c r="H30" s="58"/>
      <c r="I30" s="58"/>
      <c r="J30" s="58"/>
      <c r="K30" s="58"/>
      <c r="L30" s="83"/>
    </row>
    <row r="31" spans="2:12" s="36" customFormat="1" ht="79.150000000000006" customHeight="1" x14ac:dyDescent="0.25">
      <c r="B31" s="84">
        <v>1</v>
      </c>
      <c r="C31" s="195" t="s">
        <v>94</v>
      </c>
      <c r="D31" s="196"/>
      <c r="E31" s="196"/>
      <c r="F31" s="197"/>
      <c r="G31" s="198"/>
      <c r="H31" s="199"/>
      <c r="I31" s="199"/>
      <c r="J31" s="199"/>
      <c r="K31" s="199"/>
      <c r="L31" s="200"/>
    </row>
    <row r="32" spans="2:12" x14ac:dyDescent="0.25">
      <c r="B32" s="24"/>
      <c r="C32" s="24"/>
      <c r="D32" s="24"/>
      <c r="E32" s="24"/>
      <c r="F32" s="105"/>
      <c r="G32" s="24"/>
      <c r="H32" s="24"/>
      <c r="I32" s="24"/>
      <c r="J32" s="24"/>
      <c r="K32" s="24"/>
      <c r="L32" s="105"/>
    </row>
    <row r="33" spans="2:12" ht="27.75" customHeight="1" x14ac:dyDescent="0.25">
      <c r="B33" s="24"/>
      <c r="C33" s="194" t="s">
        <v>95</v>
      </c>
      <c r="D33" s="192"/>
      <c r="E33" s="192"/>
      <c r="F33" s="194" t="s">
        <v>96</v>
      </c>
      <c r="G33" s="192"/>
      <c r="H33" s="192"/>
      <c r="I33" s="194" t="s">
        <v>97</v>
      </c>
      <c r="J33" s="192"/>
      <c r="K33" s="192"/>
      <c r="L33" s="192"/>
    </row>
    <row r="34" spans="2:12" x14ac:dyDescent="0.25">
      <c r="B34" s="24"/>
      <c r="C34" s="24"/>
      <c r="D34" s="24"/>
      <c r="E34" s="24"/>
      <c r="F34" s="105"/>
      <c r="G34" s="24"/>
      <c r="H34" s="24"/>
      <c r="I34" s="24"/>
      <c r="J34" s="24"/>
      <c r="K34" s="24"/>
      <c r="L34" s="105"/>
    </row>
    <row r="35" spans="2:12" x14ac:dyDescent="0.25">
      <c r="B35" s="24"/>
      <c r="C35" s="24"/>
      <c r="D35" s="24"/>
      <c r="E35" s="24"/>
      <c r="F35" s="105"/>
      <c r="G35" s="24"/>
      <c r="H35" s="24"/>
      <c r="I35" s="24"/>
      <c r="J35" s="24"/>
      <c r="K35" s="24"/>
      <c r="L35" s="105"/>
    </row>
    <row r="36" spans="2:12" x14ac:dyDescent="0.25">
      <c r="B36" s="24"/>
      <c r="C36" s="24"/>
      <c r="D36" s="24"/>
      <c r="E36" s="24"/>
      <c r="F36" s="105"/>
      <c r="G36" s="24"/>
      <c r="H36" s="24"/>
      <c r="I36" s="24"/>
      <c r="J36" s="24"/>
      <c r="K36" s="24"/>
      <c r="L36" s="105"/>
    </row>
    <row r="37" spans="2:12" x14ac:dyDescent="0.25">
      <c r="B37" s="24"/>
      <c r="C37" s="24"/>
      <c r="D37" s="24"/>
      <c r="E37" s="24"/>
      <c r="F37" s="105"/>
      <c r="G37" s="24"/>
      <c r="H37" s="24"/>
      <c r="I37" s="24"/>
      <c r="J37" s="24"/>
      <c r="K37" s="24"/>
      <c r="L37" s="105"/>
    </row>
    <row r="38" spans="2:12" x14ac:dyDescent="0.25">
      <c r="B38" s="24"/>
      <c r="C38" s="24"/>
      <c r="D38" s="24"/>
      <c r="E38" s="24"/>
      <c r="F38" s="105"/>
      <c r="G38" s="24"/>
      <c r="H38" s="24"/>
      <c r="I38" s="24"/>
      <c r="J38" s="24"/>
      <c r="K38" s="24"/>
      <c r="L38" s="105"/>
    </row>
    <row r="39" spans="2:12" ht="15" customHeight="1" x14ac:dyDescent="0.25">
      <c r="B39" s="24"/>
      <c r="C39" s="191" t="s">
        <v>98</v>
      </c>
      <c r="D39" s="192"/>
      <c r="E39" s="192"/>
      <c r="F39" s="191" t="s">
        <v>98</v>
      </c>
      <c r="G39" s="192"/>
      <c r="H39" s="192"/>
      <c r="I39" s="191" t="s">
        <v>98</v>
      </c>
      <c r="J39" s="192"/>
      <c r="K39" s="192"/>
      <c r="L39" s="193"/>
    </row>
    <row r="40" spans="2:12" x14ac:dyDescent="0.25">
      <c r="B40" s="24"/>
      <c r="C40" s="24"/>
      <c r="D40" s="24"/>
      <c r="E40" s="24"/>
      <c r="F40" s="105"/>
      <c r="G40" s="24"/>
      <c r="H40" s="24"/>
      <c r="I40" s="24"/>
      <c r="J40" s="24"/>
      <c r="K40" s="24"/>
      <c r="L40" s="105"/>
    </row>
  </sheetData>
  <mergeCells count="43">
    <mergeCell ref="C10:F10"/>
    <mergeCell ref="C26:F26"/>
    <mergeCell ref="C24:F24"/>
    <mergeCell ref="C11:F11"/>
    <mergeCell ref="C12:F12"/>
    <mergeCell ref="C13:F13"/>
    <mergeCell ref="C14:F14"/>
    <mergeCell ref="C39:E39"/>
    <mergeCell ref="I39:L39"/>
    <mergeCell ref="C33:E33"/>
    <mergeCell ref="I33:L33"/>
    <mergeCell ref="F39:H39"/>
    <mergeCell ref="F33:H33"/>
    <mergeCell ref="C31:F31"/>
    <mergeCell ref="G31:L31"/>
    <mergeCell ref="C16:F16"/>
    <mergeCell ref="C21:F21"/>
    <mergeCell ref="C22:F22"/>
    <mergeCell ref="C17:F17"/>
    <mergeCell ref="C20:F20"/>
    <mergeCell ref="C18:F18"/>
    <mergeCell ref="C19:F19"/>
    <mergeCell ref="J27:L29"/>
    <mergeCell ref="C23:F23"/>
    <mergeCell ref="C27:F27"/>
    <mergeCell ref="C28:F28"/>
    <mergeCell ref="C29:F29"/>
    <mergeCell ref="H25:I25"/>
    <mergeCell ref="J26:L26"/>
    <mergeCell ref="D1:L1"/>
    <mergeCell ref="B2:C2"/>
    <mergeCell ref="B3:C3"/>
    <mergeCell ref="H9:I9"/>
    <mergeCell ref="C8:F8"/>
    <mergeCell ref="C6:F6"/>
    <mergeCell ref="C7:F7"/>
    <mergeCell ref="D2:F2"/>
    <mergeCell ref="D3:F3"/>
    <mergeCell ref="H15:I15"/>
    <mergeCell ref="J2:L2"/>
    <mergeCell ref="J3:L3"/>
    <mergeCell ref="G2:I2"/>
    <mergeCell ref="G3:I3"/>
  </mergeCells>
  <printOptions horizontalCentered="1"/>
  <pageMargins left="0.196850393700787" right="0.15748031496063" top="0.28999999999999998" bottom="0.17" header="0.18" footer="0.22"/>
  <pageSetup paperSize="9" scale="8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HD - ĐG - Nang luc NV</vt:lpstr>
      <vt:lpstr>HUỲNH HỮU DANH</vt:lpstr>
      <vt:lpstr>VƯƠNG KIẾN THANH</vt:lpstr>
      <vt:lpstr>TRẦN VŨ</vt:lpstr>
      <vt:lpstr>NGUYẼN THỊ KIỀU HẠNH</vt:lpstr>
      <vt:lpstr>MAI ĐỨC MẠNH</vt:lpstr>
      <vt:lpstr>'HD - ĐG - Nang luc NV'!Print_Titles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2021-02-04T04:46:17Z</cp:lastPrinted>
  <dcterms:created xsi:type="dcterms:W3CDTF">2015-07-03T14:10:20Z</dcterms:created>
  <dcterms:modified xsi:type="dcterms:W3CDTF">2021-02-05T02:25:34Z</dcterms:modified>
</cp:coreProperties>
</file>