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HD Research Papers\Article 4 - Human DT using Blockchain to predict Brain Stroke\"/>
    </mc:Choice>
  </mc:AlternateContent>
  <xr:revisionPtr revIDLastSave="0" documentId="13_ncr:1_{6B8FB203-4B71-4357-A0E1-EED69A02EC05}" xr6:coauthVersionLast="47" xr6:coauthVersionMax="47" xr10:uidLastSave="{00000000-0000-0000-0000-000000000000}"/>
  <bookViews>
    <workbookView xWindow="-110" yWindow="-110" windowWidth="19420" windowHeight="10420" xr2:uid="{45F4CBB8-16A1-4B26-8DDC-A518F6A0A158}"/>
  </bookViews>
  <sheets>
    <sheet name="Brain strole risk =Y" sheetId="3" r:id="rId1"/>
    <sheet name="Sheet1" sheetId="1" r:id="rId2"/>
  </sheets>
  <definedNames>
    <definedName name="_xlnm._FilterDatabase" localSheetId="0" hidden="1">'Brain strole risk =Y'!$X$3:$AO$65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Q4" i="3" l="1"/>
  <c r="AP65" i="3"/>
  <c r="AP64" i="3"/>
  <c r="AP63" i="3"/>
  <c r="AP62" i="3"/>
  <c r="AP61" i="3"/>
  <c r="AP60" i="3"/>
  <c r="AP59" i="3"/>
  <c r="AP58" i="3"/>
  <c r="AP57" i="3"/>
  <c r="AP56" i="3"/>
  <c r="AP55" i="3"/>
  <c r="AP54" i="3"/>
  <c r="AP53" i="3"/>
  <c r="AP52" i="3"/>
  <c r="AP51" i="3"/>
  <c r="AP50" i="3"/>
  <c r="AP49" i="3"/>
  <c r="AP48" i="3"/>
  <c r="AP47" i="3"/>
  <c r="AP46" i="3"/>
  <c r="AP45" i="3"/>
  <c r="AP44" i="3"/>
  <c r="AP43" i="3"/>
  <c r="AP42" i="3"/>
  <c r="AP41" i="3"/>
  <c r="AP40" i="3"/>
  <c r="AP39" i="3"/>
  <c r="AP38" i="3"/>
  <c r="AP37" i="3"/>
  <c r="AP36" i="3"/>
  <c r="AP35" i="3"/>
  <c r="AP34" i="3"/>
  <c r="AP33" i="3"/>
  <c r="AP32" i="3"/>
  <c r="AP31" i="3"/>
  <c r="AP30" i="3"/>
  <c r="AP29" i="3"/>
  <c r="AP28" i="3"/>
  <c r="AP27" i="3"/>
  <c r="AP26" i="3"/>
  <c r="AP25" i="3"/>
  <c r="AP24" i="3"/>
  <c r="AP23" i="3"/>
  <c r="AP22" i="3"/>
  <c r="AP21" i="3"/>
  <c r="AP20" i="3"/>
  <c r="AP19" i="3"/>
  <c r="AP18" i="3"/>
  <c r="AR4" i="3" s="1"/>
  <c r="AP17" i="3"/>
  <c r="AP16" i="3"/>
  <c r="AP15" i="3"/>
  <c r="AP14" i="3"/>
  <c r="AP13" i="3"/>
  <c r="AP12" i="3"/>
  <c r="AP11" i="3"/>
  <c r="AP10" i="3"/>
  <c r="AP9" i="3"/>
  <c r="AP8" i="3"/>
  <c r="AP7" i="3"/>
  <c r="AP6" i="3"/>
  <c r="AP5" i="3"/>
  <c r="AP4" i="3"/>
  <c r="AO65" i="3"/>
  <c r="AO64" i="3"/>
  <c r="AO63" i="3"/>
  <c r="AO62" i="3"/>
  <c r="AO61" i="3"/>
  <c r="AO60" i="3"/>
  <c r="AO59" i="3"/>
  <c r="AO58" i="3"/>
  <c r="AO57" i="3"/>
  <c r="AO56" i="3"/>
  <c r="AO55" i="3"/>
  <c r="AO54" i="3"/>
  <c r="AO53" i="3"/>
  <c r="AO52" i="3"/>
  <c r="AO51" i="3"/>
  <c r="AO50" i="3"/>
  <c r="AO49" i="3"/>
  <c r="AO48" i="3"/>
  <c r="AO47" i="3"/>
  <c r="AO46" i="3"/>
  <c r="AO45" i="3"/>
  <c r="AO44" i="3"/>
  <c r="AO43" i="3"/>
  <c r="AO42" i="3"/>
  <c r="AO41" i="3"/>
  <c r="AO40" i="3"/>
  <c r="AO39" i="3"/>
  <c r="AO38" i="3"/>
  <c r="AO37" i="3"/>
  <c r="AO36" i="3"/>
  <c r="AO35" i="3"/>
  <c r="AO34" i="3"/>
  <c r="AO33" i="3"/>
  <c r="AO31" i="3"/>
  <c r="AO30" i="3"/>
  <c r="AO29" i="3"/>
  <c r="AO28" i="3"/>
  <c r="AO27" i="3"/>
  <c r="AO25" i="3"/>
  <c r="AO24" i="3"/>
  <c r="AO23" i="3"/>
  <c r="AO22" i="3"/>
  <c r="AO21" i="3"/>
  <c r="AO20" i="3"/>
  <c r="AO19" i="3"/>
  <c r="AO17" i="3"/>
  <c r="AO16" i="3"/>
  <c r="AO15" i="3"/>
  <c r="AO14" i="3"/>
  <c r="AO13" i="3"/>
  <c r="AO12" i="3"/>
  <c r="AO11" i="3"/>
  <c r="AO10" i="3"/>
  <c r="AO9" i="3"/>
  <c r="AO8" i="3"/>
  <c r="AO7" i="3"/>
  <c r="AO6" i="3"/>
  <c r="AO5" i="3"/>
  <c r="AO4" i="3"/>
  <c r="AK48" i="3"/>
  <c r="AK49" i="3" s="1"/>
  <c r="AK50" i="3" s="1"/>
  <c r="AK45" i="3"/>
  <c r="AK46" i="3" s="1"/>
  <c r="AK43" i="3"/>
  <c r="AK38" i="3"/>
  <c r="AK31" i="3"/>
  <c r="AK32" i="3" s="1"/>
  <c r="AK33" i="3" s="1"/>
  <c r="AK34" i="3" s="1"/>
  <c r="AK35" i="3" s="1"/>
  <c r="AK36" i="3" s="1"/>
  <c r="AF49" i="3"/>
  <c r="AF48" i="3"/>
  <c r="AF46" i="3"/>
  <c r="AF45" i="3"/>
  <c r="AF43" i="3"/>
  <c r="AF42" i="3"/>
  <c r="AF38" i="3"/>
  <c r="AF37" i="3"/>
  <c r="AF36" i="3"/>
  <c r="AF35" i="3"/>
  <c r="AF34" i="3"/>
  <c r="AF33" i="3"/>
  <c r="AF32" i="3"/>
  <c r="AF31" i="3"/>
  <c r="AF30" i="3"/>
  <c r="AF26" i="3"/>
  <c r="AF25" i="3"/>
  <c r="AF24" i="3"/>
  <c r="AF27" i="3" s="1"/>
  <c r="AF28" i="3" s="1"/>
  <c r="AF21" i="3"/>
  <c r="AF20" i="3"/>
  <c r="AF19" i="3"/>
  <c r="AF18" i="3"/>
  <c r="AF17" i="3"/>
  <c r="AF16" i="3"/>
  <c r="AF15" i="3"/>
  <c r="AF14" i="3"/>
  <c r="AF13" i="3"/>
  <c r="AF12" i="3"/>
  <c r="AF11" i="3"/>
  <c r="AF8" i="3"/>
  <c r="AF7" i="3"/>
  <c r="AF6" i="3"/>
  <c r="AC30" i="3"/>
  <c r="AC31" i="3" s="1"/>
  <c r="AC32" i="3" s="1"/>
  <c r="AC33" i="3" s="1"/>
  <c r="AC34" i="3" s="1"/>
  <c r="AC25" i="3"/>
  <c r="AC26" i="3" s="1"/>
  <c r="AC16" i="3"/>
  <c r="AC17" i="3" s="1"/>
  <c r="AC18" i="3" s="1"/>
  <c r="AC19" i="3" s="1"/>
  <c r="AC20" i="3" s="1"/>
  <c r="AC21" i="3" s="1"/>
  <c r="AB48" i="3"/>
  <c r="AB49" i="3" s="1"/>
  <c r="AB46" i="3"/>
  <c r="AB47" i="3" s="1"/>
  <c r="AB40" i="3"/>
  <c r="AB41" i="3" s="1"/>
  <c r="AB38" i="3"/>
  <c r="AB39" i="3" s="1"/>
  <c r="AB35" i="3"/>
  <c r="AB36" i="3" s="1"/>
  <c r="AB33" i="3"/>
  <c r="AB34" i="3" s="1"/>
  <c r="AA31" i="3"/>
  <c r="AD31" i="3"/>
  <c r="AE31" i="3"/>
  <c r="AI31" i="3"/>
  <c r="AA34" i="3"/>
  <c r="AD34" i="3"/>
  <c r="AE34" i="3"/>
  <c r="AI34" i="3"/>
  <c r="AA37" i="3"/>
  <c r="AC37" i="3"/>
  <c r="AD37" i="3"/>
  <c r="AE37" i="3"/>
  <c r="AI37" i="3"/>
  <c r="AA40" i="3"/>
  <c r="AC40" i="3"/>
  <c r="AD40" i="3"/>
  <c r="AE40" i="3"/>
  <c r="AF40" i="3"/>
  <c r="AH40" i="3"/>
  <c r="AI40" i="3"/>
  <c r="AK40" i="3"/>
  <c r="AA43" i="3"/>
  <c r="AD43" i="3"/>
  <c r="AE43" i="3"/>
  <c r="AI43" i="3"/>
  <c r="AA46" i="3"/>
  <c r="AD46" i="3"/>
  <c r="AE46" i="3"/>
  <c r="AI46" i="3"/>
  <c r="AA49" i="3"/>
  <c r="AC49" i="3"/>
  <c r="AD49" i="3"/>
  <c r="AE49" i="3"/>
  <c r="AI49" i="3"/>
  <c r="AA52" i="3"/>
  <c r="AC52" i="3"/>
  <c r="AD52" i="3"/>
  <c r="AE52" i="3"/>
  <c r="AF52" i="3"/>
  <c r="AH52" i="3"/>
  <c r="AI52" i="3"/>
  <c r="AK52" i="3"/>
  <c r="AA55" i="3"/>
  <c r="AB55" i="3"/>
  <c r="AC55" i="3"/>
  <c r="AD55" i="3"/>
  <c r="AE55" i="3"/>
  <c r="AF55" i="3"/>
  <c r="AH55" i="3"/>
  <c r="AI55" i="3"/>
  <c r="AK55" i="3"/>
  <c r="AA58" i="3"/>
  <c r="AB58" i="3"/>
  <c r="AC58" i="3"/>
  <c r="AD58" i="3"/>
  <c r="AE58" i="3"/>
  <c r="AF58" i="3"/>
  <c r="AH58" i="3"/>
  <c r="AI58" i="3"/>
  <c r="AK58" i="3"/>
  <c r="AA61" i="3"/>
  <c r="AB61" i="3"/>
  <c r="AC61" i="3"/>
  <c r="AD61" i="3"/>
  <c r="AE61" i="3"/>
  <c r="AF61" i="3"/>
  <c r="AH61" i="3"/>
  <c r="AI61" i="3"/>
  <c r="AK61" i="3"/>
  <c r="AA64" i="3"/>
  <c r="AB64" i="3"/>
  <c r="AC64" i="3"/>
  <c r="AD64" i="3"/>
  <c r="AE64" i="3"/>
  <c r="AF64" i="3"/>
  <c r="AH64" i="3"/>
  <c r="AI64" i="3"/>
  <c r="AK64" i="3"/>
  <c r="AA25" i="3"/>
  <c r="AA26" i="3" s="1"/>
  <c r="AD25" i="3"/>
  <c r="AD26" i="3" s="1"/>
  <c r="AE25" i="3"/>
  <c r="AE26" i="3" s="1"/>
  <c r="AI25" i="3"/>
  <c r="AI26" i="3" s="1"/>
  <c r="AK25" i="3"/>
  <c r="AA27" i="3"/>
  <c r="AA28" i="3" s="1"/>
  <c r="AB27" i="3"/>
  <c r="AB28" i="3" s="1"/>
  <c r="AD27" i="3"/>
  <c r="AD28" i="3" s="1"/>
  <c r="AE27" i="3"/>
  <c r="AE28" i="3" s="1"/>
  <c r="AH27" i="3"/>
  <c r="AH28" i="3" s="1"/>
  <c r="AI27" i="3"/>
  <c r="AI28" i="3" s="1"/>
  <c r="AK27" i="3"/>
  <c r="AK28" i="3" s="1"/>
  <c r="AA14" i="3"/>
  <c r="AA15" i="3" s="1"/>
  <c r="AB14" i="3"/>
  <c r="AB15" i="3" s="1"/>
  <c r="AD14" i="3"/>
  <c r="AD15" i="3" s="1"/>
  <c r="AE14" i="3"/>
  <c r="AE15" i="3" s="1"/>
  <c r="AI14" i="3"/>
  <c r="AI15" i="3" s="1"/>
  <c r="AK14" i="3"/>
  <c r="AK15" i="3" s="1"/>
  <c r="AA16" i="3"/>
  <c r="AA17" i="3" s="1"/>
  <c r="AB16" i="3"/>
  <c r="AB17" i="3" s="1"/>
  <c r="AD16" i="3"/>
  <c r="AD17" i="3" s="1"/>
  <c r="AE16" i="3"/>
  <c r="AE17" i="3" s="1"/>
  <c r="AI16" i="3"/>
  <c r="AI17" i="3" s="1"/>
  <c r="AK16" i="3"/>
  <c r="AK17" i="3" s="1"/>
  <c r="AA21" i="3"/>
  <c r="AD21" i="3"/>
  <c r="AE21" i="3"/>
  <c r="AI21" i="3"/>
  <c r="AK21" i="3"/>
  <c r="Q4" i="3"/>
  <c r="P4" i="3"/>
  <c r="AK9" i="3"/>
  <c r="AK10" i="3" s="1"/>
  <c r="AI9" i="3"/>
  <c r="AI10" i="3" s="1"/>
  <c r="AH9" i="3"/>
  <c r="AH10" i="3" s="1"/>
  <c r="AF9" i="3"/>
  <c r="AF10" i="3" s="1"/>
  <c r="AE9" i="3"/>
  <c r="AE10" i="3" s="1"/>
  <c r="AD9" i="3"/>
  <c r="AD10" i="3" s="1"/>
  <c r="AC9" i="3"/>
  <c r="AC10" i="3" s="1"/>
  <c r="AB9" i="3"/>
  <c r="AB10" i="3" s="1"/>
  <c r="AA9" i="3"/>
  <c r="AA10" i="3" s="1"/>
  <c r="AK7" i="3"/>
  <c r="AK8" i="3" s="1"/>
  <c r="AI7" i="3"/>
  <c r="AI8" i="3" s="1"/>
  <c r="AE7" i="3"/>
  <c r="AE8" i="3" s="1"/>
  <c r="AD7" i="3"/>
  <c r="AD8" i="3" s="1"/>
  <c r="AC7" i="3"/>
  <c r="AC8" i="3" s="1"/>
  <c r="AB7" i="3"/>
  <c r="AB8" i="3" s="1"/>
  <c r="AA7" i="3"/>
  <c r="AA8" i="3" s="1"/>
  <c r="AL7" i="1"/>
  <c r="AL8" i="1" s="1"/>
  <c r="AJ7" i="1"/>
  <c r="AJ8" i="1" s="1"/>
  <c r="AI7" i="1"/>
  <c r="AI8" i="1" s="1"/>
  <c r="AG7" i="1"/>
  <c r="AG8" i="1" s="1"/>
  <c r="AF7" i="1"/>
  <c r="AF8" i="1" s="1"/>
  <c r="AE7" i="1"/>
  <c r="AE8" i="1" s="1"/>
  <c r="AD7" i="1"/>
  <c r="AD8" i="1" s="1"/>
  <c r="AC7" i="1"/>
  <c r="AC8" i="1" s="1"/>
  <c r="AB7" i="1"/>
  <c r="AB8" i="1" s="1"/>
  <c r="AJ9" i="1"/>
  <c r="AJ10" i="1" s="1"/>
  <c r="AL9" i="1"/>
  <c r="AL10" i="1" s="1"/>
  <c r="AI9" i="1"/>
  <c r="AI10" i="1" s="1"/>
  <c r="AG9" i="1"/>
  <c r="AG10" i="1" s="1"/>
  <c r="AF9" i="1"/>
  <c r="AF10" i="1" s="1"/>
  <c r="AE9" i="1"/>
  <c r="AE10" i="1" s="1"/>
  <c r="AD9" i="1"/>
  <c r="AD10" i="1" s="1"/>
  <c r="AC9" i="1"/>
  <c r="AC10" i="1" s="1"/>
  <c r="AB9" i="1"/>
  <c r="AB10" i="1" s="1"/>
  <c r="AR5" i="3" l="1"/>
  <c r="AC27" i="3"/>
  <c r="AC28" i="3" s="1"/>
</calcChain>
</file>

<file path=xl/sharedStrings.xml><?xml version="1.0" encoding="utf-8"?>
<sst xmlns="http://schemas.openxmlformats.org/spreadsheetml/2006/main" count="1435" uniqueCount="121">
  <si>
    <t>Patient Name</t>
  </si>
  <si>
    <t>Patient ID</t>
  </si>
  <si>
    <t>Age</t>
  </si>
  <si>
    <t>Sex</t>
  </si>
  <si>
    <t>Cancer Disease</t>
  </si>
  <si>
    <t>Work Type</t>
  </si>
  <si>
    <t>Residence Type</t>
  </si>
  <si>
    <t>Body Mass Index (BMI)</t>
  </si>
  <si>
    <t>Smoking Status</t>
  </si>
  <si>
    <t>Resting Average blood pressure</t>
  </si>
  <si>
    <t xml:space="preserve">Average  Cholesterol  Level </t>
  </si>
  <si>
    <t>Average fasting blood sugar levels</t>
  </si>
  <si>
    <t>Average maximum heart rate</t>
  </si>
  <si>
    <t>Exercise induced angina</t>
  </si>
  <si>
    <t>Hypertension</t>
  </si>
  <si>
    <t>Avg Glucose Level</t>
  </si>
  <si>
    <t>Patient1</t>
  </si>
  <si>
    <t>Patient2</t>
  </si>
  <si>
    <t>Date</t>
  </si>
  <si>
    <t>Time</t>
  </si>
  <si>
    <t>Y</t>
  </si>
  <si>
    <t>N</t>
  </si>
  <si>
    <t xml:space="preserve">Diabetic  </t>
  </si>
  <si>
    <t>Brain Stroke</t>
  </si>
  <si>
    <t>Family History - Heart Attack</t>
  </si>
  <si>
    <t xml:space="preserve">Family History - Cancer </t>
  </si>
  <si>
    <t xml:space="preserve">Family History - Diabetic  </t>
  </si>
  <si>
    <t>Family History - Brain Stroke</t>
  </si>
  <si>
    <t xml:space="preserve">Heart Disease </t>
  </si>
  <si>
    <t>Rural</t>
  </si>
  <si>
    <t>Pollution Levels</t>
  </si>
  <si>
    <t>Govtjov</t>
  </si>
  <si>
    <t>male</t>
  </si>
  <si>
    <t>no</t>
  </si>
  <si>
    <t>software</t>
  </si>
  <si>
    <t>Resting ECG</t>
  </si>
  <si>
    <t>Normal</t>
  </si>
  <si>
    <t>flat</t>
  </si>
  <si>
    <t>ta</t>
  </si>
  <si>
    <t>rural</t>
  </si>
  <si>
    <t>normal</t>
  </si>
  <si>
    <t>yes</t>
  </si>
  <si>
    <t>high</t>
  </si>
  <si>
    <t>Patient 3</t>
  </si>
  <si>
    <t>Patient 1</t>
  </si>
  <si>
    <t>Patient 2</t>
  </si>
  <si>
    <t>low</t>
  </si>
  <si>
    <t>retired</t>
  </si>
  <si>
    <t>Chest Pain Type (TA, ATA, NAP, ASY)</t>
  </si>
  <si>
    <t>ST Slope (up, flat, down)</t>
  </si>
  <si>
    <t>Stroke</t>
  </si>
  <si>
    <t>Patient 4</t>
  </si>
  <si>
    <t>female</t>
  </si>
  <si>
    <t>up</t>
  </si>
  <si>
    <t>ata</t>
  </si>
  <si>
    <t>Patient 5</t>
  </si>
  <si>
    <t>Patient 6</t>
  </si>
  <si>
    <t>Patient 7</t>
  </si>
  <si>
    <t>Old Peak</t>
  </si>
  <si>
    <t>Married</t>
  </si>
  <si>
    <t>Yes</t>
  </si>
  <si>
    <t>No</t>
  </si>
  <si>
    <t>Average Resting electrocardiograpy</t>
  </si>
  <si>
    <t xml:space="preserve"> </t>
  </si>
  <si>
    <t>Patient 8</t>
  </si>
  <si>
    <t>Patient 9</t>
  </si>
  <si>
    <t>Patient 10</t>
  </si>
  <si>
    <t>Patient 11</t>
  </si>
  <si>
    <t>Patient 12</t>
  </si>
  <si>
    <t>Patient 13</t>
  </si>
  <si>
    <t>Patient 14</t>
  </si>
  <si>
    <t>Patient 15</t>
  </si>
  <si>
    <t>Patient 16</t>
  </si>
  <si>
    <t>Patient 17</t>
  </si>
  <si>
    <t>Patient 18</t>
  </si>
  <si>
    <t>Patient 19</t>
  </si>
  <si>
    <t>Patient 20</t>
  </si>
  <si>
    <t>Patient 21</t>
  </si>
  <si>
    <t>Patient 22</t>
  </si>
  <si>
    <t>Patient 23</t>
  </si>
  <si>
    <t>Patient 24</t>
  </si>
  <si>
    <t>Patient 25</t>
  </si>
  <si>
    <t>Patient 26</t>
  </si>
  <si>
    <t>Patient 27</t>
  </si>
  <si>
    <t>Is the patient at risk of Brain Stroke</t>
  </si>
  <si>
    <t>Is the ML Model Predicting risk of Brain Stroke</t>
  </si>
  <si>
    <t>Patient 28</t>
  </si>
  <si>
    <t>Patient 29</t>
  </si>
  <si>
    <t>Patient 30</t>
  </si>
  <si>
    <t>Patient 31</t>
  </si>
  <si>
    <t>Patient 32</t>
  </si>
  <si>
    <t>Patient 33</t>
  </si>
  <si>
    <t>Patient 34</t>
  </si>
  <si>
    <t>Patient 35</t>
  </si>
  <si>
    <t>Patient 36</t>
  </si>
  <si>
    <t>Patient 37</t>
  </si>
  <si>
    <t>Patient 38</t>
  </si>
  <si>
    <t>Patient 39</t>
  </si>
  <si>
    <t>Patient 40</t>
  </si>
  <si>
    <t>Patient 41</t>
  </si>
  <si>
    <t>Patient 42</t>
  </si>
  <si>
    <t>Patient 43</t>
  </si>
  <si>
    <t>Patient 44</t>
  </si>
  <si>
    <t>Patient 45</t>
  </si>
  <si>
    <t>Patient 46</t>
  </si>
  <si>
    <t>Patient 47</t>
  </si>
  <si>
    <t>Patient 48</t>
  </si>
  <si>
    <t>Patient 49</t>
  </si>
  <si>
    <t>Patient 50</t>
  </si>
  <si>
    <t>Patient 51</t>
  </si>
  <si>
    <t>Patient 52</t>
  </si>
  <si>
    <t>Patient 53</t>
  </si>
  <si>
    <t>Patient 54</t>
  </si>
  <si>
    <t>Patient 55</t>
  </si>
  <si>
    <t>Patient 56</t>
  </si>
  <si>
    <t>Patient 57</t>
  </si>
  <si>
    <t>Patient 58</t>
  </si>
  <si>
    <t>Patient 59</t>
  </si>
  <si>
    <t>Patient 60</t>
  </si>
  <si>
    <t>Patient 61</t>
  </si>
  <si>
    <t>Patient 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</si>
</sst>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1" fontId="0" fillId="0" borderId="5" xfId="0" applyNumberFormat="1" applyFont="1" applyBorder="1" applyAlignment="1">
      <alignment horizontal="center" vertical="center" wrapText="1"/>
    </xf>
    <xf numFmtId="1" fontId="0" fillId="0" borderId="1" xfId="0" applyNumberFormat="1" applyFont="1" applyBorder="1" applyAlignment="1">
      <alignment horizontal="center" vertical="center" wrapText="1"/>
    </xf>
    <xf numFmtId="1" fontId="0" fillId="0" borderId="4" xfId="0" applyNumberFormat="1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1" fontId="0" fillId="0" borderId="7" xfId="0" applyNumberFormat="1" applyFont="1" applyBorder="1" applyAlignment="1">
      <alignment horizontal="center" vertical="center" wrapText="1"/>
    </xf>
    <xf numFmtId="1" fontId="0" fillId="0" borderId="8" xfId="0" applyNumberFormat="1" applyFont="1" applyBorder="1" applyAlignment="1">
      <alignment horizontal="center" vertical="center" wrapText="1"/>
    </xf>
    <xf numFmtId="1" fontId="0" fillId="0" borderId="6" xfId="0" applyNumberFormat="1" applyFont="1" applyBorder="1" applyAlignment="1">
      <alignment horizontal="center" vertical="center" wrapText="1"/>
    </xf>
    <xf numFmtId="0" fontId="0" fillId="0" borderId="0" xfId="0" applyFont="1"/>
    <xf numFmtId="14" fontId="0" fillId="0" borderId="5" xfId="0" applyNumberFormat="1" applyFont="1" applyBorder="1" applyAlignment="1">
      <alignment horizontal="center" vertical="center" wrapText="1"/>
    </xf>
    <xf numFmtId="20" fontId="0" fillId="0" borderId="1" xfId="0" applyNumberFormat="1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1" fontId="0" fillId="0" borderId="11" xfId="0" applyNumberFormat="1" applyFont="1" applyBorder="1" applyAlignment="1">
      <alignment horizontal="center" vertical="center" wrapText="1"/>
    </xf>
    <xf numFmtId="1" fontId="0" fillId="0" borderId="12" xfId="0" applyNumberFormat="1" applyFont="1" applyBorder="1" applyAlignment="1">
      <alignment horizontal="center" vertical="center" wrapText="1"/>
    </xf>
    <xf numFmtId="1" fontId="0" fillId="0" borderId="10" xfId="0" applyNumberFormat="1" applyFont="1" applyBorder="1" applyAlignment="1">
      <alignment horizontal="center" vertical="center" wrapText="1"/>
    </xf>
    <xf numFmtId="14" fontId="0" fillId="0" borderId="10" xfId="0" applyNumberFormat="1" applyFont="1" applyBorder="1" applyAlignment="1">
      <alignment horizontal="center" vertical="center" wrapText="1"/>
    </xf>
    <xf numFmtId="20" fontId="0" fillId="0" borderId="11" xfId="0" applyNumberFormat="1" applyFont="1" applyBorder="1" applyAlignment="1">
      <alignment horizontal="center" vertical="center" wrapText="1"/>
    </xf>
    <xf numFmtId="14" fontId="0" fillId="0" borderId="6" xfId="0" applyNumberFormat="1" applyFont="1" applyBorder="1" applyAlignment="1">
      <alignment horizontal="center" vertical="center" wrapText="1"/>
    </xf>
    <xf numFmtId="20" fontId="0" fillId="0" borderId="7" xfId="0" applyNumberFormat="1" applyFont="1" applyBorder="1" applyAlignment="1">
      <alignment horizontal="center" vertical="center" wrapText="1"/>
    </xf>
    <xf numFmtId="1" fontId="0" fillId="0" borderId="0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/>
    <xf numFmtId="0" fontId="2" fillId="2" borderId="3" xfId="0" applyFont="1" applyFill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0" fillId="0" borderId="7" xfId="0" applyFont="1" applyBorder="1" applyAlignment="1">
      <alignment vertical="center" wrapText="1"/>
    </xf>
    <xf numFmtId="14" fontId="0" fillId="0" borderId="7" xfId="0" applyNumberFormat="1" applyFont="1" applyBorder="1" applyAlignment="1">
      <alignment horizontal="center" vertical="center" wrapText="1"/>
    </xf>
    <xf numFmtId="0" fontId="4" fillId="0" borderId="0" xfId="0" applyFont="1"/>
    <xf numFmtId="10" fontId="0" fillId="0" borderId="4" xfId="0" applyNumberFormat="1" applyFont="1" applyBorder="1" applyAlignment="1">
      <alignment horizontal="center" vertical="center" wrapText="1"/>
    </xf>
    <xf numFmtId="1" fontId="0" fillId="2" borderId="5" xfId="0" applyNumberFormat="1" applyFont="1" applyFill="1" applyBorder="1" applyAlignment="1">
      <alignment horizontal="center" vertical="center" wrapText="1"/>
    </xf>
    <xf numFmtId="1" fontId="0" fillId="2" borderId="1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vertical="center" wrapText="1"/>
    </xf>
    <xf numFmtId="14" fontId="0" fillId="2" borderId="1" xfId="0" applyNumberFormat="1" applyFont="1" applyFill="1" applyBorder="1" applyAlignment="1">
      <alignment horizontal="center" vertical="center" wrapText="1"/>
    </xf>
    <xf numFmtId="20" fontId="0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/>
    <xf numFmtId="1" fontId="0" fillId="2" borderId="4" xfId="0" applyNumberFormat="1" applyFont="1" applyFill="1" applyBorder="1" applyAlignment="1">
      <alignment horizontal="center" vertical="center" wrapText="1"/>
    </xf>
    <xf numFmtId="0" fontId="0" fillId="2" borderId="0" xfId="0" applyFill="1"/>
    <xf numFmtId="1" fontId="0" fillId="2" borderId="6" xfId="0" applyNumberFormat="1" applyFont="1" applyFill="1" applyBorder="1" applyAlignment="1">
      <alignment horizontal="center" vertical="center" wrapText="1"/>
    </xf>
    <xf numFmtId="1" fontId="0" fillId="2" borderId="7" xfId="0" applyNumberFormat="1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vertical="center" wrapText="1"/>
    </xf>
    <xf numFmtId="14" fontId="0" fillId="2" borderId="7" xfId="0" applyNumberFormat="1" applyFont="1" applyFill="1" applyBorder="1" applyAlignment="1">
      <alignment horizontal="center" vertical="center" wrapText="1"/>
    </xf>
    <xf numFmtId="20" fontId="0" fillId="2" borderId="7" xfId="0" applyNumberFormat="1" applyFont="1" applyFill="1" applyBorder="1" applyAlignment="1">
      <alignment horizontal="center" vertical="center" wrapText="1"/>
    </xf>
    <xf numFmtId="1" fontId="0" fillId="2" borderId="8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4B6A4-79F7-4C8B-901A-C36C688B94E3}">
  <dimension ref="B1:BU65"/>
  <sheetViews>
    <sheetView tabSelected="1" topLeftCell="AF1" zoomScaleNormal="100" workbookViewId="0">
      <selection activeCell="AQ4" sqref="AQ4:AR4"/>
    </sheetView>
  </sheetViews>
  <sheetFormatPr defaultRowHeight="14.5" x14ac:dyDescent="0.35"/>
  <cols>
    <col min="2" max="2" width="11.1796875" style="1" customWidth="1"/>
    <col min="3" max="3" width="9.1796875" style="1" customWidth="1"/>
    <col min="4" max="4" width="6.26953125" style="1" customWidth="1"/>
    <col min="5" max="5" width="11.7265625" style="1" customWidth="1"/>
    <col min="6" max="6" width="12.81640625" style="1" customWidth="1"/>
    <col min="7" max="7" width="17.453125" style="1" customWidth="1"/>
    <col min="8" max="8" width="7.6328125" style="1" customWidth="1"/>
    <col min="9" max="9" width="6.26953125" style="1" hidden="1" customWidth="1"/>
    <col min="10" max="13" width="13.81640625" style="1" hidden="1" customWidth="1"/>
    <col min="14" max="14" width="7.90625" style="1" bestFit="1" customWidth="1"/>
    <col min="15" max="15" width="6.26953125" style="1" hidden="1" customWidth="1"/>
    <col min="16" max="16" width="12.81640625" style="1" hidden="1" customWidth="1"/>
    <col min="17" max="17" width="9.81640625" style="1" hidden="1" customWidth="1"/>
    <col min="18" max="18" width="8.36328125" style="1" hidden="1" customWidth="1"/>
    <col min="19" max="19" width="10.54296875" style="1" hidden="1" customWidth="1"/>
    <col min="20" max="20" width="12.90625" style="1" bestFit="1" customWidth="1"/>
    <col min="21" max="21" width="11.1796875" style="1" customWidth="1"/>
    <col min="22" max="22" width="11.1796875" style="1" hidden="1" customWidth="1"/>
    <col min="23" max="23" width="11.7265625" style="1" hidden="1" customWidth="1"/>
    <col min="24" max="24" width="10.453125" style="1" hidden="1" customWidth="1"/>
    <col min="25" max="25" width="5.36328125" style="1" hidden="1" customWidth="1"/>
    <col min="26" max="26" width="7" style="1" hidden="1" customWidth="1"/>
    <col min="27" max="27" width="12.36328125" style="1" customWidth="1"/>
    <col min="28" max="28" width="14.1796875" style="1" customWidth="1"/>
    <col min="29" max="29" width="10.26953125" style="3" customWidth="1"/>
    <col min="30" max="30" width="15.81640625" customWidth="1"/>
    <col min="31" max="31" width="17.1796875" customWidth="1"/>
    <col min="32" max="32" width="16" customWidth="1"/>
    <col min="33" max="33" width="15.81640625" customWidth="1"/>
    <col min="34" max="34" width="13.6328125" customWidth="1"/>
    <col min="35" max="35" width="12.26953125" customWidth="1"/>
    <col min="37" max="37" width="7" customWidth="1"/>
    <col min="40" max="40" width="14.81640625" customWidth="1"/>
    <col min="41" max="41" width="16.54296875" customWidth="1"/>
  </cols>
  <sheetData>
    <row r="1" spans="2:73" s="3" customFormat="1" x14ac:dyDescent="0.3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2:73" s="3" customFormat="1" ht="8" customHeight="1" thickBot="1" x14ac:dyDescent="0.4">
      <c r="B2" s="5"/>
      <c r="C2" s="5"/>
      <c r="D2" s="5"/>
      <c r="E2" s="5"/>
      <c r="F2" s="5"/>
      <c r="G2" s="5"/>
      <c r="H2" s="5"/>
      <c r="I2" s="5"/>
      <c r="J2" s="2"/>
      <c r="K2" s="2"/>
      <c r="L2" s="2"/>
      <c r="M2" s="2"/>
      <c r="N2" s="2"/>
      <c r="O2" s="2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4"/>
    </row>
    <row r="3" spans="2:73" ht="26" customHeight="1" x14ac:dyDescent="0.35">
      <c r="B3" s="6" t="s">
        <v>1</v>
      </c>
      <c r="C3" s="7" t="s">
        <v>0</v>
      </c>
      <c r="D3" s="8" t="s">
        <v>2</v>
      </c>
      <c r="E3" s="8" t="s">
        <v>3</v>
      </c>
      <c r="F3" s="8" t="s">
        <v>28</v>
      </c>
      <c r="G3" s="7" t="s">
        <v>4</v>
      </c>
      <c r="H3" s="7" t="s">
        <v>22</v>
      </c>
      <c r="I3" s="8" t="s">
        <v>23</v>
      </c>
      <c r="J3" s="7" t="s">
        <v>24</v>
      </c>
      <c r="K3" s="7" t="s">
        <v>25</v>
      </c>
      <c r="L3" s="7" t="s">
        <v>26</v>
      </c>
      <c r="M3" s="7" t="s">
        <v>27</v>
      </c>
      <c r="N3" s="8" t="s">
        <v>50</v>
      </c>
      <c r="O3" s="37"/>
      <c r="P3" s="7" t="s">
        <v>1</v>
      </c>
      <c r="Q3" s="7" t="s">
        <v>0</v>
      </c>
      <c r="R3" s="8" t="s">
        <v>5</v>
      </c>
      <c r="S3" s="8" t="s">
        <v>6</v>
      </c>
      <c r="T3" s="8" t="s">
        <v>8</v>
      </c>
      <c r="U3" s="7" t="s">
        <v>30</v>
      </c>
      <c r="V3" s="8" t="s">
        <v>59</v>
      </c>
      <c r="W3" s="38"/>
      <c r="X3" s="7" t="s">
        <v>18</v>
      </c>
      <c r="Y3" s="7" t="s">
        <v>19</v>
      </c>
      <c r="Z3" s="7" t="s">
        <v>1</v>
      </c>
      <c r="AA3" s="8" t="s">
        <v>7</v>
      </c>
      <c r="AB3" s="7" t="s">
        <v>9</v>
      </c>
      <c r="AC3" s="7" t="s">
        <v>10</v>
      </c>
      <c r="AD3" s="7" t="s">
        <v>11</v>
      </c>
      <c r="AE3" s="7" t="s">
        <v>62</v>
      </c>
      <c r="AF3" s="7" t="s">
        <v>12</v>
      </c>
      <c r="AG3" s="7" t="s">
        <v>13</v>
      </c>
      <c r="AH3" s="8" t="s">
        <v>14</v>
      </c>
      <c r="AI3" s="8" t="s">
        <v>15</v>
      </c>
      <c r="AJ3" s="7" t="s">
        <v>35</v>
      </c>
      <c r="AK3" s="7" t="s">
        <v>58</v>
      </c>
      <c r="AL3" s="7" t="s">
        <v>49</v>
      </c>
      <c r="AM3" s="9" t="s">
        <v>48</v>
      </c>
      <c r="AN3" s="9" t="s">
        <v>84</v>
      </c>
      <c r="AO3" s="9" t="s">
        <v>85</v>
      </c>
      <c r="AP3" s="9" t="s">
        <v>85</v>
      </c>
      <c r="AQ3" s="9" t="s">
        <v>85</v>
      </c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</row>
    <row r="4" spans="2:73" x14ac:dyDescent="0.35">
      <c r="B4" s="11">
        <v>1</v>
      </c>
      <c r="C4" s="12" t="s">
        <v>44</v>
      </c>
      <c r="D4" s="12">
        <v>32</v>
      </c>
      <c r="E4" s="12" t="s">
        <v>32</v>
      </c>
      <c r="F4" s="12" t="s">
        <v>41</v>
      </c>
      <c r="G4" s="12" t="s">
        <v>41</v>
      </c>
      <c r="H4" s="12" t="s">
        <v>41</v>
      </c>
      <c r="I4" s="12" t="s">
        <v>41</v>
      </c>
      <c r="J4" s="12" t="s">
        <v>20</v>
      </c>
      <c r="K4" s="12" t="s">
        <v>20</v>
      </c>
      <c r="L4" s="12" t="s">
        <v>20</v>
      </c>
      <c r="M4" s="12" t="s">
        <v>20</v>
      </c>
      <c r="N4" s="12" t="s">
        <v>41</v>
      </c>
      <c r="O4" s="31"/>
      <c r="P4" s="12">
        <f>B4</f>
        <v>1</v>
      </c>
      <c r="Q4" s="12" t="str">
        <f>C4</f>
        <v>Patient 1</v>
      </c>
      <c r="R4" s="12" t="s">
        <v>31</v>
      </c>
      <c r="S4" s="12" t="s">
        <v>29</v>
      </c>
      <c r="T4" s="12" t="s">
        <v>41</v>
      </c>
      <c r="U4" s="12" t="s">
        <v>42</v>
      </c>
      <c r="V4" s="12" t="s">
        <v>60</v>
      </c>
      <c r="W4" s="32"/>
      <c r="X4" s="33">
        <v>44546</v>
      </c>
      <c r="Y4" s="21">
        <v>0.63888888888888895</v>
      </c>
      <c r="Z4" s="12">
        <v>1</v>
      </c>
      <c r="AA4" s="12">
        <v>146</v>
      </c>
      <c r="AB4" s="12">
        <v>150</v>
      </c>
      <c r="AC4" s="12">
        <v>130</v>
      </c>
      <c r="AD4" s="12">
        <v>100</v>
      </c>
      <c r="AE4" s="12">
        <v>155</v>
      </c>
      <c r="AF4" s="12">
        <v>160</v>
      </c>
      <c r="AG4" s="12" t="s">
        <v>33</v>
      </c>
      <c r="AH4" s="12">
        <v>120</v>
      </c>
      <c r="AI4" s="12">
        <v>150</v>
      </c>
      <c r="AJ4" s="12" t="s">
        <v>36</v>
      </c>
      <c r="AK4" s="12">
        <v>120</v>
      </c>
      <c r="AL4" s="12" t="s">
        <v>37</v>
      </c>
      <c r="AM4" s="13" t="s">
        <v>38</v>
      </c>
      <c r="AN4" s="13" t="s">
        <v>61</v>
      </c>
      <c r="AO4" s="13" t="str">
        <f>AN4</f>
        <v>No</v>
      </c>
      <c r="AP4" s="13" t="b">
        <f>AN4=AO4</f>
        <v>1</v>
      </c>
      <c r="AQ4" s="13">
        <f>COUNTIF(AP4:AP65,"TRUE")</f>
        <v>61</v>
      </c>
      <c r="AR4" s="13">
        <f>COUNTA(AP4:AP65)</f>
        <v>62</v>
      </c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</row>
    <row r="5" spans="2:73" x14ac:dyDescent="0.35">
      <c r="B5" s="11">
        <v>2</v>
      </c>
      <c r="C5" s="12" t="s">
        <v>45</v>
      </c>
      <c r="D5" s="12">
        <v>25</v>
      </c>
      <c r="E5" s="12" t="s">
        <v>32</v>
      </c>
      <c r="F5" s="12" t="s">
        <v>33</v>
      </c>
      <c r="G5" s="12" t="s">
        <v>33</v>
      </c>
      <c r="H5" s="12" t="s">
        <v>33</v>
      </c>
      <c r="I5" s="12" t="s">
        <v>33</v>
      </c>
      <c r="J5" s="12"/>
      <c r="K5" s="12"/>
      <c r="L5" s="12"/>
      <c r="M5" s="12"/>
      <c r="N5" s="12" t="s">
        <v>33</v>
      </c>
      <c r="O5" s="31"/>
      <c r="P5" s="12">
        <v>2</v>
      </c>
      <c r="Q5" s="12" t="s">
        <v>17</v>
      </c>
      <c r="R5" s="12" t="s">
        <v>34</v>
      </c>
      <c r="S5" s="12" t="s">
        <v>39</v>
      </c>
      <c r="T5" s="12" t="s">
        <v>33</v>
      </c>
      <c r="U5" s="12" t="s">
        <v>46</v>
      </c>
      <c r="V5" s="12" t="s">
        <v>61</v>
      </c>
      <c r="W5" s="32"/>
      <c r="X5" s="33">
        <v>44546</v>
      </c>
      <c r="Y5" s="21">
        <v>0.63888888888888895</v>
      </c>
      <c r="Z5" s="12">
        <v>2</v>
      </c>
      <c r="AA5" s="12">
        <v>145</v>
      </c>
      <c r="AB5" s="12">
        <v>145</v>
      </c>
      <c r="AC5" s="12">
        <v>156</v>
      </c>
      <c r="AD5" s="12">
        <v>165</v>
      </c>
      <c r="AE5" s="12">
        <v>154</v>
      </c>
      <c r="AF5" s="12">
        <v>167</v>
      </c>
      <c r="AG5" s="12" t="s">
        <v>33</v>
      </c>
      <c r="AH5" s="12">
        <v>121</v>
      </c>
      <c r="AI5" s="12">
        <v>156</v>
      </c>
      <c r="AJ5" s="12" t="s">
        <v>36</v>
      </c>
      <c r="AK5" s="12">
        <v>123</v>
      </c>
      <c r="AL5" s="12" t="s">
        <v>37</v>
      </c>
      <c r="AM5" s="13" t="s">
        <v>38</v>
      </c>
      <c r="AN5" s="13" t="s">
        <v>61</v>
      </c>
      <c r="AO5" s="13" t="str">
        <f t="shared" ref="AO5:AO65" si="0">AN5</f>
        <v>No</v>
      </c>
      <c r="AP5" s="13" t="b">
        <f t="shared" ref="AP5:AP65" si="1">AN5=AO5</f>
        <v>1</v>
      </c>
      <c r="AQ5" s="2"/>
      <c r="AR5" s="43">
        <f>AQ4/AR4</f>
        <v>0.9838709677419355</v>
      </c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</row>
    <row r="6" spans="2:73" x14ac:dyDescent="0.35">
      <c r="B6" s="11">
        <v>3</v>
      </c>
      <c r="C6" s="12" t="s">
        <v>43</v>
      </c>
      <c r="D6" s="12">
        <v>70</v>
      </c>
      <c r="E6" s="12" t="s">
        <v>32</v>
      </c>
      <c r="F6" s="12" t="s">
        <v>41</v>
      </c>
      <c r="G6" s="12" t="s">
        <v>33</v>
      </c>
      <c r="H6" s="12" t="s">
        <v>33</v>
      </c>
      <c r="I6" s="12" t="s">
        <v>33</v>
      </c>
      <c r="J6" s="12" t="s">
        <v>21</v>
      </c>
      <c r="K6" s="12" t="s">
        <v>21</v>
      </c>
      <c r="L6" s="12" t="s">
        <v>21</v>
      </c>
      <c r="M6" s="12" t="s">
        <v>21</v>
      </c>
      <c r="N6" s="12" t="s">
        <v>33</v>
      </c>
      <c r="O6" s="31"/>
      <c r="P6" s="12">
        <v>3</v>
      </c>
      <c r="Q6" s="12" t="s">
        <v>43</v>
      </c>
      <c r="R6" s="12" t="s">
        <v>47</v>
      </c>
      <c r="S6" s="12" t="s">
        <v>39</v>
      </c>
      <c r="T6" s="12" t="s">
        <v>33</v>
      </c>
      <c r="U6" s="12" t="s">
        <v>40</v>
      </c>
      <c r="V6" s="12" t="s">
        <v>60</v>
      </c>
      <c r="W6" s="32"/>
      <c r="X6" s="33">
        <v>44545</v>
      </c>
      <c r="Y6" s="21">
        <v>0.67499999999999993</v>
      </c>
      <c r="Z6" s="12">
        <v>3</v>
      </c>
      <c r="AA6" s="12">
        <v>150</v>
      </c>
      <c r="AB6" s="12">
        <v>190</v>
      </c>
      <c r="AC6" s="12">
        <v>245</v>
      </c>
      <c r="AD6" s="12">
        <v>170</v>
      </c>
      <c r="AE6" s="12">
        <v>161</v>
      </c>
      <c r="AF6" s="12">
        <f>250-D6</f>
        <v>180</v>
      </c>
      <c r="AG6" s="12" t="s">
        <v>33</v>
      </c>
      <c r="AH6" s="12">
        <v>1</v>
      </c>
      <c r="AI6" s="12">
        <v>180</v>
      </c>
      <c r="AJ6" s="12" t="s">
        <v>36</v>
      </c>
      <c r="AK6" s="12">
        <v>150</v>
      </c>
      <c r="AL6" s="12" t="s">
        <v>37</v>
      </c>
      <c r="AM6" s="13" t="s">
        <v>38</v>
      </c>
      <c r="AN6" s="13" t="s">
        <v>60</v>
      </c>
      <c r="AO6" s="13" t="str">
        <f t="shared" si="0"/>
        <v>Yes</v>
      </c>
      <c r="AP6" s="13" t="b">
        <f t="shared" si="1"/>
        <v>1</v>
      </c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</row>
    <row r="7" spans="2:73" x14ac:dyDescent="0.35">
      <c r="B7" s="11">
        <v>4</v>
      </c>
      <c r="C7" s="12" t="s">
        <v>51</v>
      </c>
      <c r="D7" s="12">
        <v>66</v>
      </c>
      <c r="E7" s="12" t="s">
        <v>52</v>
      </c>
      <c r="F7" s="12" t="s">
        <v>41</v>
      </c>
      <c r="G7" s="12" t="s">
        <v>41</v>
      </c>
      <c r="H7" s="12" t="s">
        <v>41</v>
      </c>
      <c r="I7" s="12" t="s">
        <v>41</v>
      </c>
      <c r="J7" s="12" t="s">
        <v>41</v>
      </c>
      <c r="K7" s="12" t="s">
        <v>41</v>
      </c>
      <c r="L7" s="12" t="s">
        <v>41</v>
      </c>
      <c r="M7" s="12" t="s">
        <v>41</v>
      </c>
      <c r="N7" s="12" t="s">
        <v>41</v>
      </c>
      <c r="O7" s="31"/>
      <c r="P7" s="12">
        <v>4</v>
      </c>
      <c r="Q7" s="12" t="s">
        <v>51</v>
      </c>
      <c r="R7" s="12" t="s">
        <v>47</v>
      </c>
      <c r="S7" s="12" t="s">
        <v>39</v>
      </c>
      <c r="T7" s="12" t="s">
        <v>33</v>
      </c>
      <c r="U7" s="12" t="s">
        <v>42</v>
      </c>
      <c r="V7" s="12" t="s">
        <v>60</v>
      </c>
      <c r="W7" s="32"/>
      <c r="X7" s="33">
        <v>44214</v>
      </c>
      <c r="Y7" s="21">
        <v>0.72222222222222199</v>
      </c>
      <c r="Z7" s="12">
        <v>3</v>
      </c>
      <c r="AA7" s="12">
        <f>AA6+5</f>
        <v>155</v>
      </c>
      <c r="AB7" s="12">
        <f t="shared" ref="AB7:AK8" si="2">AB6+5</f>
        <v>195</v>
      </c>
      <c r="AC7" s="12">
        <f t="shared" si="2"/>
        <v>250</v>
      </c>
      <c r="AD7" s="12">
        <f t="shared" si="2"/>
        <v>175</v>
      </c>
      <c r="AE7" s="12">
        <f t="shared" si="2"/>
        <v>166</v>
      </c>
      <c r="AF7" s="12">
        <f t="shared" ref="AF7:AF8" si="3">250-D7</f>
        <v>184</v>
      </c>
      <c r="AG7" s="12" t="s">
        <v>33</v>
      </c>
      <c r="AH7" s="12">
        <v>1</v>
      </c>
      <c r="AI7" s="12">
        <f t="shared" si="2"/>
        <v>185</v>
      </c>
      <c r="AJ7" s="12" t="s">
        <v>36</v>
      </c>
      <c r="AK7" s="12">
        <f t="shared" si="2"/>
        <v>155</v>
      </c>
      <c r="AL7" s="12" t="s">
        <v>37</v>
      </c>
      <c r="AM7" s="13" t="s">
        <v>38</v>
      </c>
      <c r="AN7" s="13" t="s">
        <v>60</v>
      </c>
      <c r="AO7" s="13" t="str">
        <f t="shared" si="0"/>
        <v>Yes</v>
      </c>
      <c r="AP7" s="13" t="b">
        <f t="shared" si="1"/>
        <v>1</v>
      </c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</row>
    <row r="8" spans="2:73" x14ac:dyDescent="0.35">
      <c r="B8" s="11">
        <v>5</v>
      </c>
      <c r="C8" s="12" t="s">
        <v>55</v>
      </c>
      <c r="D8" s="12">
        <v>89</v>
      </c>
      <c r="E8" s="12" t="s">
        <v>52</v>
      </c>
      <c r="F8" s="12" t="s">
        <v>41</v>
      </c>
      <c r="G8" s="12" t="s">
        <v>33</v>
      </c>
      <c r="H8" s="12" t="s">
        <v>41</v>
      </c>
      <c r="I8" s="12" t="s">
        <v>41</v>
      </c>
      <c r="J8" s="12" t="s">
        <v>41</v>
      </c>
      <c r="K8" s="12" t="s">
        <v>41</v>
      </c>
      <c r="L8" s="12" t="s">
        <v>41</v>
      </c>
      <c r="M8" s="12" t="s">
        <v>41</v>
      </c>
      <c r="N8" s="12" t="s">
        <v>41</v>
      </c>
      <c r="O8" s="31"/>
      <c r="P8" s="12">
        <v>5</v>
      </c>
      <c r="Q8" s="12" t="s">
        <v>55</v>
      </c>
      <c r="R8" s="12" t="s">
        <v>47</v>
      </c>
      <c r="S8" s="12" t="s">
        <v>39</v>
      </c>
      <c r="T8" s="12" t="s">
        <v>41</v>
      </c>
      <c r="U8" s="12" t="s">
        <v>42</v>
      </c>
      <c r="V8" s="12" t="s">
        <v>60</v>
      </c>
      <c r="W8" s="32"/>
      <c r="X8" s="33">
        <v>44245</v>
      </c>
      <c r="Y8" s="21">
        <v>0.76458333333333339</v>
      </c>
      <c r="Z8" s="12">
        <v>3</v>
      </c>
      <c r="AA8" s="12">
        <f>AA7+5</f>
        <v>160</v>
      </c>
      <c r="AB8" s="12">
        <f t="shared" si="2"/>
        <v>200</v>
      </c>
      <c r="AC8" s="12">
        <f t="shared" si="2"/>
        <v>255</v>
      </c>
      <c r="AD8" s="12">
        <f t="shared" si="2"/>
        <v>180</v>
      </c>
      <c r="AE8" s="12">
        <f t="shared" si="2"/>
        <v>171</v>
      </c>
      <c r="AF8" s="12">
        <f t="shared" si="3"/>
        <v>161</v>
      </c>
      <c r="AG8" s="12" t="s">
        <v>33</v>
      </c>
      <c r="AH8" s="12">
        <v>1</v>
      </c>
      <c r="AI8" s="12">
        <f t="shared" si="2"/>
        <v>190</v>
      </c>
      <c r="AJ8" s="12" t="s">
        <v>36</v>
      </c>
      <c r="AK8" s="12">
        <f t="shared" si="2"/>
        <v>160</v>
      </c>
      <c r="AL8" s="12" t="s">
        <v>37</v>
      </c>
      <c r="AM8" s="13" t="s">
        <v>38</v>
      </c>
      <c r="AN8" s="13" t="s">
        <v>60</v>
      </c>
      <c r="AO8" s="13" t="str">
        <f t="shared" si="0"/>
        <v>Yes</v>
      </c>
      <c r="AP8" s="13" t="b">
        <f t="shared" si="1"/>
        <v>1</v>
      </c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</row>
    <row r="9" spans="2:73" x14ac:dyDescent="0.35">
      <c r="B9" s="11">
        <v>6</v>
      </c>
      <c r="C9" s="12" t="s">
        <v>56</v>
      </c>
      <c r="D9" s="12">
        <v>22</v>
      </c>
      <c r="E9" s="12" t="s">
        <v>52</v>
      </c>
      <c r="F9" s="12" t="s">
        <v>33</v>
      </c>
      <c r="G9" s="12" t="s">
        <v>33</v>
      </c>
      <c r="H9" s="12" t="s">
        <v>41</v>
      </c>
      <c r="I9" s="12" t="s">
        <v>41</v>
      </c>
      <c r="J9" s="12" t="s">
        <v>41</v>
      </c>
      <c r="K9" s="12" t="s">
        <v>41</v>
      </c>
      <c r="L9" s="12" t="s">
        <v>41</v>
      </c>
      <c r="M9" s="12" t="s">
        <v>41</v>
      </c>
      <c r="N9" s="12" t="s">
        <v>33</v>
      </c>
      <c r="O9" s="31"/>
      <c r="P9" s="12">
        <v>6</v>
      </c>
      <c r="Q9" s="12" t="s">
        <v>56</v>
      </c>
      <c r="R9" s="12" t="s">
        <v>34</v>
      </c>
      <c r="S9" s="12" t="s">
        <v>39</v>
      </c>
      <c r="T9" s="12" t="s">
        <v>33</v>
      </c>
      <c r="U9" s="12" t="s">
        <v>40</v>
      </c>
      <c r="V9" s="12" t="s">
        <v>60</v>
      </c>
      <c r="W9" s="32"/>
      <c r="X9" s="33">
        <v>44273</v>
      </c>
      <c r="Y9" s="21">
        <v>0.80555555555555602</v>
      </c>
      <c r="Z9" s="12">
        <v>4</v>
      </c>
      <c r="AA9" s="12">
        <f t="shared" ref="AA9:AF9" si="4">AA6-3</f>
        <v>147</v>
      </c>
      <c r="AB9" s="12">
        <f t="shared" si="4"/>
        <v>187</v>
      </c>
      <c r="AC9" s="12">
        <f t="shared" si="4"/>
        <v>242</v>
      </c>
      <c r="AD9" s="12">
        <f t="shared" si="4"/>
        <v>167</v>
      </c>
      <c r="AE9" s="12">
        <f t="shared" si="4"/>
        <v>158</v>
      </c>
      <c r="AF9" s="12">
        <f t="shared" si="4"/>
        <v>177</v>
      </c>
      <c r="AG9" s="12" t="s">
        <v>41</v>
      </c>
      <c r="AH9" s="12">
        <f>AH6-3</f>
        <v>-2</v>
      </c>
      <c r="AI9" s="12">
        <f>AI6-3</f>
        <v>177</v>
      </c>
      <c r="AJ9" s="12" t="s">
        <v>42</v>
      </c>
      <c r="AK9" s="12">
        <f>AK6-3</f>
        <v>147</v>
      </c>
      <c r="AL9" s="12" t="s">
        <v>53</v>
      </c>
      <c r="AM9" s="13" t="s">
        <v>54</v>
      </c>
      <c r="AN9" s="13" t="s">
        <v>61</v>
      </c>
      <c r="AO9" s="13" t="str">
        <f t="shared" si="0"/>
        <v>No</v>
      </c>
      <c r="AP9" s="13" t="b">
        <f t="shared" si="1"/>
        <v>1</v>
      </c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</row>
    <row r="10" spans="2:73" x14ac:dyDescent="0.35">
      <c r="B10" s="11">
        <v>7</v>
      </c>
      <c r="C10" s="12" t="s">
        <v>57</v>
      </c>
      <c r="D10" s="12">
        <v>54</v>
      </c>
      <c r="E10" s="12" t="s">
        <v>32</v>
      </c>
      <c r="F10" s="12" t="s">
        <v>33</v>
      </c>
      <c r="G10" s="12" t="s">
        <v>33</v>
      </c>
      <c r="H10" s="12" t="s">
        <v>41</v>
      </c>
      <c r="I10" s="12" t="s">
        <v>41</v>
      </c>
      <c r="J10" s="12" t="s">
        <v>41</v>
      </c>
      <c r="K10" s="12" t="s">
        <v>41</v>
      </c>
      <c r="L10" s="12" t="s">
        <v>41</v>
      </c>
      <c r="M10" s="12" t="s">
        <v>41</v>
      </c>
      <c r="N10" s="12" t="s">
        <v>33</v>
      </c>
      <c r="O10" s="31"/>
      <c r="P10" s="12">
        <v>7</v>
      </c>
      <c r="Q10" s="12" t="s">
        <v>57</v>
      </c>
      <c r="R10" s="12" t="s">
        <v>34</v>
      </c>
      <c r="S10" s="12" t="s">
        <v>39</v>
      </c>
      <c r="T10" s="12" t="s">
        <v>33</v>
      </c>
      <c r="U10" s="12" t="s">
        <v>40</v>
      </c>
      <c r="V10" s="12" t="s">
        <v>60</v>
      </c>
      <c r="W10" s="32"/>
      <c r="X10" s="33">
        <v>44551</v>
      </c>
      <c r="Y10" s="21">
        <v>0.84722222222222199</v>
      </c>
      <c r="Z10" s="12">
        <v>5</v>
      </c>
      <c r="AA10" s="12">
        <f t="shared" ref="AA10:AF10" si="5">AA9-3</f>
        <v>144</v>
      </c>
      <c r="AB10" s="12">
        <f t="shared" si="5"/>
        <v>184</v>
      </c>
      <c r="AC10" s="12">
        <f t="shared" si="5"/>
        <v>239</v>
      </c>
      <c r="AD10" s="12">
        <f t="shared" si="5"/>
        <v>164</v>
      </c>
      <c r="AE10" s="12">
        <f t="shared" si="5"/>
        <v>155</v>
      </c>
      <c r="AF10" s="12">
        <f t="shared" si="5"/>
        <v>174</v>
      </c>
      <c r="AG10" s="12" t="s">
        <v>41</v>
      </c>
      <c r="AH10" s="12">
        <f>AH9-3</f>
        <v>-5</v>
      </c>
      <c r="AI10" s="12">
        <f>AI9-3</f>
        <v>174</v>
      </c>
      <c r="AJ10" s="12" t="s">
        <v>42</v>
      </c>
      <c r="AK10" s="12">
        <f>AK9-3</f>
        <v>144</v>
      </c>
      <c r="AL10" s="12" t="s">
        <v>53</v>
      </c>
      <c r="AM10" s="13" t="s">
        <v>54</v>
      </c>
      <c r="AN10" s="13" t="s">
        <v>61</v>
      </c>
      <c r="AO10" s="13" t="str">
        <f t="shared" si="0"/>
        <v>No</v>
      </c>
      <c r="AP10" s="13" t="b">
        <f t="shared" si="1"/>
        <v>1</v>
      </c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</row>
    <row r="11" spans="2:73" s="3" customFormat="1" x14ac:dyDescent="0.35">
      <c r="B11" s="11">
        <v>8</v>
      </c>
      <c r="C11" s="12" t="s">
        <v>64</v>
      </c>
      <c r="D11" s="12">
        <v>62.428571428571402</v>
      </c>
      <c r="E11" s="12" t="s">
        <v>32</v>
      </c>
      <c r="F11" s="12" t="s">
        <v>41</v>
      </c>
      <c r="G11" s="12" t="s">
        <v>41</v>
      </c>
      <c r="H11" s="12" t="s">
        <v>41</v>
      </c>
      <c r="I11" s="12" t="s">
        <v>41</v>
      </c>
      <c r="J11" s="12" t="s">
        <v>20</v>
      </c>
      <c r="K11" s="12" t="s">
        <v>20</v>
      </c>
      <c r="L11" s="12" t="s">
        <v>20</v>
      </c>
      <c r="M11" s="12" t="s">
        <v>20</v>
      </c>
      <c r="N11" s="12" t="s">
        <v>41</v>
      </c>
      <c r="O11" s="31"/>
      <c r="P11" s="12"/>
      <c r="Q11" s="12"/>
      <c r="R11" s="12"/>
      <c r="S11" s="12"/>
      <c r="T11" s="12" t="s">
        <v>41</v>
      </c>
      <c r="U11" s="12" t="s">
        <v>42</v>
      </c>
      <c r="V11" s="12" t="s">
        <v>60</v>
      </c>
      <c r="W11" s="32"/>
      <c r="X11" s="33">
        <v>44546</v>
      </c>
      <c r="Y11" s="21">
        <v>0.63888888888888895</v>
      </c>
      <c r="Z11" s="12">
        <v>5.28571428571429</v>
      </c>
      <c r="AA11" s="12">
        <v>151</v>
      </c>
      <c r="AB11" s="12">
        <v>190</v>
      </c>
      <c r="AC11" s="12">
        <v>245</v>
      </c>
      <c r="AD11" s="12">
        <v>215</v>
      </c>
      <c r="AE11" s="12">
        <v>162.666666666667</v>
      </c>
      <c r="AF11" s="12">
        <f t="shared" ref="AF11:AF21" si="6">250-D11</f>
        <v>187.57142857142861</v>
      </c>
      <c r="AG11" s="12" t="s">
        <v>33</v>
      </c>
      <c r="AH11" s="12">
        <v>1</v>
      </c>
      <c r="AI11" s="12">
        <v>192</v>
      </c>
      <c r="AJ11" s="12" t="s">
        <v>36</v>
      </c>
      <c r="AK11" s="12">
        <v>161</v>
      </c>
      <c r="AL11" s="12" t="s">
        <v>37</v>
      </c>
      <c r="AM11" s="13" t="s">
        <v>38</v>
      </c>
      <c r="AN11" s="13" t="s">
        <v>60</v>
      </c>
      <c r="AO11" s="13" t="str">
        <f t="shared" si="0"/>
        <v>Yes</v>
      </c>
      <c r="AP11" s="13" t="b">
        <f t="shared" si="1"/>
        <v>1</v>
      </c>
    </row>
    <row r="12" spans="2:73" s="3" customFormat="1" x14ac:dyDescent="0.35">
      <c r="B12" s="11">
        <v>9</v>
      </c>
      <c r="C12" s="12" t="s">
        <v>65</v>
      </c>
      <c r="D12" s="12">
        <v>65.25</v>
      </c>
      <c r="E12" s="12" t="s">
        <v>32</v>
      </c>
      <c r="F12" s="12" t="s">
        <v>41</v>
      </c>
      <c r="G12" s="12" t="s">
        <v>33</v>
      </c>
      <c r="H12" s="12" t="s">
        <v>41</v>
      </c>
      <c r="I12" s="12" t="s">
        <v>33</v>
      </c>
      <c r="J12" s="12"/>
      <c r="K12" s="12"/>
      <c r="L12" s="12"/>
      <c r="M12" s="12"/>
      <c r="N12" s="12" t="s">
        <v>33</v>
      </c>
      <c r="O12" s="31"/>
      <c r="P12" s="12"/>
      <c r="Q12" s="12"/>
      <c r="R12" s="12"/>
      <c r="S12" s="12"/>
      <c r="T12" s="12" t="s">
        <v>41</v>
      </c>
      <c r="U12" s="12" t="s">
        <v>42</v>
      </c>
      <c r="V12" s="12" t="s">
        <v>61</v>
      </c>
      <c r="W12" s="32"/>
      <c r="X12" s="33">
        <v>44546</v>
      </c>
      <c r="Y12" s="21">
        <v>0.63888888888888895</v>
      </c>
      <c r="Z12" s="12">
        <v>5.8571428571428603</v>
      </c>
      <c r="AA12" s="12">
        <v>153</v>
      </c>
      <c r="AB12" s="12">
        <v>212</v>
      </c>
      <c r="AC12" s="12">
        <v>245</v>
      </c>
      <c r="AD12" s="12">
        <v>250</v>
      </c>
      <c r="AE12" s="12">
        <v>165.666666666667</v>
      </c>
      <c r="AF12" s="12">
        <f t="shared" si="6"/>
        <v>184.75</v>
      </c>
      <c r="AG12" s="12" t="s">
        <v>33</v>
      </c>
      <c r="AH12" s="12">
        <v>1</v>
      </c>
      <c r="AI12" s="12">
        <v>207</v>
      </c>
      <c r="AJ12" s="12" t="s">
        <v>36</v>
      </c>
      <c r="AK12" s="12">
        <v>176</v>
      </c>
      <c r="AL12" s="12" t="s">
        <v>37</v>
      </c>
      <c r="AM12" s="13" t="s">
        <v>38</v>
      </c>
      <c r="AN12" s="13" t="s">
        <v>60</v>
      </c>
      <c r="AO12" s="13" t="str">
        <f t="shared" si="0"/>
        <v>Yes</v>
      </c>
      <c r="AP12" s="13" t="b">
        <f t="shared" si="1"/>
        <v>1</v>
      </c>
    </row>
    <row r="13" spans="2:73" s="3" customFormat="1" x14ac:dyDescent="0.35">
      <c r="B13" s="11">
        <v>10</v>
      </c>
      <c r="C13" s="12" t="s">
        <v>66</v>
      </c>
      <c r="D13" s="12">
        <v>68.071428571428498</v>
      </c>
      <c r="E13" s="12" t="s">
        <v>32</v>
      </c>
      <c r="F13" s="12" t="s">
        <v>41</v>
      </c>
      <c r="G13" s="12" t="s">
        <v>33</v>
      </c>
      <c r="H13" s="12" t="s">
        <v>41</v>
      </c>
      <c r="I13" s="12" t="s">
        <v>33</v>
      </c>
      <c r="J13" s="12" t="s">
        <v>21</v>
      </c>
      <c r="K13" s="12" t="s">
        <v>21</v>
      </c>
      <c r="L13" s="12" t="s">
        <v>21</v>
      </c>
      <c r="M13" s="12" t="s">
        <v>21</v>
      </c>
      <c r="N13" s="12" t="s">
        <v>33</v>
      </c>
      <c r="O13" s="31"/>
      <c r="P13" s="12"/>
      <c r="Q13" s="12"/>
      <c r="R13" s="12"/>
      <c r="S13" s="12"/>
      <c r="T13" s="12" t="s">
        <v>41</v>
      </c>
      <c r="U13" s="12" t="s">
        <v>42</v>
      </c>
      <c r="V13" s="12" t="s">
        <v>60</v>
      </c>
      <c r="W13" s="32"/>
      <c r="X13" s="33">
        <v>44545</v>
      </c>
      <c r="Y13" s="21">
        <v>0.67499999999999993</v>
      </c>
      <c r="Z13" s="12">
        <v>6.4285714285714297</v>
      </c>
      <c r="AA13" s="12">
        <v>155</v>
      </c>
      <c r="AB13" s="12">
        <v>200</v>
      </c>
      <c r="AC13" s="12">
        <v>249</v>
      </c>
      <c r="AD13" s="12">
        <v>285</v>
      </c>
      <c r="AE13" s="12">
        <v>168.666666666667</v>
      </c>
      <c r="AF13" s="12">
        <f t="shared" si="6"/>
        <v>181.9285714285715</v>
      </c>
      <c r="AG13" s="12" t="s">
        <v>33</v>
      </c>
      <c r="AH13" s="12">
        <v>1</v>
      </c>
      <c r="AI13" s="12">
        <v>222</v>
      </c>
      <c r="AJ13" s="12" t="s">
        <v>36</v>
      </c>
      <c r="AK13" s="12">
        <v>191</v>
      </c>
      <c r="AL13" s="12" t="s">
        <v>37</v>
      </c>
      <c r="AM13" s="13" t="s">
        <v>38</v>
      </c>
      <c r="AN13" s="13" t="s">
        <v>60</v>
      </c>
      <c r="AO13" s="13" t="str">
        <f t="shared" si="0"/>
        <v>Yes</v>
      </c>
      <c r="AP13" s="13" t="b">
        <f t="shared" si="1"/>
        <v>1</v>
      </c>
    </row>
    <row r="14" spans="2:73" s="3" customFormat="1" x14ac:dyDescent="0.35">
      <c r="B14" s="11">
        <v>11</v>
      </c>
      <c r="C14" s="12" t="s">
        <v>67</v>
      </c>
      <c r="D14" s="12">
        <v>70.892857142857096</v>
      </c>
      <c r="E14" s="12" t="s">
        <v>52</v>
      </c>
      <c r="F14" s="12" t="s">
        <v>41</v>
      </c>
      <c r="G14" s="12" t="s">
        <v>41</v>
      </c>
      <c r="H14" s="12" t="s">
        <v>41</v>
      </c>
      <c r="I14" s="12" t="s">
        <v>41</v>
      </c>
      <c r="J14" s="12" t="s">
        <v>41</v>
      </c>
      <c r="K14" s="12" t="s">
        <v>41</v>
      </c>
      <c r="L14" s="12" t="s">
        <v>41</v>
      </c>
      <c r="M14" s="12" t="s">
        <v>41</v>
      </c>
      <c r="N14" s="12" t="s">
        <v>41</v>
      </c>
      <c r="O14" s="31"/>
      <c r="P14" s="12"/>
      <c r="Q14" s="12"/>
      <c r="R14" s="12"/>
      <c r="S14" s="12"/>
      <c r="T14" s="12" t="s">
        <v>41</v>
      </c>
      <c r="U14" s="12" t="s">
        <v>42</v>
      </c>
      <c r="V14" s="12" t="s">
        <v>60</v>
      </c>
      <c r="W14" s="32"/>
      <c r="X14" s="33">
        <v>44214</v>
      </c>
      <c r="Y14" s="21">
        <v>0.72222222222222199</v>
      </c>
      <c r="Z14" s="12">
        <v>7</v>
      </c>
      <c r="AA14" s="12">
        <f t="shared" ref="AA14:AF15" si="7">AA13+5</f>
        <v>160</v>
      </c>
      <c r="AB14" s="12">
        <f t="shared" si="7"/>
        <v>205</v>
      </c>
      <c r="AC14" s="12">
        <v>243</v>
      </c>
      <c r="AD14" s="12">
        <f t="shared" si="7"/>
        <v>290</v>
      </c>
      <c r="AE14" s="12">
        <f t="shared" si="7"/>
        <v>173.666666666667</v>
      </c>
      <c r="AF14" s="12">
        <f t="shared" si="6"/>
        <v>179.10714285714289</v>
      </c>
      <c r="AG14" s="12" t="s">
        <v>33</v>
      </c>
      <c r="AH14" s="12">
        <v>1</v>
      </c>
      <c r="AI14" s="12">
        <f>AI13+5</f>
        <v>227</v>
      </c>
      <c r="AJ14" s="12" t="s">
        <v>36</v>
      </c>
      <c r="AK14" s="12">
        <f>AK13+5</f>
        <v>196</v>
      </c>
      <c r="AL14" s="12" t="s">
        <v>37</v>
      </c>
      <c r="AM14" s="13" t="s">
        <v>38</v>
      </c>
      <c r="AN14" s="13" t="s">
        <v>60</v>
      </c>
      <c r="AO14" s="13" t="str">
        <f t="shared" si="0"/>
        <v>Yes</v>
      </c>
      <c r="AP14" s="13" t="b">
        <f t="shared" si="1"/>
        <v>1</v>
      </c>
    </row>
    <row r="15" spans="2:73" s="3" customFormat="1" x14ac:dyDescent="0.35">
      <c r="B15" s="11">
        <v>12</v>
      </c>
      <c r="C15" s="12" t="s">
        <v>68</v>
      </c>
      <c r="D15" s="12">
        <v>73.714285714285694</v>
      </c>
      <c r="E15" s="12" t="s">
        <v>52</v>
      </c>
      <c r="F15" s="12" t="s">
        <v>41</v>
      </c>
      <c r="G15" s="12" t="s">
        <v>33</v>
      </c>
      <c r="H15" s="12" t="s">
        <v>41</v>
      </c>
      <c r="I15" s="12" t="s">
        <v>41</v>
      </c>
      <c r="J15" s="12" t="s">
        <v>41</v>
      </c>
      <c r="K15" s="12" t="s">
        <v>41</v>
      </c>
      <c r="L15" s="12" t="s">
        <v>41</v>
      </c>
      <c r="M15" s="12" t="s">
        <v>41</v>
      </c>
      <c r="N15" s="12" t="s">
        <v>41</v>
      </c>
      <c r="O15" s="31"/>
      <c r="P15" s="12"/>
      <c r="Q15" s="12"/>
      <c r="R15" s="12"/>
      <c r="S15" s="12"/>
      <c r="T15" s="12" t="s">
        <v>41</v>
      </c>
      <c r="U15" s="12" t="s">
        <v>42</v>
      </c>
      <c r="V15" s="12" t="s">
        <v>60</v>
      </c>
      <c r="W15" s="32"/>
      <c r="X15" s="33">
        <v>44245</v>
      </c>
      <c r="Y15" s="21">
        <v>0.76458333333333339</v>
      </c>
      <c r="Z15" s="12">
        <v>7.5714285714285801</v>
      </c>
      <c r="AA15" s="12">
        <f t="shared" si="7"/>
        <v>165</v>
      </c>
      <c r="AB15" s="12">
        <f t="shared" si="7"/>
        <v>210</v>
      </c>
      <c r="AC15" s="12">
        <v>245</v>
      </c>
      <c r="AD15" s="12">
        <f t="shared" si="7"/>
        <v>295</v>
      </c>
      <c r="AE15" s="12">
        <f t="shared" si="7"/>
        <v>178.666666666667</v>
      </c>
      <c r="AF15" s="12">
        <f t="shared" si="6"/>
        <v>176.28571428571431</v>
      </c>
      <c r="AG15" s="12" t="s">
        <v>33</v>
      </c>
      <c r="AH15" s="12">
        <v>1</v>
      </c>
      <c r="AI15" s="12">
        <f>AI14+5</f>
        <v>232</v>
      </c>
      <c r="AJ15" s="12" t="s">
        <v>36</v>
      </c>
      <c r="AK15" s="12">
        <f>AK14+5</f>
        <v>201</v>
      </c>
      <c r="AL15" s="12" t="s">
        <v>37</v>
      </c>
      <c r="AM15" s="13" t="s">
        <v>38</v>
      </c>
      <c r="AN15" s="13" t="s">
        <v>60</v>
      </c>
      <c r="AO15" s="13" t="str">
        <f t="shared" si="0"/>
        <v>Yes</v>
      </c>
      <c r="AP15" s="13" t="b">
        <f t="shared" si="1"/>
        <v>1</v>
      </c>
    </row>
    <row r="16" spans="2:73" s="3" customFormat="1" x14ac:dyDescent="0.35">
      <c r="B16" s="11">
        <v>13</v>
      </c>
      <c r="C16" s="12" t="s">
        <v>69</v>
      </c>
      <c r="D16" s="12">
        <v>76.535714285714306</v>
      </c>
      <c r="E16" s="12" t="s">
        <v>52</v>
      </c>
      <c r="F16" s="12" t="s">
        <v>41</v>
      </c>
      <c r="G16" s="12" t="s">
        <v>33</v>
      </c>
      <c r="H16" s="12" t="s">
        <v>41</v>
      </c>
      <c r="I16" s="12" t="s">
        <v>41</v>
      </c>
      <c r="J16" s="12" t="s">
        <v>41</v>
      </c>
      <c r="K16" s="12" t="s">
        <v>41</v>
      </c>
      <c r="L16" s="12" t="s">
        <v>41</v>
      </c>
      <c r="M16" s="12" t="s">
        <v>41</v>
      </c>
      <c r="N16" s="12" t="s">
        <v>33</v>
      </c>
      <c r="O16" s="31"/>
      <c r="P16" s="12"/>
      <c r="Q16" s="12"/>
      <c r="R16" s="12"/>
      <c r="S16" s="12"/>
      <c r="T16" s="12" t="s">
        <v>41</v>
      </c>
      <c r="U16" s="12" t="s">
        <v>42</v>
      </c>
      <c r="V16" s="12" t="s">
        <v>60</v>
      </c>
      <c r="W16" s="32"/>
      <c r="X16" s="33">
        <v>44273</v>
      </c>
      <c r="Y16" s="21">
        <v>0.80555555555555602</v>
      </c>
      <c r="Z16" s="12">
        <v>8.1428571428571495</v>
      </c>
      <c r="AA16" s="12">
        <f t="shared" ref="AA16:AF16" si="8">AA13-3</f>
        <v>152</v>
      </c>
      <c r="AB16" s="12">
        <f t="shared" si="8"/>
        <v>197</v>
      </c>
      <c r="AC16" s="12">
        <f t="shared" ref="AC16:AC21" si="9">AC15+2</f>
        <v>247</v>
      </c>
      <c r="AD16" s="12">
        <f t="shared" si="8"/>
        <v>282</v>
      </c>
      <c r="AE16" s="12">
        <f t="shared" si="8"/>
        <v>165.666666666667</v>
      </c>
      <c r="AF16" s="12">
        <f t="shared" si="6"/>
        <v>173.46428571428569</v>
      </c>
      <c r="AG16" s="12" t="s">
        <v>41</v>
      </c>
      <c r="AH16" s="12">
        <v>1</v>
      </c>
      <c r="AI16" s="12">
        <f>AI13-3</f>
        <v>219</v>
      </c>
      <c r="AJ16" s="12" t="s">
        <v>42</v>
      </c>
      <c r="AK16" s="12">
        <f>AK13-3</f>
        <v>188</v>
      </c>
      <c r="AL16" s="12" t="s">
        <v>53</v>
      </c>
      <c r="AM16" s="13" t="s">
        <v>54</v>
      </c>
      <c r="AN16" s="13" t="s">
        <v>60</v>
      </c>
      <c r="AO16" s="13" t="str">
        <f t="shared" si="0"/>
        <v>Yes</v>
      </c>
      <c r="AP16" s="13" t="b">
        <f t="shared" si="1"/>
        <v>1</v>
      </c>
    </row>
    <row r="17" spans="2:43" s="3" customFormat="1" x14ac:dyDescent="0.35">
      <c r="B17" s="11">
        <v>14</v>
      </c>
      <c r="C17" s="12" t="s">
        <v>70</v>
      </c>
      <c r="D17" s="12">
        <v>79.357142857142804</v>
      </c>
      <c r="E17" s="12" t="s">
        <v>32</v>
      </c>
      <c r="F17" s="12" t="s">
        <v>41</v>
      </c>
      <c r="G17" s="12" t="s">
        <v>41</v>
      </c>
      <c r="H17" s="12" t="s">
        <v>41</v>
      </c>
      <c r="I17" s="12" t="s">
        <v>41</v>
      </c>
      <c r="J17" s="12" t="s">
        <v>20</v>
      </c>
      <c r="K17" s="12" t="s">
        <v>20</v>
      </c>
      <c r="L17" s="12" t="s">
        <v>20</v>
      </c>
      <c r="M17" s="12" t="s">
        <v>20</v>
      </c>
      <c r="N17" s="12" t="s">
        <v>41</v>
      </c>
      <c r="O17" s="34"/>
      <c r="P17" s="34"/>
      <c r="Q17" s="34"/>
      <c r="R17" s="34"/>
      <c r="S17" s="34"/>
      <c r="T17" s="12" t="s">
        <v>41</v>
      </c>
      <c r="U17" s="12" t="s">
        <v>42</v>
      </c>
      <c r="V17" s="12" t="s">
        <v>60</v>
      </c>
      <c r="W17" s="32"/>
      <c r="X17" s="33">
        <v>44551</v>
      </c>
      <c r="Y17" s="21">
        <v>0.84722222222222199</v>
      </c>
      <c r="Z17" s="12">
        <v>8.7142857142857206</v>
      </c>
      <c r="AA17" s="12">
        <f t="shared" ref="AA17:AF17" si="10">AA16-3</f>
        <v>149</v>
      </c>
      <c r="AB17" s="12">
        <f t="shared" si="10"/>
        <v>194</v>
      </c>
      <c r="AC17" s="12">
        <f t="shared" si="9"/>
        <v>249</v>
      </c>
      <c r="AD17" s="12">
        <f t="shared" si="10"/>
        <v>279</v>
      </c>
      <c r="AE17" s="12">
        <f t="shared" si="10"/>
        <v>162.666666666667</v>
      </c>
      <c r="AF17" s="12">
        <f t="shared" si="6"/>
        <v>170.6428571428572</v>
      </c>
      <c r="AG17" s="12" t="s">
        <v>41</v>
      </c>
      <c r="AH17" s="12">
        <v>1</v>
      </c>
      <c r="AI17" s="12">
        <f>AI16-3</f>
        <v>216</v>
      </c>
      <c r="AJ17" s="12" t="s">
        <v>42</v>
      </c>
      <c r="AK17" s="12">
        <f>AK16-3</f>
        <v>185</v>
      </c>
      <c r="AL17" s="12" t="s">
        <v>53</v>
      </c>
      <c r="AM17" s="13" t="s">
        <v>54</v>
      </c>
      <c r="AN17" s="13" t="s">
        <v>60</v>
      </c>
      <c r="AO17" s="13" t="str">
        <f t="shared" si="0"/>
        <v>Yes</v>
      </c>
      <c r="AP17" s="13" t="b">
        <f t="shared" si="1"/>
        <v>1</v>
      </c>
    </row>
    <row r="18" spans="2:43" x14ac:dyDescent="0.35">
      <c r="B18" s="11">
        <v>15</v>
      </c>
      <c r="C18" s="12" t="s">
        <v>71</v>
      </c>
      <c r="D18" s="12">
        <v>82.178571428571402</v>
      </c>
      <c r="E18" s="12" t="s">
        <v>32</v>
      </c>
      <c r="F18" s="12" t="s">
        <v>41</v>
      </c>
      <c r="G18" s="12" t="s">
        <v>33</v>
      </c>
      <c r="H18" s="12" t="s">
        <v>41</v>
      </c>
      <c r="I18" s="12" t="s">
        <v>33</v>
      </c>
      <c r="J18" s="12"/>
      <c r="K18" s="12"/>
      <c r="L18" s="12"/>
      <c r="M18" s="12"/>
      <c r="N18" s="12" t="s">
        <v>33</v>
      </c>
      <c r="O18" s="31"/>
      <c r="P18" s="35"/>
      <c r="Q18" s="35"/>
      <c r="R18" s="35"/>
      <c r="S18" s="35"/>
      <c r="T18" s="12" t="s">
        <v>41</v>
      </c>
      <c r="U18" s="12" t="s">
        <v>42</v>
      </c>
      <c r="V18" s="12" t="s">
        <v>60</v>
      </c>
      <c r="W18" s="32"/>
      <c r="X18" s="33">
        <v>44546</v>
      </c>
      <c r="Y18" s="21">
        <v>0.63888888888888895</v>
      </c>
      <c r="Z18" s="12">
        <v>9.28571428571429</v>
      </c>
      <c r="AA18" s="12">
        <v>157</v>
      </c>
      <c r="AB18" s="12">
        <v>148.333333333333</v>
      </c>
      <c r="AC18" s="12">
        <f t="shared" si="9"/>
        <v>251</v>
      </c>
      <c r="AD18" s="12">
        <v>320</v>
      </c>
      <c r="AE18" s="12">
        <v>171.666666666667</v>
      </c>
      <c r="AF18" s="12">
        <f t="shared" si="6"/>
        <v>167.82142857142861</v>
      </c>
      <c r="AG18" s="12" t="s">
        <v>33</v>
      </c>
      <c r="AH18" s="12">
        <v>1</v>
      </c>
      <c r="AI18" s="12">
        <v>237</v>
      </c>
      <c r="AJ18" s="12" t="s">
        <v>36</v>
      </c>
      <c r="AK18" s="12">
        <v>206</v>
      </c>
      <c r="AL18" s="12" t="s">
        <v>37</v>
      </c>
      <c r="AM18" s="13" t="s">
        <v>38</v>
      </c>
      <c r="AN18" s="13" t="s">
        <v>60</v>
      </c>
      <c r="AO18" s="13" t="s">
        <v>60</v>
      </c>
      <c r="AP18" s="13" t="b">
        <f t="shared" si="1"/>
        <v>1</v>
      </c>
    </row>
    <row r="19" spans="2:43" x14ac:dyDescent="0.35">
      <c r="B19" s="11">
        <v>16</v>
      </c>
      <c r="C19" s="12" t="s">
        <v>72</v>
      </c>
      <c r="D19" s="12">
        <v>85</v>
      </c>
      <c r="E19" s="12" t="s">
        <v>32</v>
      </c>
      <c r="F19" s="12" t="s">
        <v>41</v>
      </c>
      <c r="G19" s="12" t="s">
        <v>33</v>
      </c>
      <c r="H19" s="12" t="s">
        <v>41</v>
      </c>
      <c r="I19" s="12" t="s">
        <v>33</v>
      </c>
      <c r="J19" s="12" t="s">
        <v>21</v>
      </c>
      <c r="K19" s="12" t="s">
        <v>21</v>
      </c>
      <c r="L19" s="12" t="s">
        <v>21</v>
      </c>
      <c r="M19" s="12" t="s">
        <v>21</v>
      </c>
      <c r="N19" s="12" t="s">
        <v>33</v>
      </c>
      <c r="O19" s="31"/>
      <c r="P19" s="35"/>
      <c r="Q19" s="35"/>
      <c r="R19" s="35"/>
      <c r="S19" s="35"/>
      <c r="T19" s="12" t="s">
        <v>41</v>
      </c>
      <c r="U19" s="12" t="s">
        <v>42</v>
      </c>
      <c r="V19" s="12" t="s">
        <v>61</v>
      </c>
      <c r="W19" s="32"/>
      <c r="X19" s="33">
        <v>44546</v>
      </c>
      <c r="Y19" s="21">
        <v>0.63888888888888895</v>
      </c>
      <c r="Z19" s="12">
        <v>9.8571428571428594</v>
      </c>
      <c r="AA19" s="12">
        <v>159</v>
      </c>
      <c r="AB19" s="12">
        <v>148.333333333333</v>
      </c>
      <c r="AC19" s="12">
        <f t="shared" si="9"/>
        <v>253</v>
      </c>
      <c r="AD19" s="12">
        <v>355</v>
      </c>
      <c r="AE19" s="12">
        <v>174.666666666667</v>
      </c>
      <c r="AF19" s="12">
        <f t="shared" si="6"/>
        <v>165</v>
      </c>
      <c r="AG19" s="12" t="s">
        <v>33</v>
      </c>
      <c r="AH19" s="12">
        <v>1</v>
      </c>
      <c r="AI19" s="12">
        <v>252</v>
      </c>
      <c r="AJ19" s="12" t="s">
        <v>36</v>
      </c>
      <c r="AK19" s="12">
        <v>221</v>
      </c>
      <c r="AL19" s="12" t="s">
        <v>37</v>
      </c>
      <c r="AM19" s="13" t="s">
        <v>38</v>
      </c>
      <c r="AN19" s="13" t="s">
        <v>60</v>
      </c>
      <c r="AO19" s="13" t="str">
        <f t="shared" si="0"/>
        <v>Yes</v>
      </c>
      <c r="AP19" s="13" t="b">
        <f t="shared" si="1"/>
        <v>1</v>
      </c>
    </row>
    <row r="20" spans="2:43" x14ac:dyDescent="0.35">
      <c r="B20" s="11">
        <v>17</v>
      </c>
      <c r="C20" s="12" t="s">
        <v>73</v>
      </c>
      <c r="D20" s="12">
        <v>87.821428571428498</v>
      </c>
      <c r="E20" s="12" t="s">
        <v>52</v>
      </c>
      <c r="F20" s="12" t="s">
        <v>41</v>
      </c>
      <c r="G20" s="12" t="s">
        <v>41</v>
      </c>
      <c r="H20" s="12" t="s">
        <v>41</v>
      </c>
      <c r="I20" s="12" t="s">
        <v>41</v>
      </c>
      <c r="J20" s="12" t="s">
        <v>41</v>
      </c>
      <c r="K20" s="12" t="s">
        <v>41</v>
      </c>
      <c r="L20" s="12" t="s">
        <v>41</v>
      </c>
      <c r="M20" s="12" t="s">
        <v>41</v>
      </c>
      <c r="N20" s="12" t="s">
        <v>41</v>
      </c>
      <c r="O20" s="31"/>
      <c r="P20" s="35"/>
      <c r="Q20" s="35"/>
      <c r="R20" s="35"/>
      <c r="S20" s="35"/>
      <c r="T20" s="12" t="s">
        <v>41</v>
      </c>
      <c r="U20" s="12" t="s">
        <v>42</v>
      </c>
      <c r="V20" s="12" t="s">
        <v>60</v>
      </c>
      <c r="W20" s="32"/>
      <c r="X20" s="33">
        <v>44545</v>
      </c>
      <c r="Y20" s="21">
        <v>0.67499999999999993</v>
      </c>
      <c r="Z20" s="12">
        <v>10.4285714285714</v>
      </c>
      <c r="AA20" s="12">
        <v>161</v>
      </c>
      <c r="AB20" s="12">
        <v>148.333333333333</v>
      </c>
      <c r="AC20" s="12">
        <f t="shared" si="9"/>
        <v>255</v>
      </c>
      <c r="AD20" s="12">
        <v>390</v>
      </c>
      <c r="AE20" s="12">
        <v>177.666666666667</v>
      </c>
      <c r="AF20" s="12">
        <f t="shared" si="6"/>
        <v>162.1785714285715</v>
      </c>
      <c r="AG20" s="12" t="s">
        <v>33</v>
      </c>
      <c r="AH20" s="12">
        <v>1</v>
      </c>
      <c r="AI20" s="12">
        <v>267</v>
      </c>
      <c r="AJ20" s="12" t="s">
        <v>36</v>
      </c>
      <c r="AK20" s="12">
        <v>236</v>
      </c>
      <c r="AL20" s="12" t="s">
        <v>37</v>
      </c>
      <c r="AM20" s="13" t="s">
        <v>38</v>
      </c>
      <c r="AN20" s="13" t="s">
        <v>60</v>
      </c>
      <c r="AO20" s="13" t="str">
        <f t="shared" si="0"/>
        <v>Yes</v>
      </c>
      <c r="AP20" s="13" t="b">
        <f t="shared" si="1"/>
        <v>1</v>
      </c>
    </row>
    <row r="21" spans="2:43" x14ac:dyDescent="0.35">
      <c r="B21" s="11">
        <v>18</v>
      </c>
      <c r="C21" s="12" t="s">
        <v>74</v>
      </c>
      <c r="D21" s="12">
        <v>83</v>
      </c>
      <c r="E21" s="12" t="s">
        <v>52</v>
      </c>
      <c r="F21" s="12" t="s">
        <v>41</v>
      </c>
      <c r="G21" s="12" t="s">
        <v>33</v>
      </c>
      <c r="H21" s="12" t="s">
        <v>41</v>
      </c>
      <c r="I21" s="12" t="s">
        <v>41</v>
      </c>
      <c r="J21" s="12" t="s">
        <v>41</v>
      </c>
      <c r="K21" s="12" t="s">
        <v>41</v>
      </c>
      <c r="L21" s="12" t="s">
        <v>41</v>
      </c>
      <c r="M21" s="12" t="s">
        <v>41</v>
      </c>
      <c r="N21" s="12" t="s">
        <v>41</v>
      </c>
      <c r="O21" s="31"/>
      <c r="P21" s="35"/>
      <c r="Q21" s="35"/>
      <c r="R21" s="35"/>
      <c r="S21" s="35"/>
      <c r="T21" s="12" t="s">
        <v>41</v>
      </c>
      <c r="U21" s="12" t="s">
        <v>42</v>
      </c>
      <c r="V21" s="12" t="s">
        <v>60</v>
      </c>
      <c r="W21" s="32"/>
      <c r="X21" s="33">
        <v>44214</v>
      </c>
      <c r="Y21" s="21">
        <v>0.72222222222222199</v>
      </c>
      <c r="Z21" s="12">
        <v>11</v>
      </c>
      <c r="AA21" s="12">
        <f t="shared" ref="AA21:AF21" si="11">AA20+5</f>
        <v>166</v>
      </c>
      <c r="AB21" s="12">
        <v>188</v>
      </c>
      <c r="AC21" s="12">
        <f t="shared" si="9"/>
        <v>257</v>
      </c>
      <c r="AD21" s="12">
        <f t="shared" si="11"/>
        <v>395</v>
      </c>
      <c r="AE21" s="12">
        <f t="shared" si="11"/>
        <v>182.666666666667</v>
      </c>
      <c r="AF21" s="12">
        <f t="shared" si="6"/>
        <v>167</v>
      </c>
      <c r="AG21" s="12" t="s">
        <v>33</v>
      </c>
      <c r="AH21" s="12">
        <v>1</v>
      </c>
      <c r="AI21" s="12">
        <f>AI20+5</f>
        <v>272</v>
      </c>
      <c r="AJ21" s="12" t="s">
        <v>36</v>
      </c>
      <c r="AK21" s="12">
        <f>AK20+5</f>
        <v>241</v>
      </c>
      <c r="AL21" s="12" t="s">
        <v>37</v>
      </c>
      <c r="AM21" s="13" t="s">
        <v>38</v>
      </c>
      <c r="AN21" s="13" t="s">
        <v>60</v>
      </c>
      <c r="AO21" s="13" t="str">
        <f t="shared" si="0"/>
        <v>Yes</v>
      </c>
      <c r="AP21" s="13" t="b">
        <f t="shared" si="1"/>
        <v>1</v>
      </c>
    </row>
    <row r="22" spans="2:43" x14ac:dyDescent="0.35">
      <c r="B22" s="11">
        <v>19</v>
      </c>
      <c r="C22" s="12" t="s">
        <v>75</v>
      </c>
      <c r="D22" s="12">
        <v>43</v>
      </c>
      <c r="E22" s="12" t="s">
        <v>52</v>
      </c>
      <c r="F22" s="12" t="s">
        <v>33</v>
      </c>
      <c r="G22" s="12" t="s">
        <v>33</v>
      </c>
      <c r="H22" s="12" t="s">
        <v>33</v>
      </c>
      <c r="I22" s="12" t="s">
        <v>41</v>
      </c>
      <c r="J22" s="12" t="s">
        <v>41</v>
      </c>
      <c r="K22" s="12" t="s">
        <v>41</v>
      </c>
      <c r="L22" s="12" t="s">
        <v>41</v>
      </c>
      <c r="M22" s="12" t="s">
        <v>41</v>
      </c>
      <c r="N22" s="12" t="s">
        <v>33</v>
      </c>
      <c r="O22" s="31"/>
      <c r="P22" s="35"/>
      <c r="Q22" s="35"/>
      <c r="R22" s="35"/>
      <c r="S22" s="35"/>
      <c r="T22" s="12" t="s">
        <v>41</v>
      </c>
      <c r="U22" s="12" t="s">
        <v>42</v>
      </c>
      <c r="V22" s="12" t="s">
        <v>60</v>
      </c>
      <c r="W22" s="32"/>
      <c r="X22" s="33">
        <v>44546</v>
      </c>
      <c r="Y22" s="21">
        <v>0.63888888888888895</v>
      </c>
      <c r="Z22" s="12">
        <v>11.5714285714286</v>
      </c>
      <c r="AA22" s="12">
        <v>151</v>
      </c>
      <c r="AB22" s="12">
        <v>148.333333333333</v>
      </c>
      <c r="AC22" s="12">
        <v>178.666666666667</v>
      </c>
      <c r="AD22" s="12">
        <v>215</v>
      </c>
      <c r="AE22" s="12">
        <v>162.666666666667</v>
      </c>
      <c r="AF22" s="12">
        <v>189</v>
      </c>
      <c r="AG22" s="12" t="s">
        <v>33</v>
      </c>
      <c r="AH22" s="12">
        <v>133.666666666667</v>
      </c>
      <c r="AI22" s="12">
        <v>192</v>
      </c>
      <c r="AJ22" s="12" t="s">
        <v>36</v>
      </c>
      <c r="AK22" s="12">
        <v>161</v>
      </c>
      <c r="AL22" s="12" t="s">
        <v>37</v>
      </c>
      <c r="AM22" s="13" t="s">
        <v>38</v>
      </c>
      <c r="AN22" s="13" t="s">
        <v>61</v>
      </c>
      <c r="AO22" s="13" t="str">
        <f t="shared" si="0"/>
        <v>No</v>
      </c>
      <c r="AP22" s="13" t="b">
        <f t="shared" si="1"/>
        <v>1</v>
      </c>
    </row>
    <row r="23" spans="2:43" s="3" customFormat="1" x14ac:dyDescent="0.35">
      <c r="B23" s="11">
        <v>20</v>
      </c>
      <c r="C23" s="12" t="s">
        <v>76</v>
      </c>
      <c r="D23" s="12">
        <v>54</v>
      </c>
      <c r="E23" s="12" t="s">
        <v>32</v>
      </c>
      <c r="F23" s="12" t="s">
        <v>33</v>
      </c>
      <c r="G23" s="12" t="s">
        <v>33</v>
      </c>
      <c r="H23" s="12" t="s">
        <v>33</v>
      </c>
      <c r="I23" s="12" t="s">
        <v>41</v>
      </c>
      <c r="J23" s="12" t="s">
        <v>41</v>
      </c>
      <c r="K23" s="12" t="s">
        <v>41</v>
      </c>
      <c r="L23" s="12" t="s">
        <v>41</v>
      </c>
      <c r="M23" s="12" t="s">
        <v>41</v>
      </c>
      <c r="N23" s="12" t="s">
        <v>33</v>
      </c>
      <c r="O23" s="31"/>
      <c r="P23" s="36"/>
      <c r="Q23" s="36"/>
      <c r="R23" s="36"/>
      <c r="S23" s="36"/>
      <c r="T23" s="12" t="s">
        <v>33</v>
      </c>
      <c r="U23" s="12" t="s">
        <v>46</v>
      </c>
      <c r="V23" s="12" t="s">
        <v>61</v>
      </c>
      <c r="W23" s="32"/>
      <c r="X23" s="33">
        <v>44546</v>
      </c>
      <c r="Y23" s="21">
        <v>0.63888888888888895</v>
      </c>
      <c r="Z23" s="12">
        <v>12.142857142857199</v>
      </c>
      <c r="AA23" s="12">
        <v>153</v>
      </c>
      <c r="AB23" s="12">
        <v>148.333333333333</v>
      </c>
      <c r="AC23" s="12">
        <v>193.666666666667</v>
      </c>
      <c r="AD23" s="12">
        <v>250</v>
      </c>
      <c r="AE23" s="12">
        <v>165.666666666667</v>
      </c>
      <c r="AF23" s="12">
        <v>199</v>
      </c>
      <c r="AG23" s="12" t="s">
        <v>33</v>
      </c>
      <c r="AH23" s="12">
        <v>138.666666666667</v>
      </c>
      <c r="AI23" s="12">
        <v>207</v>
      </c>
      <c r="AJ23" s="12" t="s">
        <v>36</v>
      </c>
      <c r="AK23" s="12">
        <v>176</v>
      </c>
      <c r="AL23" s="12" t="s">
        <v>37</v>
      </c>
      <c r="AM23" s="13" t="s">
        <v>38</v>
      </c>
      <c r="AN23" s="13" t="s">
        <v>61</v>
      </c>
      <c r="AO23" s="13" t="str">
        <f t="shared" si="0"/>
        <v>No</v>
      </c>
      <c r="AP23" s="13" t="b">
        <f t="shared" si="1"/>
        <v>1</v>
      </c>
    </row>
    <row r="24" spans="2:43" s="3" customFormat="1" x14ac:dyDescent="0.35">
      <c r="B24" s="11">
        <v>21</v>
      </c>
      <c r="C24" s="12" t="s">
        <v>77</v>
      </c>
      <c r="D24" s="12">
        <v>65</v>
      </c>
      <c r="E24" s="12" t="s">
        <v>32</v>
      </c>
      <c r="F24" s="12" t="s">
        <v>41</v>
      </c>
      <c r="G24" s="12" t="s">
        <v>41</v>
      </c>
      <c r="H24" s="12" t="s">
        <v>41</v>
      </c>
      <c r="I24" s="12" t="s">
        <v>41</v>
      </c>
      <c r="J24" s="12" t="s">
        <v>20</v>
      </c>
      <c r="K24" s="12" t="s">
        <v>20</v>
      </c>
      <c r="L24" s="12" t="s">
        <v>20</v>
      </c>
      <c r="M24" s="12" t="s">
        <v>20</v>
      </c>
      <c r="N24" s="12" t="s">
        <v>41</v>
      </c>
      <c r="O24" s="31"/>
      <c r="P24" s="36"/>
      <c r="Q24" s="36"/>
      <c r="R24" s="36"/>
      <c r="S24" s="36"/>
      <c r="T24" s="12" t="s">
        <v>41</v>
      </c>
      <c r="U24" s="12" t="s">
        <v>42</v>
      </c>
      <c r="V24" s="12" t="s">
        <v>60</v>
      </c>
      <c r="W24" s="32"/>
      <c r="X24" s="33">
        <v>44545</v>
      </c>
      <c r="Y24" s="21">
        <v>0.67499999999999993</v>
      </c>
      <c r="Z24" s="12">
        <v>12.714285714285699</v>
      </c>
      <c r="AA24" s="12">
        <v>155</v>
      </c>
      <c r="AB24" s="12">
        <v>188</v>
      </c>
      <c r="AC24" s="12">
        <v>241</v>
      </c>
      <c r="AD24" s="12">
        <v>285</v>
      </c>
      <c r="AE24" s="12">
        <v>168.666666666667</v>
      </c>
      <c r="AF24" s="12">
        <f t="shared" ref="AF24:AF26" si="12">250-D24</f>
        <v>185</v>
      </c>
      <c r="AG24" s="12" t="s">
        <v>33</v>
      </c>
      <c r="AH24" s="12">
        <v>1</v>
      </c>
      <c r="AI24" s="12">
        <v>222</v>
      </c>
      <c r="AJ24" s="12" t="s">
        <v>36</v>
      </c>
      <c r="AK24" s="12">
        <v>191</v>
      </c>
      <c r="AL24" s="12" t="s">
        <v>37</v>
      </c>
      <c r="AM24" s="13" t="s">
        <v>38</v>
      </c>
      <c r="AN24" s="13" t="s">
        <v>60</v>
      </c>
      <c r="AO24" s="13" t="str">
        <f t="shared" si="0"/>
        <v>Yes</v>
      </c>
      <c r="AP24" s="13" t="b">
        <f t="shared" si="1"/>
        <v>1</v>
      </c>
    </row>
    <row r="25" spans="2:43" s="3" customFormat="1" x14ac:dyDescent="0.35">
      <c r="B25" s="11">
        <v>22</v>
      </c>
      <c r="C25" s="12" t="s">
        <v>78</v>
      </c>
      <c r="D25" s="12">
        <v>76</v>
      </c>
      <c r="E25" s="12" t="s">
        <v>32</v>
      </c>
      <c r="F25" s="12" t="s">
        <v>41</v>
      </c>
      <c r="G25" s="12" t="s">
        <v>33</v>
      </c>
      <c r="H25" s="12" t="s">
        <v>41</v>
      </c>
      <c r="I25" s="12" t="s">
        <v>33</v>
      </c>
      <c r="J25" s="12"/>
      <c r="K25" s="12"/>
      <c r="L25" s="12"/>
      <c r="M25" s="12"/>
      <c r="N25" s="12" t="s">
        <v>33</v>
      </c>
      <c r="O25" s="31"/>
      <c r="P25" s="36"/>
      <c r="Q25" s="36"/>
      <c r="R25" s="36"/>
      <c r="S25" s="36"/>
      <c r="T25" s="12" t="s">
        <v>33</v>
      </c>
      <c r="U25" s="12" t="s">
        <v>42</v>
      </c>
      <c r="V25" s="12" t="s">
        <v>60</v>
      </c>
      <c r="W25" s="32"/>
      <c r="X25" s="33">
        <v>44214</v>
      </c>
      <c r="Y25" s="21">
        <v>0.72222222222222199</v>
      </c>
      <c r="Z25" s="12">
        <v>13.285714285714301</v>
      </c>
      <c r="AA25" s="12">
        <f>AA24+5</f>
        <v>160</v>
      </c>
      <c r="AB25" s="12">
        <v>188</v>
      </c>
      <c r="AC25" s="12">
        <f>AC24+3</f>
        <v>244</v>
      </c>
      <c r="AD25" s="12">
        <f t="shared" ref="AD25:AF26" si="13">AD24+5</f>
        <v>290</v>
      </c>
      <c r="AE25" s="12">
        <f t="shared" si="13"/>
        <v>173.666666666667</v>
      </c>
      <c r="AF25" s="12">
        <f t="shared" si="12"/>
        <v>174</v>
      </c>
      <c r="AG25" s="12" t="s">
        <v>33</v>
      </c>
      <c r="AH25" s="12">
        <v>1</v>
      </c>
      <c r="AI25" s="12">
        <f>AI24+5</f>
        <v>227</v>
      </c>
      <c r="AJ25" s="12" t="s">
        <v>36</v>
      </c>
      <c r="AK25" s="12">
        <f>AK24+5</f>
        <v>196</v>
      </c>
      <c r="AL25" s="12" t="s">
        <v>37</v>
      </c>
      <c r="AM25" s="13" t="s">
        <v>38</v>
      </c>
      <c r="AN25" s="13" t="s">
        <v>60</v>
      </c>
      <c r="AO25" s="13" t="str">
        <f t="shared" si="0"/>
        <v>Yes</v>
      </c>
      <c r="AP25" s="13" t="b">
        <f t="shared" si="1"/>
        <v>1</v>
      </c>
    </row>
    <row r="26" spans="2:43" s="3" customFormat="1" x14ac:dyDescent="0.35">
      <c r="B26" s="11">
        <v>23</v>
      </c>
      <c r="C26" s="12" t="s">
        <v>79</v>
      </c>
      <c r="D26" s="12">
        <v>88</v>
      </c>
      <c r="E26" s="12" t="s">
        <v>32</v>
      </c>
      <c r="F26" s="12" t="s">
        <v>41</v>
      </c>
      <c r="G26" s="12" t="s">
        <v>33</v>
      </c>
      <c r="H26" s="12" t="s">
        <v>41</v>
      </c>
      <c r="I26" s="12" t="s">
        <v>33</v>
      </c>
      <c r="J26" s="12" t="s">
        <v>21</v>
      </c>
      <c r="K26" s="12" t="s">
        <v>21</v>
      </c>
      <c r="L26" s="12" t="s">
        <v>21</v>
      </c>
      <c r="M26" s="12" t="s">
        <v>21</v>
      </c>
      <c r="N26" s="12" t="s">
        <v>33</v>
      </c>
      <c r="O26" s="31"/>
      <c r="P26" s="36"/>
      <c r="Q26" s="36"/>
      <c r="R26" s="36"/>
      <c r="S26" s="36"/>
      <c r="T26" s="12" t="s">
        <v>41</v>
      </c>
      <c r="U26" s="12" t="s">
        <v>42</v>
      </c>
      <c r="V26" s="12" t="s">
        <v>60</v>
      </c>
      <c r="W26" s="32"/>
      <c r="X26" s="33">
        <v>44245</v>
      </c>
      <c r="Y26" s="21">
        <v>0.76458333333333339</v>
      </c>
      <c r="Z26" s="12">
        <v>13.8571428571429</v>
      </c>
      <c r="AA26" s="12">
        <f>AA25+5</f>
        <v>165</v>
      </c>
      <c r="AB26" s="12">
        <v>191</v>
      </c>
      <c r="AC26" s="12">
        <f>AC25+3</f>
        <v>247</v>
      </c>
      <c r="AD26" s="12">
        <f t="shared" si="13"/>
        <v>295</v>
      </c>
      <c r="AE26" s="12">
        <f t="shared" si="13"/>
        <v>178.666666666667</v>
      </c>
      <c r="AF26" s="12">
        <f t="shared" si="12"/>
        <v>162</v>
      </c>
      <c r="AG26" s="12" t="s">
        <v>33</v>
      </c>
      <c r="AH26" s="12">
        <v>1</v>
      </c>
      <c r="AI26" s="12">
        <f>AI25+5</f>
        <v>232</v>
      </c>
      <c r="AJ26" s="12" t="s">
        <v>36</v>
      </c>
      <c r="AK26" s="42">
        <v>123</v>
      </c>
      <c r="AL26" s="12" t="s">
        <v>37</v>
      </c>
      <c r="AM26" s="13" t="s">
        <v>38</v>
      </c>
      <c r="AN26" s="13" t="s">
        <v>60</v>
      </c>
      <c r="AO26" s="13" t="s">
        <v>60</v>
      </c>
      <c r="AP26" s="13" t="b">
        <f t="shared" si="1"/>
        <v>1</v>
      </c>
    </row>
    <row r="27" spans="2:43" x14ac:dyDescent="0.35">
      <c r="B27" s="11">
        <v>24</v>
      </c>
      <c r="C27" s="12" t="s">
        <v>80</v>
      </c>
      <c r="D27" s="12">
        <v>46</v>
      </c>
      <c r="E27" s="12" t="s">
        <v>52</v>
      </c>
      <c r="F27" s="12" t="s">
        <v>41</v>
      </c>
      <c r="G27" s="12" t="s">
        <v>41</v>
      </c>
      <c r="H27" s="12" t="s">
        <v>41</v>
      </c>
      <c r="I27" s="12" t="s">
        <v>41</v>
      </c>
      <c r="J27" s="12" t="s">
        <v>41</v>
      </c>
      <c r="K27" s="12" t="s">
        <v>41</v>
      </c>
      <c r="L27" s="12" t="s">
        <v>41</v>
      </c>
      <c r="M27" s="12" t="s">
        <v>41</v>
      </c>
      <c r="N27" s="12" t="s">
        <v>41</v>
      </c>
      <c r="O27" s="31"/>
      <c r="P27" s="35"/>
      <c r="Q27" s="35"/>
      <c r="R27" s="35"/>
      <c r="S27" s="35"/>
      <c r="T27" s="12" t="s">
        <v>33</v>
      </c>
      <c r="U27" s="12" t="s">
        <v>40</v>
      </c>
      <c r="V27" s="12" t="s">
        <v>60</v>
      </c>
      <c r="W27" s="32"/>
      <c r="X27" s="33">
        <v>44273</v>
      </c>
      <c r="Y27" s="21">
        <v>0.80555555555555602</v>
      </c>
      <c r="Z27" s="12">
        <v>14.4285714285714</v>
      </c>
      <c r="AA27" s="12">
        <f t="shared" ref="AA27:AF27" si="14">AA24-3</f>
        <v>152</v>
      </c>
      <c r="AB27" s="12">
        <f t="shared" si="14"/>
        <v>185</v>
      </c>
      <c r="AC27" s="12">
        <f t="shared" si="14"/>
        <v>238</v>
      </c>
      <c r="AD27" s="12">
        <f t="shared" si="14"/>
        <v>282</v>
      </c>
      <c r="AE27" s="12">
        <f t="shared" si="14"/>
        <v>165.666666666667</v>
      </c>
      <c r="AF27" s="12">
        <f t="shared" si="14"/>
        <v>182</v>
      </c>
      <c r="AG27" s="12" t="s">
        <v>41</v>
      </c>
      <c r="AH27" s="12">
        <f>AH24-3</f>
        <v>-2</v>
      </c>
      <c r="AI27" s="12">
        <f>AI24-3</f>
        <v>219</v>
      </c>
      <c r="AJ27" s="12" t="s">
        <v>42</v>
      </c>
      <c r="AK27" s="12">
        <f>AK24-3</f>
        <v>188</v>
      </c>
      <c r="AL27" s="12" t="s">
        <v>53</v>
      </c>
      <c r="AM27" s="13" t="s">
        <v>54</v>
      </c>
      <c r="AN27" s="13" t="s">
        <v>61</v>
      </c>
      <c r="AO27" s="13" t="str">
        <f t="shared" si="0"/>
        <v>No</v>
      </c>
      <c r="AP27" s="13" t="b">
        <f t="shared" si="1"/>
        <v>1</v>
      </c>
    </row>
    <row r="28" spans="2:43" x14ac:dyDescent="0.35">
      <c r="B28" s="11">
        <v>25</v>
      </c>
      <c r="C28" s="12" t="s">
        <v>81</v>
      </c>
      <c r="D28" s="12">
        <v>56</v>
      </c>
      <c r="E28" s="12" t="s">
        <v>52</v>
      </c>
      <c r="F28" s="12" t="s">
        <v>33</v>
      </c>
      <c r="G28" s="12" t="s">
        <v>33</v>
      </c>
      <c r="H28" s="12" t="s">
        <v>41</v>
      </c>
      <c r="I28" s="12" t="s">
        <v>41</v>
      </c>
      <c r="J28" s="12" t="s">
        <v>41</v>
      </c>
      <c r="K28" s="12" t="s">
        <v>41</v>
      </c>
      <c r="L28" s="12" t="s">
        <v>41</v>
      </c>
      <c r="M28" s="12" t="s">
        <v>41</v>
      </c>
      <c r="N28" s="12" t="s">
        <v>41</v>
      </c>
      <c r="O28" s="31"/>
      <c r="P28" s="31"/>
      <c r="Q28" s="31"/>
      <c r="R28" s="31"/>
      <c r="S28" s="31"/>
      <c r="T28" s="12" t="s">
        <v>33</v>
      </c>
      <c r="U28" s="12" t="s">
        <v>40</v>
      </c>
      <c r="V28" s="12" t="s">
        <v>60</v>
      </c>
      <c r="W28" s="32"/>
      <c r="X28" s="33">
        <v>44551</v>
      </c>
      <c r="Y28" s="21">
        <v>0.84722222222222199</v>
      </c>
      <c r="Z28" s="12">
        <v>15</v>
      </c>
      <c r="AA28" s="12">
        <f t="shared" ref="AA28:AF28" si="15">AA27-3</f>
        <v>149</v>
      </c>
      <c r="AB28" s="12">
        <f t="shared" si="15"/>
        <v>182</v>
      </c>
      <c r="AC28" s="12">
        <f t="shared" si="15"/>
        <v>235</v>
      </c>
      <c r="AD28" s="12">
        <f t="shared" si="15"/>
        <v>279</v>
      </c>
      <c r="AE28" s="12">
        <f t="shared" si="15"/>
        <v>162.666666666667</v>
      </c>
      <c r="AF28" s="12">
        <f t="shared" si="15"/>
        <v>179</v>
      </c>
      <c r="AG28" s="12" t="s">
        <v>41</v>
      </c>
      <c r="AH28" s="12">
        <f>AH27-3</f>
        <v>-5</v>
      </c>
      <c r="AI28" s="12">
        <f>AI27-3</f>
        <v>216</v>
      </c>
      <c r="AJ28" s="12" t="s">
        <v>42</v>
      </c>
      <c r="AK28" s="12">
        <f>AK27-3</f>
        <v>185</v>
      </c>
      <c r="AL28" s="12" t="s">
        <v>53</v>
      </c>
      <c r="AM28" s="13" t="s">
        <v>54</v>
      </c>
      <c r="AN28" s="13" t="s">
        <v>61</v>
      </c>
      <c r="AO28" s="13" t="str">
        <f t="shared" si="0"/>
        <v>No</v>
      </c>
      <c r="AP28" s="13" t="b">
        <f t="shared" si="1"/>
        <v>1</v>
      </c>
      <c r="AQ28" s="2"/>
    </row>
    <row r="29" spans="2:43" x14ac:dyDescent="0.35">
      <c r="B29" s="11">
        <v>26</v>
      </c>
      <c r="C29" s="12" t="s">
        <v>82</v>
      </c>
      <c r="D29" s="12">
        <v>45</v>
      </c>
      <c r="E29" s="12" t="s">
        <v>52</v>
      </c>
      <c r="F29" s="12" t="s">
        <v>33</v>
      </c>
      <c r="G29" s="12" t="s">
        <v>33</v>
      </c>
      <c r="H29" s="12" t="s">
        <v>33</v>
      </c>
      <c r="I29" s="12" t="s">
        <v>41</v>
      </c>
      <c r="J29" s="12" t="s">
        <v>41</v>
      </c>
      <c r="K29" s="12" t="s">
        <v>41</v>
      </c>
      <c r="L29" s="12" t="s">
        <v>41</v>
      </c>
      <c r="M29" s="12" t="s">
        <v>41</v>
      </c>
      <c r="N29" s="12" t="s">
        <v>33</v>
      </c>
      <c r="O29" s="31"/>
      <c r="P29" s="31"/>
      <c r="Q29" s="31"/>
      <c r="R29" s="31"/>
      <c r="S29" s="31"/>
      <c r="T29" s="12" t="s">
        <v>41</v>
      </c>
      <c r="U29" s="12" t="s">
        <v>42</v>
      </c>
      <c r="V29" s="12" t="s">
        <v>60</v>
      </c>
      <c r="W29" s="32"/>
      <c r="X29" s="33">
        <v>44546</v>
      </c>
      <c r="Y29" s="21">
        <v>0.63888888888888895</v>
      </c>
      <c r="Z29" s="12">
        <v>15.5714285714286</v>
      </c>
      <c r="AA29" s="12">
        <v>157</v>
      </c>
      <c r="AB29" s="12">
        <v>148.333333333333</v>
      </c>
      <c r="AC29" s="12">
        <v>223.666666666667</v>
      </c>
      <c r="AD29" s="12">
        <v>320</v>
      </c>
      <c r="AE29" s="12">
        <v>171.666666666667</v>
      </c>
      <c r="AF29" s="12">
        <v>219</v>
      </c>
      <c r="AG29" s="12" t="s">
        <v>33</v>
      </c>
      <c r="AH29" s="12">
        <v>148.666666666667</v>
      </c>
      <c r="AI29" s="12">
        <v>237</v>
      </c>
      <c r="AJ29" s="12" t="s">
        <v>36</v>
      </c>
      <c r="AK29" s="12">
        <v>206</v>
      </c>
      <c r="AL29" s="12" t="s">
        <v>37</v>
      </c>
      <c r="AM29" s="13" t="s">
        <v>38</v>
      </c>
      <c r="AN29" s="13" t="s">
        <v>61</v>
      </c>
      <c r="AO29" s="13" t="str">
        <f t="shared" si="0"/>
        <v>No</v>
      </c>
      <c r="AP29" s="13" t="b">
        <f t="shared" si="1"/>
        <v>1</v>
      </c>
      <c r="AQ29" s="2"/>
    </row>
    <row r="30" spans="2:43" ht="15" thickBot="1" x14ac:dyDescent="0.4">
      <c r="B30" s="18">
        <v>27</v>
      </c>
      <c r="C30" s="16" t="s">
        <v>83</v>
      </c>
      <c r="D30" s="16">
        <v>67</v>
      </c>
      <c r="E30" s="16" t="s">
        <v>32</v>
      </c>
      <c r="F30" s="12" t="s">
        <v>41</v>
      </c>
      <c r="G30" s="16" t="s">
        <v>41</v>
      </c>
      <c r="H30" s="12" t="s">
        <v>41</v>
      </c>
      <c r="I30" s="16" t="s">
        <v>41</v>
      </c>
      <c r="J30" s="16" t="s">
        <v>20</v>
      </c>
      <c r="K30" s="16" t="s">
        <v>20</v>
      </c>
      <c r="L30" s="16" t="s">
        <v>20</v>
      </c>
      <c r="M30" s="16" t="s">
        <v>20</v>
      </c>
      <c r="N30" s="16" t="s">
        <v>41</v>
      </c>
      <c r="O30" s="39"/>
      <c r="P30" s="39"/>
      <c r="Q30" s="39"/>
      <c r="R30" s="39"/>
      <c r="S30" s="39"/>
      <c r="T30" s="16" t="s">
        <v>33</v>
      </c>
      <c r="U30" s="16" t="s">
        <v>46</v>
      </c>
      <c r="V30" s="16" t="s">
        <v>61</v>
      </c>
      <c r="W30" s="40"/>
      <c r="X30" s="41">
        <v>44546</v>
      </c>
      <c r="Y30" s="29">
        <v>0.63888888888888895</v>
      </c>
      <c r="Z30" s="16">
        <v>16.142857142857199</v>
      </c>
      <c r="AA30" s="16">
        <v>159</v>
      </c>
      <c r="AB30" s="16">
        <v>191</v>
      </c>
      <c r="AC30" s="12">
        <f>AC29+3</f>
        <v>226.666666666667</v>
      </c>
      <c r="AD30" s="16">
        <v>355</v>
      </c>
      <c r="AE30" s="16">
        <v>174.666666666667</v>
      </c>
      <c r="AF30" s="12">
        <f t="shared" ref="AF30:AF38" si="16">250-D30</f>
        <v>183</v>
      </c>
      <c r="AG30" s="16" t="s">
        <v>33</v>
      </c>
      <c r="AH30" s="12">
        <v>1</v>
      </c>
      <c r="AI30" s="16">
        <v>252</v>
      </c>
      <c r="AJ30" s="16" t="s">
        <v>36</v>
      </c>
      <c r="AK30" s="42">
        <v>123</v>
      </c>
      <c r="AL30" s="16" t="s">
        <v>37</v>
      </c>
      <c r="AM30" s="17" t="s">
        <v>38</v>
      </c>
      <c r="AN30" s="13" t="s">
        <v>60</v>
      </c>
      <c r="AO30" s="13" t="str">
        <f t="shared" si="0"/>
        <v>Yes</v>
      </c>
      <c r="AP30" s="13" t="b">
        <f t="shared" si="1"/>
        <v>1</v>
      </c>
    </row>
    <row r="31" spans="2:43" x14ac:dyDescent="0.35">
      <c r="B31" s="11">
        <v>28</v>
      </c>
      <c r="C31" s="12" t="s">
        <v>86</v>
      </c>
      <c r="D31" s="12">
        <v>67</v>
      </c>
      <c r="E31" s="12" t="s">
        <v>52</v>
      </c>
      <c r="F31" s="12" t="s">
        <v>41</v>
      </c>
      <c r="G31" s="12" t="s">
        <v>33</v>
      </c>
      <c r="H31" s="12" t="s">
        <v>41</v>
      </c>
      <c r="I31" s="12" t="s">
        <v>41</v>
      </c>
      <c r="J31" s="12" t="s">
        <v>41</v>
      </c>
      <c r="K31" s="12" t="s">
        <v>41</v>
      </c>
      <c r="L31" s="12" t="s">
        <v>41</v>
      </c>
      <c r="M31" s="12" t="s">
        <v>41</v>
      </c>
      <c r="N31" s="12" t="s">
        <v>41</v>
      </c>
      <c r="O31" s="31"/>
      <c r="P31" s="31"/>
      <c r="Q31" s="31"/>
      <c r="R31" s="31"/>
      <c r="S31" s="31"/>
      <c r="T31" s="12" t="s">
        <v>33</v>
      </c>
      <c r="U31" s="12" t="s">
        <v>40</v>
      </c>
      <c r="V31" s="12" t="s">
        <v>60</v>
      </c>
      <c r="W31" s="32"/>
      <c r="X31" s="33">
        <v>44551</v>
      </c>
      <c r="Y31" s="21">
        <v>0.84722222222222199</v>
      </c>
      <c r="Z31" s="12">
        <v>16.714285714285801</v>
      </c>
      <c r="AA31" s="12">
        <f t="shared" ref="AA31:AF31" si="17">AA30-3</f>
        <v>156</v>
      </c>
      <c r="AB31" s="12">
        <v>234</v>
      </c>
      <c r="AC31" s="12">
        <f>AC30+3</f>
        <v>229.666666666667</v>
      </c>
      <c r="AD31" s="12">
        <f t="shared" si="17"/>
        <v>352</v>
      </c>
      <c r="AE31" s="12">
        <f t="shared" si="17"/>
        <v>171.666666666667</v>
      </c>
      <c r="AF31" s="12">
        <f t="shared" si="16"/>
        <v>183</v>
      </c>
      <c r="AG31" s="12" t="s">
        <v>41</v>
      </c>
      <c r="AH31" s="12">
        <v>1</v>
      </c>
      <c r="AI31" s="12">
        <f>AI30-3</f>
        <v>249</v>
      </c>
      <c r="AJ31" s="12" t="s">
        <v>42</v>
      </c>
      <c r="AK31" s="42">
        <f>AK30+4</f>
        <v>127</v>
      </c>
      <c r="AL31" s="12" t="s">
        <v>53</v>
      </c>
      <c r="AM31" s="13" t="s">
        <v>54</v>
      </c>
      <c r="AN31" s="13" t="s">
        <v>60</v>
      </c>
      <c r="AO31" s="13" t="str">
        <f t="shared" si="0"/>
        <v>Yes</v>
      </c>
      <c r="AP31" s="13" t="b">
        <f t="shared" si="1"/>
        <v>1</v>
      </c>
    </row>
    <row r="32" spans="2:43" x14ac:dyDescent="0.35">
      <c r="B32" s="11">
        <v>29</v>
      </c>
      <c r="C32" s="12" t="s">
        <v>87</v>
      </c>
      <c r="D32" s="12">
        <v>72.5</v>
      </c>
      <c r="E32" s="12" t="s">
        <v>52</v>
      </c>
      <c r="F32" s="12" t="s">
        <v>41</v>
      </c>
      <c r="G32" s="12" t="s">
        <v>33</v>
      </c>
      <c r="H32" s="12" t="s">
        <v>41</v>
      </c>
      <c r="I32" s="12" t="s">
        <v>41</v>
      </c>
      <c r="J32" s="12" t="s">
        <v>41</v>
      </c>
      <c r="K32" s="12" t="s">
        <v>41</v>
      </c>
      <c r="L32" s="12" t="s">
        <v>41</v>
      </c>
      <c r="M32" s="12" t="s">
        <v>41</v>
      </c>
      <c r="N32" s="12" t="s">
        <v>33</v>
      </c>
      <c r="O32" s="31"/>
      <c r="P32" s="31"/>
      <c r="Q32" s="31"/>
      <c r="R32" s="31"/>
      <c r="S32" s="31"/>
      <c r="T32" s="12" t="s">
        <v>41</v>
      </c>
      <c r="U32" s="12" t="s">
        <v>42</v>
      </c>
      <c r="V32" s="12" t="s">
        <v>60</v>
      </c>
      <c r="W32" s="32"/>
      <c r="X32" s="33">
        <v>44546</v>
      </c>
      <c r="Y32" s="21">
        <v>0.63888888888888895</v>
      </c>
      <c r="Z32" s="12">
        <v>17.285714285714398</v>
      </c>
      <c r="AA32" s="12">
        <v>161</v>
      </c>
      <c r="AB32" s="12">
        <v>200</v>
      </c>
      <c r="AC32" s="12">
        <f>AC31+3</f>
        <v>232.666666666667</v>
      </c>
      <c r="AD32" s="12">
        <v>390</v>
      </c>
      <c r="AE32" s="12">
        <v>177.666666666667</v>
      </c>
      <c r="AF32" s="12">
        <f t="shared" si="16"/>
        <v>177.5</v>
      </c>
      <c r="AG32" s="12" t="s">
        <v>33</v>
      </c>
      <c r="AH32" s="12">
        <v>1</v>
      </c>
      <c r="AI32" s="12">
        <v>267</v>
      </c>
      <c r="AJ32" s="12" t="s">
        <v>36</v>
      </c>
      <c r="AK32" s="42">
        <f t="shared" ref="AK32:AK38" si="18">AK31+4</f>
        <v>131</v>
      </c>
      <c r="AL32" s="12" t="s">
        <v>37</v>
      </c>
      <c r="AM32" s="13" t="s">
        <v>38</v>
      </c>
      <c r="AN32" s="13" t="s">
        <v>60</v>
      </c>
      <c r="AO32" s="13" t="s">
        <v>61</v>
      </c>
      <c r="AP32" s="13" t="b">
        <f t="shared" si="1"/>
        <v>0</v>
      </c>
    </row>
    <row r="33" spans="2:42" ht="15" thickBot="1" x14ac:dyDescent="0.4">
      <c r="B33" s="18">
        <v>30</v>
      </c>
      <c r="C33" s="16" t="s">
        <v>88</v>
      </c>
      <c r="D33" s="16">
        <v>78</v>
      </c>
      <c r="E33" s="16" t="s">
        <v>32</v>
      </c>
      <c r="F33" s="12" t="s">
        <v>41</v>
      </c>
      <c r="G33" s="16" t="s">
        <v>41</v>
      </c>
      <c r="H33" s="12" t="s">
        <v>41</v>
      </c>
      <c r="I33" s="16" t="s">
        <v>41</v>
      </c>
      <c r="J33" s="16" t="s">
        <v>20</v>
      </c>
      <c r="K33" s="16" t="s">
        <v>20</v>
      </c>
      <c r="L33" s="16" t="s">
        <v>20</v>
      </c>
      <c r="M33" s="16" t="s">
        <v>20</v>
      </c>
      <c r="N33" s="16" t="s">
        <v>41</v>
      </c>
      <c r="O33" s="39"/>
      <c r="P33" s="39"/>
      <c r="Q33" s="39"/>
      <c r="R33" s="39"/>
      <c r="S33" s="39"/>
      <c r="T33" s="16" t="s">
        <v>33</v>
      </c>
      <c r="U33" s="16" t="s">
        <v>46</v>
      </c>
      <c r="V33" s="16" t="s">
        <v>61</v>
      </c>
      <c r="W33" s="40"/>
      <c r="X33" s="41">
        <v>44546</v>
      </c>
      <c r="Y33" s="29">
        <v>0.63888888888888895</v>
      </c>
      <c r="Z33" s="16">
        <v>17.857142857143</v>
      </c>
      <c r="AA33" s="16">
        <v>163</v>
      </c>
      <c r="AB33" s="12">
        <f>AB32+5</f>
        <v>205</v>
      </c>
      <c r="AC33" s="12">
        <f>AC32+3</f>
        <v>235.666666666667</v>
      </c>
      <c r="AD33" s="16">
        <v>425</v>
      </c>
      <c r="AE33" s="16">
        <v>180.666666666667</v>
      </c>
      <c r="AF33" s="12">
        <f t="shared" si="16"/>
        <v>172</v>
      </c>
      <c r="AG33" s="16" t="s">
        <v>33</v>
      </c>
      <c r="AH33" s="12">
        <v>1</v>
      </c>
      <c r="AI33" s="16">
        <v>282</v>
      </c>
      <c r="AJ33" s="16" t="s">
        <v>36</v>
      </c>
      <c r="AK33" s="42">
        <f t="shared" si="18"/>
        <v>135</v>
      </c>
      <c r="AL33" s="16" t="s">
        <v>37</v>
      </c>
      <c r="AM33" s="17" t="s">
        <v>38</v>
      </c>
      <c r="AN33" s="13" t="s">
        <v>60</v>
      </c>
      <c r="AO33" s="13" t="str">
        <f t="shared" si="0"/>
        <v>Yes</v>
      </c>
      <c r="AP33" s="13" t="b">
        <f t="shared" si="1"/>
        <v>1</v>
      </c>
    </row>
    <row r="34" spans="2:42" x14ac:dyDescent="0.35">
      <c r="B34" s="11">
        <v>31</v>
      </c>
      <c r="C34" s="12" t="s">
        <v>89</v>
      </c>
      <c r="D34" s="12">
        <v>83.5</v>
      </c>
      <c r="E34" s="12" t="s">
        <v>52</v>
      </c>
      <c r="F34" s="12" t="s">
        <v>33</v>
      </c>
      <c r="G34" s="12" t="s">
        <v>33</v>
      </c>
      <c r="H34" s="12" t="s">
        <v>41</v>
      </c>
      <c r="I34" s="12" t="s">
        <v>41</v>
      </c>
      <c r="J34" s="12" t="s">
        <v>41</v>
      </c>
      <c r="K34" s="12" t="s">
        <v>41</v>
      </c>
      <c r="L34" s="12" t="s">
        <v>41</v>
      </c>
      <c r="M34" s="12" t="s">
        <v>41</v>
      </c>
      <c r="N34" s="12" t="s">
        <v>41</v>
      </c>
      <c r="O34" s="31"/>
      <c r="P34" s="31"/>
      <c r="Q34" s="31"/>
      <c r="R34" s="31"/>
      <c r="S34" s="31"/>
      <c r="T34" s="12" t="s">
        <v>33</v>
      </c>
      <c r="U34" s="12" t="s">
        <v>40</v>
      </c>
      <c r="V34" s="12" t="s">
        <v>60</v>
      </c>
      <c r="W34" s="32"/>
      <c r="X34" s="33">
        <v>44551</v>
      </c>
      <c r="Y34" s="21">
        <v>0.84722222222222199</v>
      </c>
      <c r="Z34" s="12">
        <v>18.428571428571601</v>
      </c>
      <c r="AA34" s="12">
        <f t="shared" ref="AA34:AF34" si="19">AA33-3</f>
        <v>160</v>
      </c>
      <c r="AB34" s="12">
        <f>AB33+5</f>
        <v>210</v>
      </c>
      <c r="AC34" s="12">
        <f>AC33+3</f>
        <v>238.666666666667</v>
      </c>
      <c r="AD34" s="12">
        <f t="shared" si="19"/>
        <v>422</v>
      </c>
      <c r="AE34" s="12">
        <f t="shared" si="19"/>
        <v>177.666666666667</v>
      </c>
      <c r="AF34" s="12">
        <f t="shared" si="16"/>
        <v>166.5</v>
      </c>
      <c r="AG34" s="12" t="s">
        <v>41</v>
      </c>
      <c r="AH34" s="12">
        <v>1</v>
      </c>
      <c r="AI34" s="12">
        <f>AI33-3</f>
        <v>279</v>
      </c>
      <c r="AJ34" s="12" t="s">
        <v>42</v>
      </c>
      <c r="AK34" s="42">
        <f t="shared" si="18"/>
        <v>139</v>
      </c>
      <c r="AL34" s="12" t="s">
        <v>53</v>
      </c>
      <c r="AM34" s="13" t="s">
        <v>54</v>
      </c>
      <c r="AN34" s="13" t="s">
        <v>60</v>
      </c>
      <c r="AO34" s="13" t="str">
        <f t="shared" si="0"/>
        <v>Yes</v>
      </c>
      <c r="AP34" s="13" t="b">
        <f t="shared" si="1"/>
        <v>1</v>
      </c>
    </row>
    <row r="35" spans="2:42" x14ac:dyDescent="0.35">
      <c r="B35" s="11">
        <v>32</v>
      </c>
      <c r="C35" s="12" t="s">
        <v>90</v>
      </c>
      <c r="D35" s="12">
        <v>89</v>
      </c>
      <c r="E35" s="12" t="s">
        <v>52</v>
      </c>
      <c r="F35" s="12" t="s">
        <v>33</v>
      </c>
      <c r="G35" s="12" t="s">
        <v>33</v>
      </c>
      <c r="H35" s="12" t="s">
        <v>41</v>
      </c>
      <c r="I35" s="12" t="s">
        <v>41</v>
      </c>
      <c r="J35" s="12" t="s">
        <v>41</v>
      </c>
      <c r="K35" s="12" t="s">
        <v>41</v>
      </c>
      <c r="L35" s="12" t="s">
        <v>41</v>
      </c>
      <c r="M35" s="12" t="s">
        <v>41</v>
      </c>
      <c r="N35" s="12" t="s">
        <v>33</v>
      </c>
      <c r="O35" s="31"/>
      <c r="P35" s="31"/>
      <c r="Q35" s="31"/>
      <c r="R35" s="31"/>
      <c r="S35" s="31"/>
      <c r="T35" s="12" t="s">
        <v>41</v>
      </c>
      <c r="U35" s="12" t="s">
        <v>42</v>
      </c>
      <c r="V35" s="12" t="s">
        <v>60</v>
      </c>
      <c r="W35" s="32"/>
      <c r="X35" s="33">
        <v>44546</v>
      </c>
      <c r="Y35" s="21">
        <v>0.63888888888888895</v>
      </c>
      <c r="Z35" s="12">
        <v>19.000000000000199</v>
      </c>
      <c r="AA35" s="12">
        <v>165</v>
      </c>
      <c r="AB35" s="12">
        <f>AB32-3</f>
        <v>197</v>
      </c>
      <c r="AC35" s="12">
        <v>240</v>
      </c>
      <c r="AD35" s="12">
        <v>460</v>
      </c>
      <c r="AE35" s="12">
        <v>183.666666666667</v>
      </c>
      <c r="AF35" s="12">
        <f t="shared" si="16"/>
        <v>161</v>
      </c>
      <c r="AG35" s="12" t="s">
        <v>33</v>
      </c>
      <c r="AH35" s="12">
        <v>1</v>
      </c>
      <c r="AI35" s="12">
        <v>297</v>
      </c>
      <c r="AJ35" s="12" t="s">
        <v>36</v>
      </c>
      <c r="AK35" s="42">
        <f t="shared" si="18"/>
        <v>143</v>
      </c>
      <c r="AL35" s="12" t="s">
        <v>37</v>
      </c>
      <c r="AM35" s="13" t="s">
        <v>38</v>
      </c>
      <c r="AN35" s="13" t="s">
        <v>60</v>
      </c>
      <c r="AO35" s="13" t="str">
        <f t="shared" si="0"/>
        <v>Yes</v>
      </c>
      <c r="AP35" s="13" t="b">
        <f t="shared" si="1"/>
        <v>1</v>
      </c>
    </row>
    <row r="36" spans="2:42" ht="15" thickBot="1" x14ac:dyDescent="0.4">
      <c r="B36" s="18">
        <v>33</v>
      </c>
      <c r="C36" s="16" t="s">
        <v>91</v>
      </c>
      <c r="D36" s="16">
        <v>94.5</v>
      </c>
      <c r="E36" s="16" t="s">
        <v>32</v>
      </c>
      <c r="F36" s="16" t="s">
        <v>41</v>
      </c>
      <c r="G36" s="16" t="s">
        <v>41</v>
      </c>
      <c r="H36" s="16" t="s">
        <v>41</v>
      </c>
      <c r="I36" s="16" t="s">
        <v>41</v>
      </c>
      <c r="J36" s="16" t="s">
        <v>20</v>
      </c>
      <c r="K36" s="16" t="s">
        <v>20</v>
      </c>
      <c r="L36" s="16" t="s">
        <v>20</v>
      </c>
      <c r="M36" s="16" t="s">
        <v>20</v>
      </c>
      <c r="N36" s="16" t="s">
        <v>41</v>
      </c>
      <c r="O36" s="39"/>
      <c r="P36" s="39"/>
      <c r="Q36" s="39"/>
      <c r="R36" s="39"/>
      <c r="S36" s="39"/>
      <c r="T36" s="16" t="s">
        <v>33</v>
      </c>
      <c r="U36" s="16" t="s">
        <v>46</v>
      </c>
      <c r="V36" s="16" t="s">
        <v>61</v>
      </c>
      <c r="W36" s="40"/>
      <c r="X36" s="41">
        <v>44546</v>
      </c>
      <c r="Y36" s="29">
        <v>0.63888888888888895</v>
      </c>
      <c r="Z36" s="16">
        <v>19.5714285714288</v>
      </c>
      <c r="AA36" s="16">
        <v>167</v>
      </c>
      <c r="AB36" s="12">
        <f>AB35-3</f>
        <v>194</v>
      </c>
      <c r="AC36" s="16">
        <v>289</v>
      </c>
      <c r="AD36" s="16">
        <v>495</v>
      </c>
      <c r="AE36" s="16">
        <v>186.666666666667</v>
      </c>
      <c r="AF36" s="12">
        <f t="shared" si="16"/>
        <v>155.5</v>
      </c>
      <c r="AG36" s="16" t="s">
        <v>33</v>
      </c>
      <c r="AH36" s="12">
        <v>1</v>
      </c>
      <c r="AI36" s="16">
        <v>312</v>
      </c>
      <c r="AJ36" s="16" t="s">
        <v>36</v>
      </c>
      <c r="AK36" s="42">
        <f t="shared" si="18"/>
        <v>147</v>
      </c>
      <c r="AL36" s="16" t="s">
        <v>37</v>
      </c>
      <c r="AM36" s="17" t="s">
        <v>38</v>
      </c>
      <c r="AN36" s="13" t="s">
        <v>60</v>
      </c>
      <c r="AO36" s="13" t="str">
        <f t="shared" si="0"/>
        <v>Yes</v>
      </c>
      <c r="AP36" s="13" t="b">
        <f t="shared" si="1"/>
        <v>1</v>
      </c>
    </row>
    <row r="37" spans="2:42" x14ac:dyDescent="0.35">
      <c r="B37" s="11">
        <v>34</v>
      </c>
      <c r="C37" s="12" t="s">
        <v>92</v>
      </c>
      <c r="D37" s="12">
        <v>66</v>
      </c>
      <c r="E37" s="12" t="s">
        <v>52</v>
      </c>
      <c r="F37" s="12" t="s">
        <v>33</v>
      </c>
      <c r="G37" s="12" t="s">
        <v>33</v>
      </c>
      <c r="H37" s="12" t="s">
        <v>41</v>
      </c>
      <c r="I37" s="12" t="s">
        <v>41</v>
      </c>
      <c r="J37" s="12" t="s">
        <v>41</v>
      </c>
      <c r="K37" s="12" t="s">
        <v>41</v>
      </c>
      <c r="L37" s="12" t="s">
        <v>41</v>
      </c>
      <c r="M37" s="12" t="s">
        <v>41</v>
      </c>
      <c r="N37" s="12" t="s">
        <v>41</v>
      </c>
      <c r="O37" s="31"/>
      <c r="P37" s="31"/>
      <c r="Q37" s="31"/>
      <c r="R37" s="31"/>
      <c r="S37" s="31"/>
      <c r="T37" s="12" t="s">
        <v>33</v>
      </c>
      <c r="U37" s="12" t="s">
        <v>40</v>
      </c>
      <c r="V37" s="12" t="s">
        <v>60</v>
      </c>
      <c r="W37" s="32"/>
      <c r="X37" s="33">
        <v>44551</v>
      </c>
      <c r="Y37" s="21">
        <v>0.84722222222222199</v>
      </c>
      <c r="Z37" s="12">
        <v>20.142857142857402</v>
      </c>
      <c r="AA37" s="12">
        <f t="shared" ref="AA37:AF37" si="20">AA36-3</f>
        <v>164</v>
      </c>
      <c r="AB37" s="12">
        <v>200</v>
      </c>
      <c r="AC37" s="12">
        <f t="shared" si="20"/>
        <v>286</v>
      </c>
      <c r="AD37" s="12">
        <f t="shared" si="20"/>
        <v>492</v>
      </c>
      <c r="AE37" s="12">
        <f t="shared" si="20"/>
        <v>183.666666666667</v>
      </c>
      <c r="AF37" s="12">
        <f t="shared" si="16"/>
        <v>184</v>
      </c>
      <c r="AG37" s="12" t="s">
        <v>41</v>
      </c>
      <c r="AH37" s="12">
        <v>1</v>
      </c>
      <c r="AI37" s="12">
        <f>AI36-3</f>
        <v>309</v>
      </c>
      <c r="AJ37" s="12" t="s">
        <v>42</v>
      </c>
      <c r="AK37" s="42">
        <v>123</v>
      </c>
      <c r="AL37" s="12" t="s">
        <v>53</v>
      </c>
      <c r="AM37" s="13" t="s">
        <v>54</v>
      </c>
      <c r="AN37" s="13" t="s">
        <v>60</v>
      </c>
      <c r="AO37" s="13" t="str">
        <f t="shared" si="0"/>
        <v>Yes</v>
      </c>
      <c r="AP37" s="13" t="b">
        <f t="shared" si="1"/>
        <v>1</v>
      </c>
    </row>
    <row r="38" spans="2:42" x14ac:dyDescent="0.35">
      <c r="B38" s="11">
        <v>35</v>
      </c>
      <c r="C38" s="12" t="s">
        <v>93</v>
      </c>
      <c r="D38" s="12">
        <v>77</v>
      </c>
      <c r="E38" s="12" t="s">
        <v>52</v>
      </c>
      <c r="F38" s="12" t="s">
        <v>33</v>
      </c>
      <c r="G38" s="12" t="s">
        <v>33</v>
      </c>
      <c r="H38" s="12" t="s">
        <v>33</v>
      </c>
      <c r="I38" s="12" t="s">
        <v>41</v>
      </c>
      <c r="J38" s="12" t="s">
        <v>41</v>
      </c>
      <c r="K38" s="12" t="s">
        <v>41</v>
      </c>
      <c r="L38" s="12" t="s">
        <v>41</v>
      </c>
      <c r="M38" s="12" t="s">
        <v>41</v>
      </c>
      <c r="N38" s="12" t="s">
        <v>33</v>
      </c>
      <c r="O38" s="31"/>
      <c r="P38" s="31"/>
      <c r="Q38" s="31"/>
      <c r="R38" s="31"/>
      <c r="S38" s="31"/>
      <c r="T38" s="12" t="s">
        <v>41</v>
      </c>
      <c r="U38" s="12" t="s">
        <v>42</v>
      </c>
      <c r="V38" s="12" t="s">
        <v>60</v>
      </c>
      <c r="W38" s="32"/>
      <c r="X38" s="33">
        <v>44546</v>
      </c>
      <c r="Y38" s="21">
        <v>0.63888888888888895</v>
      </c>
      <c r="Z38" s="12">
        <v>20.714285714286</v>
      </c>
      <c r="AA38" s="12">
        <v>169</v>
      </c>
      <c r="AB38" s="12">
        <f>AB37+5</f>
        <v>205</v>
      </c>
      <c r="AC38" s="12">
        <v>287</v>
      </c>
      <c r="AD38" s="12">
        <v>530</v>
      </c>
      <c r="AE38" s="12">
        <v>189.666666666667</v>
      </c>
      <c r="AF38" s="12">
        <f t="shared" si="16"/>
        <v>173</v>
      </c>
      <c r="AG38" s="12" t="s">
        <v>33</v>
      </c>
      <c r="AH38" s="12">
        <v>1</v>
      </c>
      <c r="AI38" s="12">
        <v>327</v>
      </c>
      <c r="AJ38" s="12" t="s">
        <v>36</v>
      </c>
      <c r="AK38" s="42">
        <f t="shared" si="18"/>
        <v>127</v>
      </c>
      <c r="AL38" s="12" t="s">
        <v>37</v>
      </c>
      <c r="AM38" s="13" t="s">
        <v>38</v>
      </c>
      <c r="AN38" s="13" t="s">
        <v>60</v>
      </c>
      <c r="AO38" s="13" t="str">
        <f t="shared" si="0"/>
        <v>Yes</v>
      </c>
      <c r="AP38" s="13" t="b">
        <f t="shared" si="1"/>
        <v>1</v>
      </c>
    </row>
    <row r="39" spans="2:42" ht="15" thickBot="1" x14ac:dyDescent="0.4">
      <c r="B39" s="18">
        <v>36</v>
      </c>
      <c r="C39" s="16" t="s">
        <v>94</v>
      </c>
      <c r="D39" s="16">
        <v>56</v>
      </c>
      <c r="E39" s="16" t="s">
        <v>32</v>
      </c>
      <c r="F39" s="16" t="s">
        <v>41</v>
      </c>
      <c r="G39" s="16" t="s">
        <v>41</v>
      </c>
      <c r="H39" s="16" t="s">
        <v>41</v>
      </c>
      <c r="I39" s="16" t="s">
        <v>41</v>
      </c>
      <c r="J39" s="16" t="s">
        <v>20</v>
      </c>
      <c r="K39" s="16" t="s">
        <v>20</v>
      </c>
      <c r="L39" s="16" t="s">
        <v>20</v>
      </c>
      <c r="M39" s="16" t="s">
        <v>20</v>
      </c>
      <c r="N39" s="16" t="s">
        <v>41</v>
      </c>
      <c r="O39" s="39"/>
      <c r="P39" s="39"/>
      <c r="Q39" s="39"/>
      <c r="R39" s="39"/>
      <c r="S39" s="39"/>
      <c r="T39" s="16" t="s">
        <v>33</v>
      </c>
      <c r="U39" s="16" t="s">
        <v>46</v>
      </c>
      <c r="V39" s="16" t="s">
        <v>61</v>
      </c>
      <c r="W39" s="40"/>
      <c r="X39" s="41">
        <v>44546</v>
      </c>
      <c r="Y39" s="29">
        <v>0.63888888888888895</v>
      </c>
      <c r="Z39" s="16">
        <v>21.285714285714601</v>
      </c>
      <c r="AA39" s="16">
        <v>171</v>
      </c>
      <c r="AB39" s="12">
        <f>AB38+5</f>
        <v>210</v>
      </c>
      <c r="AC39" s="16">
        <v>328.66666666666703</v>
      </c>
      <c r="AD39" s="16">
        <v>565</v>
      </c>
      <c r="AE39" s="16">
        <v>192.666666666667</v>
      </c>
      <c r="AF39" s="16">
        <v>289</v>
      </c>
      <c r="AG39" s="16" t="s">
        <v>33</v>
      </c>
      <c r="AH39" s="16">
        <v>183.666666666667</v>
      </c>
      <c r="AI39" s="16">
        <v>342</v>
      </c>
      <c r="AJ39" s="16" t="s">
        <v>36</v>
      </c>
      <c r="AK39" s="16">
        <v>311</v>
      </c>
      <c r="AL39" s="16" t="s">
        <v>37</v>
      </c>
      <c r="AM39" s="17" t="s">
        <v>38</v>
      </c>
      <c r="AN39" s="13" t="s">
        <v>61</v>
      </c>
      <c r="AO39" s="13" t="str">
        <f t="shared" si="0"/>
        <v>No</v>
      </c>
      <c r="AP39" s="13" t="b">
        <f t="shared" si="1"/>
        <v>1</v>
      </c>
    </row>
    <row r="40" spans="2:42" x14ac:dyDescent="0.35">
      <c r="B40" s="11">
        <v>37</v>
      </c>
      <c r="C40" s="12" t="s">
        <v>95</v>
      </c>
      <c r="D40" s="12">
        <v>47</v>
      </c>
      <c r="E40" s="12" t="s">
        <v>52</v>
      </c>
      <c r="F40" s="12" t="s">
        <v>33</v>
      </c>
      <c r="G40" s="12" t="s">
        <v>33</v>
      </c>
      <c r="H40" s="12" t="s">
        <v>41</v>
      </c>
      <c r="I40" s="12" t="s">
        <v>41</v>
      </c>
      <c r="J40" s="12" t="s">
        <v>41</v>
      </c>
      <c r="K40" s="12" t="s">
        <v>41</v>
      </c>
      <c r="L40" s="12" t="s">
        <v>41</v>
      </c>
      <c r="M40" s="12" t="s">
        <v>41</v>
      </c>
      <c r="N40" s="12" t="s">
        <v>41</v>
      </c>
      <c r="O40" s="31"/>
      <c r="P40" s="31"/>
      <c r="Q40" s="31"/>
      <c r="R40" s="31"/>
      <c r="S40" s="31"/>
      <c r="T40" s="12" t="s">
        <v>33</v>
      </c>
      <c r="U40" s="12" t="s">
        <v>40</v>
      </c>
      <c r="V40" s="12" t="s">
        <v>60</v>
      </c>
      <c r="W40" s="32"/>
      <c r="X40" s="33">
        <v>44551</v>
      </c>
      <c r="Y40" s="21">
        <v>0.84722222222222199</v>
      </c>
      <c r="Z40" s="12">
        <v>21.857142857143199</v>
      </c>
      <c r="AA40" s="12">
        <f t="shared" ref="AA40:AF40" si="21">AA39-3</f>
        <v>168</v>
      </c>
      <c r="AB40" s="12">
        <f>AB37-3</f>
        <v>197</v>
      </c>
      <c r="AC40" s="12">
        <f t="shared" si="21"/>
        <v>325.66666666666703</v>
      </c>
      <c r="AD40" s="12">
        <f t="shared" si="21"/>
        <v>562</v>
      </c>
      <c r="AE40" s="12">
        <f t="shared" si="21"/>
        <v>189.666666666667</v>
      </c>
      <c r="AF40" s="12">
        <f t="shared" si="21"/>
        <v>286</v>
      </c>
      <c r="AG40" s="12" t="s">
        <v>41</v>
      </c>
      <c r="AH40" s="12">
        <f>AH39-3</f>
        <v>180.666666666667</v>
      </c>
      <c r="AI40" s="12">
        <f>AI39-3</f>
        <v>339</v>
      </c>
      <c r="AJ40" s="12" t="s">
        <v>42</v>
      </c>
      <c r="AK40" s="12">
        <f>AK39-3</f>
        <v>308</v>
      </c>
      <c r="AL40" s="12" t="s">
        <v>53</v>
      </c>
      <c r="AM40" s="13" t="s">
        <v>54</v>
      </c>
      <c r="AN40" s="13" t="s">
        <v>61</v>
      </c>
      <c r="AO40" s="13" t="str">
        <f t="shared" si="0"/>
        <v>No</v>
      </c>
      <c r="AP40" s="13" t="b">
        <f t="shared" si="1"/>
        <v>1</v>
      </c>
    </row>
    <row r="41" spans="2:42" x14ac:dyDescent="0.35">
      <c r="B41" s="11">
        <v>38</v>
      </c>
      <c r="C41" s="12" t="s">
        <v>96</v>
      </c>
      <c r="D41" s="12">
        <v>57</v>
      </c>
      <c r="E41" s="12" t="s">
        <v>52</v>
      </c>
      <c r="F41" s="12" t="s">
        <v>33</v>
      </c>
      <c r="G41" s="12" t="s">
        <v>33</v>
      </c>
      <c r="H41" s="12" t="s">
        <v>33</v>
      </c>
      <c r="I41" s="12" t="s">
        <v>41</v>
      </c>
      <c r="J41" s="12" t="s">
        <v>41</v>
      </c>
      <c r="K41" s="12" t="s">
        <v>41</v>
      </c>
      <c r="L41" s="12" t="s">
        <v>41</v>
      </c>
      <c r="M41" s="12" t="s">
        <v>41</v>
      </c>
      <c r="N41" s="12" t="s">
        <v>33</v>
      </c>
      <c r="O41" s="31"/>
      <c r="P41" s="31"/>
      <c r="Q41" s="31"/>
      <c r="R41" s="31"/>
      <c r="S41" s="31"/>
      <c r="T41" s="12" t="s">
        <v>41</v>
      </c>
      <c r="U41" s="12" t="s">
        <v>42</v>
      </c>
      <c r="V41" s="12" t="s">
        <v>60</v>
      </c>
      <c r="W41" s="32"/>
      <c r="X41" s="33">
        <v>44546</v>
      </c>
      <c r="Y41" s="21">
        <v>0.63888888888888895</v>
      </c>
      <c r="Z41" s="12">
        <v>22.4285714285718</v>
      </c>
      <c r="AA41" s="12">
        <v>173</v>
      </c>
      <c r="AB41" s="12">
        <f>AB40-3</f>
        <v>194</v>
      </c>
      <c r="AC41" s="12">
        <v>343.66666666666703</v>
      </c>
      <c r="AD41" s="12">
        <v>600</v>
      </c>
      <c r="AE41" s="12">
        <v>195.666666666667</v>
      </c>
      <c r="AF41" s="12">
        <v>299</v>
      </c>
      <c r="AG41" s="12" t="s">
        <v>33</v>
      </c>
      <c r="AH41" s="12">
        <v>188.666666666667</v>
      </c>
      <c r="AI41" s="12">
        <v>357</v>
      </c>
      <c r="AJ41" s="12" t="s">
        <v>36</v>
      </c>
      <c r="AK41" s="12">
        <v>326</v>
      </c>
      <c r="AL41" s="12" t="s">
        <v>37</v>
      </c>
      <c r="AM41" s="13" t="s">
        <v>38</v>
      </c>
      <c r="AN41" s="13" t="s">
        <v>61</v>
      </c>
      <c r="AO41" s="13" t="str">
        <f t="shared" si="0"/>
        <v>No</v>
      </c>
      <c r="AP41" s="13" t="b">
        <f t="shared" si="1"/>
        <v>1</v>
      </c>
    </row>
    <row r="42" spans="2:42" ht="15" thickBot="1" x14ac:dyDescent="0.4">
      <c r="B42" s="18">
        <v>39</v>
      </c>
      <c r="C42" s="16" t="s">
        <v>97</v>
      </c>
      <c r="D42" s="16">
        <v>85</v>
      </c>
      <c r="E42" s="16" t="s">
        <v>32</v>
      </c>
      <c r="F42" s="16" t="s">
        <v>41</v>
      </c>
      <c r="G42" s="16" t="s">
        <v>41</v>
      </c>
      <c r="H42" s="16" t="s">
        <v>41</v>
      </c>
      <c r="I42" s="16" t="s">
        <v>41</v>
      </c>
      <c r="J42" s="16" t="s">
        <v>20</v>
      </c>
      <c r="K42" s="16" t="s">
        <v>20</v>
      </c>
      <c r="L42" s="16" t="s">
        <v>20</v>
      </c>
      <c r="M42" s="16" t="s">
        <v>20</v>
      </c>
      <c r="N42" s="16" t="s">
        <v>41</v>
      </c>
      <c r="O42" s="39"/>
      <c r="P42" s="39"/>
      <c r="Q42" s="39"/>
      <c r="R42" s="39"/>
      <c r="S42" s="39"/>
      <c r="T42" s="16" t="s">
        <v>33</v>
      </c>
      <c r="U42" s="16" t="s">
        <v>46</v>
      </c>
      <c r="V42" s="16" t="s">
        <v>61</v>
      </c>
      <c r="W42" s="40"/>
      <c r="X42" s="41">
        <v>44546</v>
      </c>
      <c r="Y42" s="29">
        <v>0.63888888888888895</v>
      </c>
      <c r="Z42" s="16">
        <v>23.000000000000401</v>
      </c>
      <c r="AA42" s="16">
        <v>175</v>
      </c>
      <c r="AB42" s="12">
        <v>148.333333333333</v>
      </c>
      <c r="AC42" s="16">
        <v>358.66666666666703</v>
      </c>
      <c r="AD42" s="16">
        <v>635</v>
      </c>
      <c r="AE42" s="16">
        <v>198.666666666667</v>
      </c>
      <c r="AF42" s="12">
        <f t="shared" ref="AF42:AF43" si="22">250-D42</f>
        <v>165</v>
      </c>
      <c r="AG42" s="16" t="s">
        <v>33</v>
      </c>
      <c r="AH42" s="12">
        <v>1</v>
      </c>
      <c r="AI42" s="16">
        <v>372</v>
      </c>
      <c r="AJ42" s="16" t="s">
        <v>36</v>
      </c>
      <c r="AK42" s="42">
        <v>123</v>
      </c>
      <c r="AL42" s="16" t="s">
        <v>37</v>
      </c>
      <c r="AM42" s="17" t="s">
        <v>38</v>
      </c>
      <c r="AN42" s="13" t="s">
        <v>60</v>
      </c>
      <c r="AO42" s="13" t="str">
        <f t="shared" si="0"/>
        <v>Yes</v>
      </c>
      <c r="AP42" s="13" t="b">
        <f t="shared" si="1"/>
        <v>1</v>
      </c>
    </row>
    <row r="43" spans="2:42" x14ac:dyDescent="0.35">
      <c r="B43" s="11">
        <v>40</v>
      </c>
      <c r="C43" s="12" t="s">
        <v>98</v>
      </c>
      <c r="D43" s="12">
        <v>86</v>
      </c>
      <c r="E43" s="12" t="s">
        <v>52</v>
      </c>
      <c r="F43" s="12" t="s">
        <v>33</v>
      </c>
      <c r="G43" s="12" t="s">
        <v>33</v>
      </c>
      <c r="H43" s="12" t="s">
        <v>41</v>
      </c>
      <c r="I43" s="12" t="s">
        <v>41</v>
      </c>
      <c r="J43" s="12" t="s">
        <v>41</v>
      </c>
      <c r="K43" s="12" t="s">
        <v>41</v>
      </c>
      <c r="L43" s="12" t="s">
        <v>41</v>
      </c>
      <c r="M43" s="12" t="s">
        <v>41</v>
      </c>
      <c r="N43" s="12" t="s">
        <v>41</v>
      </c>
      <c r="O43" s="31"/>
      <c r="P43" s="31"/>
      <c r="Q43" s="31"/>
      <c r="R43" s="31"/>
      <c r="S43" s="31"/>
      <c r="T43" s="12" t="s">
        <v>33</v>
      </c>
      <c r="U43" s="12" t="s">
        <v>40</v>
      </c>
      <c r="V43" s="12" t="s">
        <v>60</v>
      </c>
      <c r="W43" s="32"/>
      <c r="X43" s="33">
        <v>44551</v>
      </c>
      <c r="Y43" s="21">
        <v>0.84722222222222199</v>
      </c>
      <c r="Z43" s="12">
        <v>23.571428571428999</v>
      </c>
      <c r="AA43" s="12">
        <f t="shared" ref="AA43:AF43" si="23">AA42-3</f>
        <v>172</v>
      </c>
      <c r="AB43" s="12">
        <v>148.333333333333</v>
      </c>
      <c r="AC43" s="12">
        <v>255</v>
      </c>
      <c r="AD43" s="12">
        <f t="shared" si="23"/>
        <v>632</v>
      </c>
      <c r="AE43" s="12">
        <f t="shared" si="23"/>
        <v>195.666666666667</v>
      </c>
      <c r="AF43" s="12">
        <f t="shared" si="22"/>
        <v>164</v>
      </c>
      <c r="AG43" s="12" t="s">
        <v>41</v>
      </c>
      <c r="AH43" s="12">
        <v>1</v>
      </c>
      <c r="AI43" s="12">
        <f>AI42-3</f>
        <v>369</v>
      </c>
      <c r="AJ43" s="12" t="s">
        <v>42</v>
      </c>
      <c r="AK43" s="42">
        <f t="shared" ref="AK43:AK50" si="24">AK42+4</f>
        <v>127</v>
      </c>
      <c r="AL43" s="12" t="s">
        <v>53</v>
      </c>
      <c r="AM43" s="13" t="s">
        <v>54</v>
      </c>
      <c r="AN43" s="13" t="s">
        <v>60</v>
      </c>
      <c r="AO43" s="13" t="str">
        <f t="shared" si="0"/>
        <v>Yes</v>
      </c>
      <c r="AP43" s="13" t="b">
        <f t="shared" si="1"/>
        <v>1</v>
      </c>
    </row>
    <row r="44" spans="2:42" x14ac:dyDescent="0.35">
      <c r="B44" s="11">
        <v>41</v>
      </c>
      <c r="C44" s="12" t="s">
        <v>99</v>
      </c>
      <c r="D44" s="12">
        <v>4</v>
      </c>
      <c r="E44" s="12" t="s">
        <v>52</v>
      </c>
      <c r="F44" s="12" t="s">
        <v>33</v>
      </c>
      <c r="G44" s="12" t="s">
        <v>33</v>
      </c>
      <c r="H44" s="12" t="s">
        <v>33</v>
      </c>
      <c r="I44" s="12" t="s">
        <v>41</v>
      </c>
      <c r="J44" s="12" t="s">
        <v>41</v>
      </c>
      <c r="K44" s="12" t="s">
        <v>41</v>
      </c>
      <c r="L44" s="12" t="s">
        <v>41</v>
      </c>
      <c r="M44" s="12" t="s">
        <v>41</v>
      </c>
      <c r="N44" s="12" t="s">
        <v>33</v>
      </c>
      <c r="O44" s="31"/>
      <c r="P44" s="31"/>
      <c r="Q44" s="31"/>
      <c r="R44" s="31"/>
      <c r="S44" s="31"/>
      <c r="T44" s="12" t="s">
        <v>41</v>
      </c>
      <c r="U44" s="12" t="s">
        <v>42</v>
      </c>
      <c r="V44" s="12" t="s">
        <v>60</v>
      </c>
      <c r="W44" s="32"/>
      <c r="X44" s="33">
        <v>44546</v>
      </c>
      <c r="Y44" s="21">
        <v>0.63888888888888895</v>
      </c>
      <c r="Z44" s="12">
        <v>24.142857142857601</v>
      </c>
      <c r="AA44" s="12">
        <v>177</v>
      </c>
      <c r="AB44" s="12">
        <v>148.333333333333</v>
      </c>
      <c r="AC44" s="12">
        <v>257</v>
      </c>
      <c r="AD44" s="12">
        <v>670</v>
      </c>
      <c r="AE44" s="12">
        <v>201.666666666667</v>
      </c>
      <c r="AF44" s="12">
        <v>319</v>
      </c>
      <c r="AG44" s="12" t="s">
        <v>33</v>
      </c>
      <c r="AH44" s="12">
        <v>198.666666666667</v>
      </c>
      <c r="AI44" s="12">
        <v>387</v>
      </c>
      <c r="AJ44" s="12" t="s">
        <v>36</v>
      </c>
      <c r="AK44" s="42">
        <v>123</v>
      </c>
      <c r="AL44" s="12" t="s">
        <v>37</v>
      </c>
      <c r="AM44" s="13" t="s">
        <v>38</v>
      </c>
      <c r="AN44" s="13" t="s">
        <v>61</v>
      </c>
      <c r="AO44" s="13" t="str">
        <f t="shared" si="0"/>
        <v>No</v>
      </c>
      <c r="AP44" s="13" t="b">
        <f t="shared" si="1"/>
        <v>1</v>
      </c>
    </row>
    <row r="45" spans="2:42" ht="15" thickBot="1" x14ac:dyDescent="0.4">
      <c r="B45" s="18">
        <v>42</v>
      </c>
      <c r="C45" s="16" t="s">
        <v>100</v>
      </c>
      <c r="D45" s="16">
        <v>77</v>
      </c>
      <c r="E45" s="16" t="s">
        <v>32</v>
      </c>
      <c r="F45" s="16" t="s">
        <v>41</v>
      </c>
      <c r="G45" s="16" t="s">
        <v>41</v>
      </c>
      <c r="H45" s="16" t="s">
        <v>41</v>
      </c>
      <c r="I45" s="16" t="s">
        <v>41</v>
      </c>
      <c r="J45" s="16" t="s">
        <v>20</v>
      </c>
      <c r="K45" s="16" t="s">
        <v>20</v>
      </c>
      <c r="L45" s="16" t="s">
        <v>20</v>
      </c>
      <c r="M45" s="16" t="s">
        <v>20</v>
      </c>
      <c r="N45" s="16" t="s">
        <v>41</v>
      </c>
      <c r="O45" s="39"/>
      <c r="P45" s="39"/>
      <c r="Q45" s="39"/>
      <c r="R45" s="39"/>
      <c r="S45" s="39"/>
      <c r="T45" s="16" t="s">
        <v>33</v>
      </c>
      <c r="U45" s="16" t="s">
        <v>46</v>
      </c>
      <c r="V45" s="16" t="s">
        <v>61</v>
      </c>
      <c r="W45" s="40"/>
      <c r="X45" s="41">
        <v>44546</v>
      </c>
      <c r="Y45" s="29">
        <v>0.63888888888888895</v>
      </c>
      <c r="Z45" s="16">
        <v>24.714285714286198</v>
      </c>
      <c r="AA45" s="16">
        <v>179</v>
      </c>
      <c r="AB45" s="12">
        <v>200</v>
      </c>
      <c r="AC45" s="12">
        <v>241</v>
      </c>
      <c r="AD45" s="16">
        <v>705</v>
      </c>
      <c r="AE45" s="16">
        <v>204.666666666667</v>
      </c>
      <c r="AF45" s="12">
        <f t="shared" ref="AF45:AF46" si="25">250-D45</f>
        <v>173</v>
      </c>
      <c r="AG45" s="16" t="s">
        <v>33</v>
      </c>
      <c r="AH45" s="12">
        <v>55</v>
      </c>
      <c r="AI45" s="16">
        <v>402</v>
      </c>
      <c r="AJ45" s="16" t="s">
        <v>36</v>
      </c>
      <c r="AK45" s="42">
        <f t="shared" si="24"/>
        <v>127</v>
      </c>
      <c r="AL45" s="16" t="s">
        <v>37</v>
      </c>
      <c r="AM45" s="17" t="s">
        <v>38</v>
      </c>
      <c r="AN45" s="13" t="s">
        <v>60</v>
      </c>
      <c r="AO45" s="13" t="str">
        <f t="shared" si="0"/>
        <v>Yes</v>
      </c>
      <c r="AP45" s="13" t="b">
        <f t="shared" si="1"/>
        <v>1</v>
      </c>
    </row>
    <row r="46" spans="2:42" x14ac:dyDescent="0.35">
      <c r="B46" s="11">
        <v>43</v>
      </c>
      <c r="C46" s="12" t="s">
        <v>101</v>
      </c>
      <c r="D46" s="12">
        <v>85</v>
      </c>
      <c r="E46" s="12" t="s">
        <v>52</v>
      </c>
      <c r="F46" s="12" t="s">
        <v>33</v>
      </c>
      <c r="G46" s="12" t="s">
        <v>33</v>
      </c>
      <c r="H46" s="12" t="s">
        <v>41</v>
      </c>
      <c r="I46" s="12" t="s">
        <v>41</v>
      </c>
      <c r="J46" s="12" t="s">
        <v>41</v>
      </c>
      <c r="K46" s="12" t="s">
        <v>41</v>
      </c>
      <c r="L46" s="12" t="s">
        <v>41</v>
      </c>
      <c r="M46" s="12" t="s">
        <v>41</v>
      </c>
      <c r="N46" s="12" t="s">
        <v>41</v>
      </c>
      <c r="O46" s="31"/>
      <c r="P46" s="31"/>
      <c r="Q46" s="31"/>
      <c r="R46" s="31"/>
      <c r="S46" s="31"/>
      <c r="T46" s="12" t="s">
        <v>33</v>
      </c>
      <c r="U46" s="12" t="s">
        <v>40</v>
      </c>
      <c r="V46" s="12" t="s">
        <v>60</v>
      </c>
      <c r="W46" s="32"/>
      <c r="X46" s="33">
        <v>44551</v>
      </c>
      <c r="Y46" s="21">
        <v>0.84722222222222199</v>
      </c>
      <c r="Z46" s="12">
        <v>25.2857142857148</v>
      </c>
      <c r="AA46" s="12">
        <f t="shared" ref="AA46:AF46" si="26">AA45-3</f>
        <v>176</v>
      </c>
      <c r="AB46" s="12">
        <f>AB45+5</f>
        <v>205</v>
      </c>
      <c r="AC46" s="12">
        <v>244</v>
      </c>
      <c r="AD46" s="12">
        <f t="shared" si="26"/>
        <v>702</v>
      </c>
      <c r="AE46" s="12">
        <f t="shared" si="26"/>
        <v>201.666666666667</v>
      </c>
      <c r="AF46" s="12">
        <f t="shared" si="25"/>
        <v>165</v>
      </c>
      <c r="AG46" s="12" t="s">
        <v>41</v>
      </c>
      <c r="AH46" s="12">
        <v>67</v>
      </c>
      <c r="AI46" s="12">
        <f>AI45-3</f>
        <v>399</v>
      </c>
      <c r="AJ46" s="12" t="s">
        <v>42</v>
      </c>
      <c r="AK46" s="42">
        <f t="shared" si="24"/>
        <v>131</v>
      </c>
      <c r="AL46" s="12" t="s">
        <v>53</v>
      </c>
      <c r="AM46" s="13" t="s">
        <v>54</v>
      </c>
      <c r="AN46" s="13" t="s">
        <v>60</v>
      </c>
      <c r="AO46" s="13" t="str">
        <f t="shared" si="0"/>
        <v>Yes</v>
      </c>
      <c r="AP46" s="13" t="b">
        <f t="shared" si="1"/>
        <v>1</v>
      </c>
    </row>
    <row r="47" spans="2:42" x14ac:dyDescent="0.35">
      <c r="B47" s="11">
        <v>44</v>
      </c>
      <c r="C47" s="12" t="s">
        <v>102</v>
      </c>
      <c r="D47" s="12">
        <v>56</v>
      </c>
      <c r="E47" s="12" t="s">
        <v>52</v>
      </c>
      <c r="F47" s="12" t="s">
        <v>33</v>
      </c>
      <c r="G47" s="12" t="s">
        <v>33</v>
      </c>
      <c r="H47" s="12" t="s">
        <v>33</v>
      </c>
      <c r="I47" s="12" t="s">
        <v>41</v>
      </c>
      <c r="J47" s="12" t="s">
        <v>41</v>
      </c>
      <c r="K47" s="12" t="s">
        <v>41</v>
      </c>
      <c r="L47" s="12" t="s">
        <v>41</v>
      </c>
      <c r="M47" s="12" t="s">
        <v>41</v>
      </c>
      <c r="N47" s="12" t="s">
        <v>33</v>
      </c>
      <c r="O47" s="31"/>
      <c r="P47" s="31"/>
      <c r="Q47" s="31"/>
      <c r="R47" s="31"/>
      <c r="S47" s="31"/>
      <c r="T47" s="12" t="s">
        <v>41</v>
      </c>
      <c r="U47" s="12" t="s">
        <v>42</v>
      </c>
      <c r="V47" s="12" t="s">
        <v>60</v>
      </c>
      <c r="W47" s="32"/>
      <c r="X47" s="33">
        <v>44546</v>
      </c>
      <c r="Y47" s="21">
        <v>0.63888888888888895</v>
      </c>
      <c r="Z47" s="12">
        <v>25.857142857143401</v>
      </c>
      <c r="AA47" s="12">
        <v>181</v>
      </c>
      <c r="AB47" s="12">
        <f>AB46+5</f>
        <v>210</v>
      </c>
      <c r="AC47" s="12">
        <v>247</v>
      </c>
      <c r="AD47" s="12">
        <v>740</v>
      </c>
      <c r="AE47" s="12">
        <v>207.666666666667</v>
      </c>
      <c r="AF47" s="12">
        <v>339</v>
      </c>
      <c r="AG47" s="12" t="s">
        <v>33</v>
      </c>
      <c r="AH47" s="12">
        <v>208.666666666667</v>
      </c>
      <c r="AI47" s="12">
        <v>417</v>
      </c>
      <c r="AJ47" s="12" t="s">
        <v>36</v>
      </c>
      <c r="AK47" s="42">
        <v>123</v>
      </c>
      <c r="AL47" s="12" t="s">
        <v>37</v>
      </c>
      <c r="AM47" s="13" t="s">
        <v>38</v>
      </c>
      <c r="AN47" s="13" t="s">
        <v>61</v>
      </c>
      <c r="AO47" s="13" t="str">
        <f t="shared" si="0"/>
        <v>No</v>
      </c>
      <c r="AP47" s="13" t="b">
        <f t="shared" si="1"/>
        <v>1</v>
      </c>
    </row>
    <row r="48" spans="2:42" ht="15" thickBot="1" x14ac:dyDescent="0.4">
      <c r="B48" s="18">
        <v>45</v>
      </c>
      <c r="C48" s="16" t="s">
        <v>103</v>
      </c>
      <c r="D48" s="16">
        <v>76</v>
      </c>
      <c r="E48" s="16" t="s">
        <v>32</v>
      </c>
      <c r="F48" s="16" t="s">
        <v>41</v>
      </c>
      <c r="G48" s="16" t="s">
        <v>41</v>
      </c>
      <c r="H48" s="16" t="s">
        <v>41</v>
      </c>
      <c r="I48" s="16" t="s">
        <v>41</v>
      </c>
      <c r="J48" s="16" t="s">
        <v>20</v>
      </c>
      <c r="K48" s="16" t="s">
        <v>20</v>
      </c>
      <c r="L48" s="16" t="s">
        <v>20</v>
      </c>
      <c r="M48" s="16" t="s">
        <v>20</v>
      </c>
      <c r="N48" s="16" t="s">
        <v>41</v>
      </c>
      <c r="O48" s="39"/>
      <c r="P48" s="39"/>
      <c r="Q48" s="39"/>
      <c r="R48" s="39"/>
      <c r="S48" s="39"/>
      <c r="T48" s="16" t="s">
        <v>33</v>
      </c>
      <c r="U48" s="16" t="s">
        <v>46</v>
      </c>
      <c r="V48" s="16" t="s">
        <v>61</v>
      </c>
      <c r="W48" s="40"/>
      <c r="X48" s="41">
        <v>44546</v>
      </c>
      <c r="Y48" s="29">
        <v>0.63888888888888895</v>
      </c>
      <c r="Z48" s="16">
        <v>26.428571428571999</v>
      </c>
      <c r="AA48" s="16">
        <v>183</v>
      </c>
      <c r="AB48" s="12">
        <f>AB45-3</f>
        <v>197</v>
      </c>
      <c r="AC48" s="12">
        <v>226.666666666667</v>
      </c>
      <c r="AD48" s="16">
        <v>775</v>
      </c>
      <c r="AE48" s="16">
        <v>210.666666666667</v>
      </c>
      <c r="AF48" s="12">
        <f t="shared" ref="AF48:AF49" si="27">250-D48</f>
        <v>174</v>
      </c>
      <c r="AG48" s="16" t="s">
        <v>33</v>
      </c>
      <c r="AH48" s="16">
        <v>23</v>
      </c>
      <c r="AI48" s="16">
        <v>432</v>
      </c>
      <c r="AJ48" s="16" t="s">
        <v>36</v>
      </c>
      <c r="AK48" s="42">
        <f t="shared" si="24"/>
        <v>127</v>
      </c>
      <c r="AL48" s="16" t="s">
        <v>37</v>
      </c>
      <c r="AM48" s="17" t="s">
        <v>38</v>
      </c>
      <c r="AN48" s="13" t="s">
        <v>60</v>
      </c>
      <c r="AO48" s="13" t="str">
        <f t="shared" si="0"/>
        <v>Yes</v>
      </c>
      <c r="AP48" s="13" t="b">
        <f t="shared" si="1"/>
        <v>1</v>
      </c>
    </row>
    <row r="49" spans="2:42" x14ac:dyDescent="0.35">
      <c r="B49" s="11">
        <v>46</v>
      </c>
      <c r="C49" s="12" t="s">
        <v>104</v>
      </c>
      <c r="D49" s="12">
        <v>87</v>
      </c>
      <c r="E49" s="12" t="s">
        <v>52</v>
      </c>
      <c r="F49" s="12" t="s">
        <v>33</v>
      </c>
      <c r="G49" s="12" t="s">
        <v>33</v>
      </c>
      <c r="H49" s="12" t="s">
        <v>41</v>
      </c>
      <c r="I49" s="12" t="s">
        <v>41</v>
      </c>
      <c r="J49" s="12" t="s">
        <v>41</v>
      </c>
      <c r="K49" s="12" t="s">
        <v>41</v>
      </c>
      <c r="L49" s="12" t="s">
        <v>41</v>
      </c>
      <c r="M49" s="12" t="s">
        <v>41</v>
      </c>
      <c r="N49" s="12" t="s">
        <v>41</v>
      </c>
      <c r="O49" s="31"/>
      <c r="P49" s="31"/>
      <c r="Q49" s="31"/>
      <c r="R49" s="31"/>
      <c r="S49" s="31"/>
      <c r="T49" s="12" t="s">
        <v>33</v>
      </c>
      <c r="U49" s="12" t="s">
        <v>40</v>
      </c>
      <c r="V49" s="12" t="s">
        <v>60</v>
      </c>
      <c r="W49" s="32"/>
      <c r="X49" s="33">
        <v>44551</v>
      </c>
      <c r="Y49" s="21">
        <v>0.84722222222222199</v>
      </c>
      <c r="Z49" s="12">
        <v>27.0000000000006</v>
      </c>
      <c r="AA49" s="12">
        <f t="shared" ref="AA49:AF49" si="28">AA48-3</f>
        <v>180</v>
      </c>
      <c r="AB49" s="12">
        <f t="shared" si="28"/>
        <v>194</v>
      </c>
      <c r="AC49" s="12">
        <f t="shared" si="28"/>
        <v>223.666666666667</v>
      </c>
      <c r="AD49" s="12">
        <f t="shared" si="28"/>
        <v>772</v>
      </c>
      <c r="AE49" s="12">
        <f t="shared" si="28"/>
        <v>207.666666666667</v>
      </c>
      <c r="AF49" s="12">
        <f t="shared" si="27"/>
        <v>163</v>
      </c>
      <c r="AG49" s="12" t="s">
        <v>41</v>
      </c>
      <c r="AH49" s="12">
        <v>34</v>
      </c>
      <c r="AI49" s="12">
        <f>AI48-3</f>
        <v>429</v>
      </c>
      <c r="AJ49" s="12" t="s">
        <v>42</v>
      </c>
      <c r="AK49" s="42">
        <f t="shared" si="24"/>
        <v>131</v>
      </c>
      <c r="AL49" s="12" t="s">
        <v>53</v>
      </c>
      <c r="AM49" s="13" t="s">
        <v>54</v>
      </c>
      <c r="AN49" s="13" t="s">
        <v>60</v>
      </c>
      <c r="AO49" s="13" t="str">
        <f t="shared" si="0"/>
        <v>Yes</v>
      </c>
      <c r="AP49" s="13" t="b">
        <f t="shared" si="1"/>
        <v>1</v>
      </c>
    </row>
    <row r="50" spans="2:42" s="51" customFormat="1" x14ac:dyDescent="0.35">
      <c r="B50" s="44">
        <v>47</v>
      </c>
      <c r="C50" s="45" t="s">
        <v>105</v>
      </c>
      <c r="D50" s="45">
        <v>98</v>
      </c>
      <c r="E50" s="45" t="s">
        <v>52</v>
      </c>
      <c r="F50" s="45" t="s">
        <v>33</v>
      </c>
      <c r="G50" s="45" t="s">
        <v>33</v>
      </c>
      <c r="H50" s="45" t="s">
        <v>33</v>
      </c>
      <c r="I50" s="45" t="s">
        <v>41</v>
      </c>
      <c r="J50" s="45" t="s">
        <v>41</v>
      </c>
      <c r="K50" s="45" t="s">
        <v>41</v>
      </c>
      <c r="L50" s="45" t="s">
        <v>41</v>
      </c>
      <c r="M50" s="45" t="s">
        <v>41</v>
      </c>
      <c r="N50" s="45" t="s">
        <v>33</v>
      </c>
      <c r="O50" s="31"/>
      <c r="P50" s="31"/>
      <c r="Q50" s="31"/>
      <c r="R50" s="31"/>
      <c r="S50" s="31"/>
      <c r="T50" s="45" t="s">
        <v>41</v>
      </c>
      <c r="U50" s="45" t="s">
        <v>42</v>
      </c>
      <c r="V50" s="45" t="s">
        <v>60</v>
      </c>
      <c r="W50" s="46"/>
      <c r="X50" s="47">
        <v>44546</v>
      </c>
      <c r="Y50" s="48">
        <v>0.63888888888888895</v>
      </c>
      <c r="Z50" s="45">
        <v>27.571428571429198</v>
      </c>
      <c r="AA50" s="45">
        <v>185</v>
      </c>
      <c r="AB50" s="45">
        <v>148.333333333333</v>
      </c>
      <c r="AC50" s="45">
        <v>433.66666666666703</v>
      </c>
      <c r="AD50" s="45">
        <v>810</v>
      </c>
      <c r="AE50" s="45">
        <v>213.666666666667</v>
      </c>
      <c r="AF50" s="45">
        <v>359</v>
      </c>
      <c r="AG50" s="45" t="s">
        <v>33</v>
      </c>
      <c r="AH50" s="45">
        <v>76</v>
      </c>
      <c r="AI50" s="45">
        <v>447</v>
      </c>
      <c r="AJ50" s="45" t="s">
        <v>36</v>
      </c>
      <c r="AK50" s="49">
        <f t="shared" si="24"/>
        <v>135</v>
      </c>
      <c r="AL50" s="45" t="s">
        <v>37</v>
      </c>
      <c r="AM50" s="50" t="s">
        <v>38</v>
      </c>
      <c r="AN50" s="50" t="s">
        <v>61</v>
      </c>
      <c r="AO50" s="50" t="str">
        <f t="shared" si="0"/>
        <v>No</v>
      </c>
      <c r="AP50" s="50" t="b">
        <f t="shared" si="1"/>
        <v>1</v>
      </c>
    </row>
    <row r="51" spans="2:42" s="51" customFormat="1" ht="15" thickBot="1" x14ac:dyDescent="0.4">
      <c r="B51" s="52">
        <v>48</v>
      </c>
      <c r="C51" s="53" t="s">
        <v>106</v>
      </c>
      <c r="D51" s="53">
        <v>66</v>
      </c>
      <c r="E51" s="53" t="s">
        <v>32</v>
      </c>
      <c r="F51" s="53" t="s">
        <v>41</v>
      </c>
      <c r="G51" s="53" t="s">
        <v>41</v>
      </c>
      <c r="H51" s="53" t="s">
        <v>41</v>
      </c>
      <c r="I51" s="53" t="s">
        <v>41</v>
      </c>
      <c r="J51" s="53" t="s">
        <v>20</v>
      </c>
      <c r="K51" s="53" t="s">
        <v>20</v>
      </c>
      <c r="L51" s="53" t="s">
        <v>20</v>
      </c>
      <c r="M51" s="53" t="s">
        <v>20</v>
      </c>
      <c r="N51" s="53" t="s">
        <v>41</v>
      </c>
      <c r="O51" s="39"/>
      <c r="P51" s="39"/>
      <c r="Q51" s="39"/>
      <c r="R51" s="39"/>
      <c r="S51" s="39"/>
      <c r="T51" s="53" t="s">
        <v>33</v>
      </c>
      <c r="U51" s="53" t="s">
        <v>46</v>
      </c>
      <c r="V51" s="53" t="s">
        <v>61</v>
      </c>
      <c r="W51" s="54"/>
      <c r="X51" s="55">
        <v>44546</v>
      </c>
      <c r="Y51" s="56">
        <v>0.63888888888888895</v>
      </c>
      <c r="Z51" s="53">
        <v>28.1428571428578</v>
      </c>
      <c r="AA51" s="53">
        <v>187</v>
      </c>
      <c r="AB51" s="45">
        <v>148.333333333333</v>
      </c>
      <c r="AC51" s="53">
        <v>448.66666666666703</v>
      </c>
      <c r="AD51" s="53">
        <v>845</v>
      </c>
      <c r="AE51" s="53">
        <v>216.666666666667</v>
      </c>
      <c r="AF51" s="53">
        <v>369</v>
      </c>
      <c r="AG51" s="53" t="s">
        <v>33</v>
      </c>
      <c r="AH51" s="53">
        <v>33</v>
      </c>
      <c r="AI51" s="53">
        <v>462</v>
      </c>
      <c r="AJ51" s="53" t="s">
        <v>36</v>
      </c>
      <c r="AK51" s="53">
        <v>431</v>
      </c>
      <c r="AL51" s="53" t="s">
        <v>37</v>
      </c>
      <c r="AM51" s="57" t="s">
        <v>38</v>
      </c>
      <c r="AN51" s="50" t="s">
        <v>61</v>
      </c>
      <c r="AO51" s="50" t="str">
        <f t="shared" si="0"/>
        <v>No</v>
      </c>
      <c r="AP51" s="50" t="b">
        <f t="shared" si="1"/>
        <v>1</v>
      </c>
    </row>
    <row r="52" spans="2:42" s="51" customFormat="1" x14ac:dyDescent="0.35">
      <c r="B52" s="44">
        <v>49</v>
      </c>
      <c r="C52" s="45" t="s">
        <v>107</v>
      </c>
      <c r="D52" s="45">
        <v>87</v>
      </c>
      <c r="E52" s="45" t="s">
        <v>52</v>
      </c>
      <c r="F52" s="45" t="s">
        <v>33</v>
      </c>
      <c r="G52" s="45" t="s">
        <v>33</v>
      </c>
      <c r="H52" s="45" t="s">
        <v>41</v>
      </c>
      <c r="I52" s="45" t="s">
        <v>41</v>
      </c>
      <c r="J52" s="45" t="s">
        <v>41</v>
      </c>
      <c r="K52" s="45" t="s">
        <v>41</v>
      </c>
      <c r="L52" s="45" t="s">
        <v>41</v>
      </c>
      <c r="M52" s="45" t="s">
        <v>41</v>
      </c>
      <c r="N52" s="45" t="s">
        <v>41</v>
      </c>
      <c r="O52" s="31"/>
      <c r="P52" s="31"/>
      <c r="Q52" s="31"/>
      <c r="R52" s="31"/>
      <c r="S52" s="31"/>
      <c r="T52" s="45" t="s">
        <v>33</v>
      </c>
      <c r="U52" s="45" t="s">
        <v>40</v>
      </c>
      <c r="V52" s="45" t="s">
        <v>60</v>
      </c>
      <c r="W52" s="46"/>
      <c r="X52" s="47">
        <v>44551</v>
      </c>
      <c r="Y52" s="48">
        <v>0.84722222222222199</v>
      </c>
      <c r="Z52" s="45">
        <v>28.714285714286401</v>
      </c>
      <c r="AA52" s="45">
        <f t="shared" ref="AA52:AF52" si="29">AA51-3</f>
        <v>184</v>
      </c>
      <c r="AB52" s="45">
        <v>148.333333333333</v>
      </c>
      <c r="AC52" s="45">
        <f t="shared" si="29"/>
        <v>445.66666666666703</v>
      </c>
      <c r="AD52" s="45">
        <f t="shared" si="29"/>
        <v>842</v>
      </c>
      <c r="AE52" s="45">
        <f t="shared" si="29"/>
        <v>213.666666666667</v>
      </c>
      <c r="AF52" s="45">
        <f t="shared" si="29"/>
        <v>366</v>
      </c>
      <c r="AG52" s="45" t="s">
        <v>41</v>
      </c>
      <c r="AH52" s="45">
        <f>AH51-3</f>
        <v>30</v>
      </c>
      <c r="AI52" s="45">
        <f>AI51-3</f>
        <v>459</v>
      </c>
      <c r="AJ52" s="45" t="s">
        <v>42</v>
      </c>
      <c r="AK52" s="45">
        <f>AK51-3</f>
        <v>428</v>
      </c>
      <c r="AL52" s="45" t="s">
        <v>53</v>
      </c>
      <c r="AM52" s="50" t="s">
        <v>54</v>
      </c>
      <c r="AN52" s="50" t="s">
        <v>61</v>
      </c>
      <c r="AO52" s="50" t="str">
        <f t="shared" si="0"/>
        <v>No</v>
      </c>
      <c r="AP52" s="50" t="b">
        <f t="shared" si="1"/>
        <v>1</v>
      </c>
    </row>
    <row r="53" spans="2:42" s="51" customFormat="1" x14ac:dyDescent="0.35">
      <c r="B53" s="44">
        <v>50</v>
      </c>
      <c r="C53" s="45" t="s">
        <v>108</v>
      </c>
      <c r="D53" s="45">
        <v>78</v>
      </c>
      <c r="E53" s="45" t="s">
        <v>52</v>
      </c>
      <c r="F53" s="45" t="s">
        <v>33</v>
      </c>
      <c r="G53" s="45" t="s">
        <v>33</v>
      </c>
      <c r="H53" s="45" t="s">
        <v>33</v>
      </c>
      <c r="I53" s="45" t="s">
        <v>41</v>
      </c>
      <c r="J53" s="45" t="s">
        <v>41</v>
      </c>
      <c r="K53" s="45" t="s">
        <v>41</v>
      </c>
      <c r="L53" s="45" t="s">
        <v>41</v>
      </c>
      <c r="M53" s="45" t="s">
        <v>41</v>
      </c>
      <c r="N53" s="45" t="s">
        <v>33</v>
      </c>
      <c r="O53" s="31"/>
      <c r="P53" s="31"/>
      <c r="Q53" s="31"/>
      <c r="R53" s="31"/>
      <c r="S53" s="31"/>
      <c r="T53" s="45" t="s">
        <v>41</v>
      </c>
      <c r="U53" s="45" t="s">
        <v>42</v>
      </c>
      <c r="V53" s="45" t="s">
        <v>60</v>
      </c>
      <c r="W53" s="46"/>
      <c r="X53" s="47">
        <v>44546</v>
      </c>
      <c r="Y53" s="48">
        <v>0.63888888888888895</v>
      </c>
      <c r="Z53" s="45">
        <v>29.285714285714999</v>
      </c>
      <c r="AA53" s="45">
        <v>189</v>
      </c>
      <c r="AB53" s="45">
        <v>188</v>
      </c>
      <c r="AC53" s="45">
        <v>463.66666666666703</v>
      </c>
      <c r="AD53" s="45">
        <v>880</v>
      </c>
      <c r="AE53" s="45">
        <v>219.666666666667</v>
      </c>
      <c r="AF53" s="45">
        <v>379</v>
      </c>
      <c r="AG53" s="45" t="s">
        <v>33</v>
      </c>
      <c r="AH53" s="45">
        <v>228.666666666667</v>
      </c>
      <c r="AI53" s="45">
        <v>477</v>
      </c>
      <c r="AJ53" s="45" t="s">
        <v>36</v>
      </c>
      <c r="AK53" s="45">
        <v>446</v>
      </c>
      <c r="AL53" s="45" t="s">
        <v>37</v>
      </c>
      <c r="AM53" s="50" t="s">
        <v>38</v>
      </c>
      <c r="AN53" s="50" t="s">
        <v>61</v>
      </c>
      <c r="AO53" s="50" t="str">
        <f t="shared" si="0"/>
        <v>No</v>
      </c>
      <c r="AP53" s="50" t="b">
        <f t="shared" si="1"/>
        <v>1</v>
      </c>
    </row>
    <row r="54" spans="2:42" s="51" customFormat="1" ht="15" thickBot="1" x14ac:dyDescent="0.4">
      <c r="B54" s="52">
        <v>51</v>
      </c>
      <c r="C54" s="53" t="s">
        <v>109</v>
      </c>
      <c r="D54" s="53">
        <v>45</v>
      </c>
      <c r="E54" s="53" t="s">
        <v>32</v>
      </c>
      <c r="F54" s="53" t="s">
        <v>41</v>
      </c>
      <c r="G54" s="53" t="s">
        <v>41</v>
      </c>
      <c r="H54" s="53" t="s">
        <v>41</v>
      </c>
      <c r="I54" s="53" t="s">
        <v>41</v>
      </c>
      <c r="J54" s="53" t="s">
        <v>20</v>
      </c>
      <c r="K54" s="53" t="s">
        <v>20</v>
      </c>
      <c r="L54" s="53" t="s">
        <v>20</v>
      </c>
      <c r="M54" s="53" t="s">
        <v>20</v>
      </c>
      <c r="N54" s="53" t="s">
        <v>41</v>
      </c>
      <c r="O54" s="39"/>
      <c r="P54" s="39"/>
      <c r="Q54" s="39"/>
      <c r="R54" s="39"/>
      <c r="S54" s="39"/>
      <c r="T54" s="53" t="s">
        <v>33</v>
      </c>
      <c r="U54" s="53" t="s">
        <v>46</v>
      </c>
      <c r="V54" s="53" t="s">
        <v>61</v>
      </c>
      <c r="W54" s="54"/>
      <c r="X54" s="55">
        <v>44546</v>
      </c>
      <c r="Y54" s="56">
        <v>0.63888888888888895</v>
      </c>
      <c r="Z54" s="53">
        <v>29.8571428571436</v>
      </c>
      <c r="AA54" s="53">
        <v>191</v>
      </c>
      <c r="AB54" s="53">
        <v>148.333333333333</v>
      </c>
      <c r="AC54" s="53">
        <v>478.66666666666703</v>
      </c>
      <c r="AD54" s="53">
        <v>915</v>
      </c>
      <c r="AE54" s="53">
        <v>222.666666666667</v>
      </c>
      <c r="AF54" s="53">
        <v>389</v>
      </c>
      <c r="AG54" s="53" t="s">
        <v>33</v>
      </c>
      <c r="AH54" s="53">
        <v>233.666666666667</v>
      </c>
      <c r="AI54" s="53">
        <v>492</v>
      </c>
      <c r="AJ54" s="53" t="s">
        <v>36</v>
      </c>
      <c r="AK54" s="53">
        <v>461</v>
      </c>
      <c r="AL54" s="53" t="s">
        <v>37</v>
      </c>
      <c r="AM54" s="57" t="s">
        <v>38</v>
      </c>
      <c r="AN54" s="50" t="s">
        <v>61</v>
      </c>
      <c r="AO54" s="50" t="str">
        <f t="shared" si="0"/>
        <v>No</v>
      </c>
      <c r="AP54" s="50" t="b">
        <f t="shared" si="1"/>
        <v>1</v>
      </c>
    </row>
    <row r="55" spans="2:42" s="51" customFormat="1" x14ac:dyDescent="0.35">
      <c r="B55" s="44">
        <v>52</v>
      </c>
      <c r="C55" s="45" t="s">
        <v>110</v>
      </c>
      <c r="D55" s="45">
        <v>76</v>
      </c>
      <c r="E55" s="45" t="s">
        <v>52</v>
      </c>
      <c r="F55" s="45" t="s">
        <v>33</v>
      </c>
      <c r="G55" s="45" t="s">
        <v>33</v>
      </c>
      <c r="H55" s="45" t="s">
        <v>41</v>
      </c>
      <c r="I55" s="45" t="s">
        <v>41</v>
      </c>
      <c r="J55" s="45" t="s">
        <v>41</v>
      </c>
      <c r="K55" s="45" t="s">
        <v>41</v>
      </c>
      <c r="L55" s="45" t="s">
        <v>41</v>
      </c>
      <c r="M55" s="45" t="s">
        <v>41</v>
      </c>
      <c r="N55" s="45" t="s">
        <v>41</v>
      </c>
      <c r="O55" s="31"/>
      <c r="P55" s="31"/>
      <c r="Q55" s="31"/>
      <c r="R55" s="31"/>
      <c r="S55" s="31"/>
      <c r="T55" s="45" t="s">
        <v>33</v>
      </c>
      <c r="U55" s="45" t="s">
        <v>40</v>
      </c>
      <c r="V55" s="45" t="s">
        <v>60</v>
      </c>
      <c r="W55" s="46"/>
      <c r="X55" s="47">
        <v>44551</v>
      </c>
      <c r="Y55" s="48">
        <v>0.84722222222222199</v>
      </c>
      <c r="Z55" s="45">
        <v>30.428571428572202</v>
      </c>
      <c r="AA55" s="45">
        <f t="shared" ref="AA55:AF55" si="30">AA54-3</f>
        <v>188</v>
      </c>
      <c r="AB55" s="45">
        <f t="shared" si="30"/>
        <v>145.333333333333</v>
      </c>
      <c r="AC55" s="45">
        <f t="shared" si="30"/>
        <v>475.66666666666703</v>
      </c>
      <c r="AD55" s="45">
        <f t="shared" si="30"/>
        <v>912</v>
      </c>
      <c r="AE55" s="45">
        <f t="shared" si="30"/>
        <v>219.666666666667</v>
      </c>
      <c r="AF55" s="45">
        <f t="shared" si="30"/>
        <v>386</v>
      </c>
      <c r="AG55" s="45" t="s">
        <v>41</v>
      </c>
      <c r="AH55" s="45">
        <f>AH54-3</f>
        <v>230.666666666667</v>
      </c>
      <c r="AI55" s="45">
        <f>AI54-3</f>
        <v>489</v>
      </c>
      <c r="AJ55" s="45" t="s">
        <v>42</v>
      </c>
      <c r="AK55" s="45">
        <f>AK54-3</f>
        <v>458</v>
      </c>
      <c r="AL55" s="45" t="s">
        <v>53</v>
      </c>
      <c r="AM55" s="50" t="s">
        <v>54</v>
      </c>
      <c r="AN55" s="50" t="s">
        <v>61</v>
      </c>
      <c r="AO55" s="50" t="str">
        <f t="shared" si="0"/>
        <v>No</v>
      </c>
      <c r="AP55" s="50" t="b">
        <f t="shared" si="1"/>
        <v>1</v>
      </c>
    </row>
    <row r="56" spans="2:42" s="51" customFormat="1" x14ac:dyDescent="0.35">
      <c r="B56" s="44">
        <v>53</v>
      </c>
      <c r="C56" s="45" t="s">
        <v>111</v>
      </c>
      <c r="D56" s="45">
        <v>87</v>
      </c>
      <c r="E56" s="45" t="s">
        <v>52</v>
      </c>
      <c r="F56" s="45" t="s">
        <v>33</v>
      </c>
      <c r="G56" s="45" t="s">
        <v>33</v>
      </c>
      <c r="H56" s="45" t="s">
        <v>33</v>
      </c>
      <c r="I56" s="45" t="s">
        <v>41</v>
      </c>
      <c r="J56" s="45" t="s">
        <v>41</v>
      </c>
      <c r="K56" s="45" t="s">
        <v>41</v>
      </c>
      <c r="L56" s="45" t="s">
        <v>41</v>
      </c>
      <c r="M56" s="45" t="s">
        <v>41</v>
      </c>
      <c r="N56" s="45" t="s">
        <v>33</v>
      </c>
      <c r="O56" s="31"/>
      <c r="P56" s="31"/>
      <c r="Q56" s="31"/>
      <c r="R56" s="31"/>
      <c r="S56" s="31"/>
      <c r="T56" s="45" t="s">
        <v>41</v>
      </c>
      <c r="U56" s="45" t="s">
        <v>42</v>
      </c>
      <c r="V56" s="45" t="s">
        <v>60</v>
      </c>
      <c r="W56" s="46"/>
      <c r="X56" s="47">
        <v>44546</v>
      </c>
      <c r="Y56" s="48">
        <v>0.63888888888888895</v>
      </c>
      <c r="Z56" s="45">
        <v>31.000000000000799</v>
      </c>
      <c r="AA56" s="45">
        <v>193</v>
      </c>
      <c r="AB56" s="45">
        <v>148.333333333333</v>
      </c>
      <c r="AC56" s="45">
        <v>493.66666666666703</v>
      </c>
      <c r="AD56" s="45">
        <v>950</v>
      </c>
      <c r="AE56" s="45">
        <v>225.666666666667</v>
      </c>
      <c r="AF56" s="45">
        <v>399</v>
      </c>
      <c r="AG56" s="45" t="s">
        <v>33</v>
      </c>
      <c r="AH56" s="45">
        <v>238.666666666667</v>
      </c>
      <c r="AI56" s="45">
        <v>507</v>
      </c>
      <c r="AJ56" s="45" t="s">
        <v>36</v>
      </c>
      <c r="AK56" s="45">
        <v>476</v>
      </c>
      <c r="AL56" s="45" t="s">
        <v>37</v>
      </c>
      <c r="AM56" s="50" t="s">
        <v>38</v>
      </c>
      <c r="AN56" s="50" t="s">
        <v>61</v>
      </c>
      <c r="AO56" s="50" t="str">
        <f t="shared" si="0"/>
        <v>No</v>
      </c>
      <c r="AP56" s="50" t="b">
        <f t="shared" si="1"/>
        <v>1</v>
      </c>
    </row>
    <row r="57" spans="2:42" s="51" customFormat="1" ht="15" thickBot="1" x14ac:dyDescent="0.4">
      <c r="B57" s="52">
        <v>54</v>
      </c>
      <c r="C57" s="53" t="s">
        <v>112</v>
      </c>
      <c r="D57" s="53">
        <v>43</v>
      </c>
      <c r="E57" s="53" t="s">
        <v>32</v>
      </c>
      <c r="F57" s="53" t="s">
        <v>41</v>
      </c>
      <c r="G57" s="53" t="s">
        <v>41</v>
      </c>
      <c r="H57" s="53" t="s">
        <v>41</v>
      </c>
      <c r="I57" s="53" t="s">
        <v>41</v>
      </c>
      <c r="J57" s="53" t="s">
        <v>20</v>
      </c>
      <c r="K57" s="53" t="s">
        <v>20</v>
      </c>
      <c r="L57" s="53" t="s">
        <v>20</v>
      </c>
      <c r="M57" s="53" t="s">
        <v>20</v>
      </c>
      <c r="N57" s="53" t="s">
        <v>41</v>
      </c>
      <c r="O57" s="39"/>
      <c r="P57" s="39"/>
      <c r="Q57" s="39"/>
      <c r="R57" s="39"/>
      <c r="S57" s="39"/>
      <c r="T57" s="53" t="s">
        <v>33</v>
      </c>
      <c r="U57" s="53" t="s">
        <v>46</v>
      </c>
      <c r="V57" s="53" t="s">
        <v>61</v>
      </c>
      <c r="W57" s="54"/>
      <c r="X57" s="55">
        <v>44546</v>
      </c>
      <c r="Y57" s="56">
        <v>0.63888888888888895</v>
      </c>
      <c r="Z57" s="53">
        <v>31.571428571429401</v>
      </c>
      <c r="AA57" s="53">
        <v>195</v>
      </c>
      <c r="AB57" s="53">
        <v>148.333333333333</v>
      </c>
      <c r="AC57" s="53">
        <v>508.66666666666703</v>
      </c>
      <c r="AD57" s="53">
        <v>985</v>
      </c>
      <c r="AE57" s="53">
        <v>228.666666666667</v>
      </c>
      <c r="AF57" s="53">
        <v>409</v>
      </c>
      <c r="AG57" s="53" t="s">
        <v>33</v>
      </c>
      <c r="AH57" s="53">
        <v>243.666666666667</v>
      </c>
      <c r="AI57" s="53">
        <v>522</v>
      </c>
      <c r="AJ57" s="53" t="s">
        <v>36</v>
      </c>
      <c r="AK57" s="53">
        <v>491</v>
      </c>
      <c r="AL57" s="53" t="s">
        <v>37</v>
      </c>
      <c r="AM57" s="57" t="s">
        <v>38</v>
      </c>
      <c r="AN57" s="50" t="s">
        <v>61</v>
      </c>
      <c r="AO57" s="50" t="str">
        <f t="shared" si="0"/>
        <v>No</v>
      </c>
      <c r="AP57" s="50" t="b">
        <f t="shared" si="1"/>
        <v>1</v>
      </c>
    </row>
    <row r="58" spans="2:42" s="51" customFormat="1" x14ac:dyDescent="0.35">
      <c r="B58" s="44">
        <v>55</v>
      </c>
      <c r="C58" s="45" t="s">
        <v>113</v>
      </c>
      <c r="D58" s="45">
        <v>88</v>
      </c>
      <c r="E58" s="45" t="s">
        <v>52</v>
      </c>
      <c r="F58" s="45" t="s">
        <v>33</v>
      </c>
      <c r="G58" s="45" t="s">
        <v>33</v>
      </c>
      <c r="H58" s="45" t="s">
        <v>41</v>
      </c>
      <c r="I58" s="45" t="s">
        <v>41</v>
      </c>
      <c r="J58" s="45" t="s">
        <v>41</v>
      </c>
      <c r="K58" s="45" t="s">
        <v>41</v>
      </c>
      <c r="L58" s="45" t="s">
        <v>41</v>
      </c>
      <c r="M58" s="45" t="s">
        <v>41</v>
      </c>
      <c r="N58" s="45" t="s">
        <v>41</v>
      </c>
      <c r="O58" s="31"/>
      <c r="P58" s="31"/>
      <c r="Q58" s="31"/>
      <c r="R58" s="31"/>
      <c r="S58" s="31"/>
      <c r="T58" s="45" t="s">
        <v>33</v>
      </c>
      <c r="U58" s="45" t="s">
        <v>40</v>
      </c>
      <c r="V58" s="45" t="s">
        <v>60</v>
      </c>
      <c r="W58" s="46"/>
      <c r="X58" s="47">
        <v>44551</v>
      </c>
      <c r="Y58" s="48">
        <v>0.84722222222222199</v>
      </c>
      <c r="Z58" s="45">
        <v>32.142857142857999</v>
      </c>
      <c r="AA58" s="45">
        <f t="shared" ref="AA58:AF58" si="31">AA57-3</f>
        <v>192</v>
      </c>
      <c r="AB58" s="45">
        <f t="shared" si="31"/>
        <v>145.333333333333</v>
      </c>
      <c r="AC58" s="45">
        <f t="shared" si="31"/>
        <v>505.66666666666703</v>
      </c>
      <c r="AD58" s="45">
        <f t="shared" si="31"/>
        <v>982</v>
      </c>
      <c r="AE58" s="45">
        <f t="shared" si="31"/>
        <v>225.666666666667</v>
      </c>
      <c r="AF58" s="45">
        <f t="shared" si="31"/>
        <v>406</v>
      </c>
      <c r="AG58" s="45" t="s">
        <v>41</v>
      </c>
      <c r="AH58" s="45">
        <f>AH57-3</f>
        <v>240.666666666667</v>
      </c>
      <c r="AI58" s="45">
        <f>AI57-3</f>
        <v>519</v>
      </c>
      <c r="AJ58" s="45" t="s">
        <v>42</v>
      </c>
      <c r="AK58" s="45">
        <f>AK57-3</f>
        <v>488</v>
      </c>
      <c r="AL58" s="45" t="s">
        <v>53</v>
      </c>
      <c r="AM58" s="50" t="s">
        <v>54</v>
      </c>
      <c r="AN58" s="50" t="s">
        <v>61</v>
      </c>
      <c r="AO58" s="50" t="str">
        <f t="shared" si="0"/>
        <v>No</v>
      </c>
      <c r="AP58" s="50" t="b">
        <f t="shared" si="1"/>
        <v>1</v>
      </c>
    </row>
    <row r="59" spans="2:42" s="51" customFormat="1" x14ac:dyDescent="0.35">
      <c r="B59" s="44">
        <v>56</v>
      </c>
      <c r="C59" s="45" t="s">
        <v>114</v>
      </c>
      <c r="D59" s="45">
        <v>88</v>
      </c>
      <c r="E59" s="45" t="s">
        <v>52</v>
      </c>
      <c r="F59" s="45" t="s">
        <v>33</v>
      </c>
      <c r="G59" s="45" t="s">
        <v>33</v>
      </c>
      <c r="H59" s="45" t="s">
        <v>33</v>
      </c>
      <c r="I59" s="45" t="s">
        <v>41</v>
      </c>
      <c r="J59" s="45" t="s">
        <v>41</v>
      </c>
      <c r="K59" s="45" t="s">
        <v>41</v>
      </c>
      <c r="L59" s="45" t="s">
        <v>41</v>
      </c>
      <c r="M59" s="45" t="s">
        <v>41</v>
      </c>
      <c r="N59" s="45" t="s">
        <v>33</v>
      </c>
      <c r="O59" s="31"/>
      <c r="P59" s="31"/>
      <c r="Q59" s="31"/>
      <c r="R59" s="31"/>
      <c r="S59" s="31"/>
      <c r="T59" s="45" t="s">
        <v>41</v>
      </c>
      <c r="U59" s="45" t="s">
        <v>42</v>
      </c>
      <c r="V59" s="45" t="s">
        <v>60</v>
      </c>
      <c r="W59" s="46"/>
      <c r="X59" s="47">
        <v>44546</v>
      </c>
      <c r="Y59" s="48">
        <v>0.63888888888888895</v>
      </c>
      <c r="Z59" s="45">
        <v>32.714285714286603</v>
      </c>
      <c r="AA59" s="45">
        <v>197</v>
      </c>
      <c r="AB59" s="45">
        <v>148.333333333333</v>
      </c>
      <c r="AC59" s="45">
        <v>523.66666666666697</v>
      </c>
      <c r="AD59" s="45">
        <v>1020</v>
      </c>
      <c r="AE59" s="45">
        <v>231.666666666667</v>
      </c>
      <c r="AF59" s="45">
        <v>419</v>
      </c>
      <c r="AG59" s="45" t="s">
        <v>33</v>
      </c>
      <c r="AH59" s="45">
        <v>248.666666666667</v>
      </c>
      <c r="AI59" s="45">
        <v>537</v>
      </c>
      <c r="AJ59" s="45" t="s">
        <v>36</v>
      </c>
      <c r="AK59" s="45">
        <v>506</v>
      </c>
      <c r="AL59" s="45" t="s">
        <v>37</v>
      </c>
      <c r="AM59" s="50" t="s">
        <v>38</v>
      </c>
      <c r="AN59" s="50" t="s">
        <v>61</v>
      </c>
      <c r="AO59" s="50" t="str">
        <f t="shared" si="0"/>
        <v>No</v>
      </c>
      <c r="AP59" s="50" t="b">
        <f t="shared" si="1"/>
        <v>1</v>
      </c>
    </row>
    <row r="60" spans="2:42" s="51" customFormat="1" ht="15" thickBot="1" x14ac:dyDescent="0.4">
      <c r="B60" s="52">
        <v>57</v>
      </c>
      <c r="C60" s="53" t="s">
        <v>115</v>
      </c>
      <c r="D60" s="53">
        <v>55</v>
      </c>
      <c r="E60" s="53" t="s">
        <v>32</v>
      </c>
      <c r="F60" s="53" t="s">
        <v>41</v>
      </c>
      <c r="G60" s="53" t="s">
        <v>41</v>
      </c>
      <c r="H60" s="53" t="s">
        <v>41</v>
      </c>
      <c r="I60" s="53" t="s">
        <v>41</v>
      </c>
      <c r="J60" s="53" t="s">
        <v>20</v>
      </c>
      <c r="K60" s="53" t="s">
        <v>20</v>
      </c>
      <c r="L60" s="53" t="s">
        <v>20</v>
      </c>
      <c r="M60" s="53" t="s">
        <v>20</v>
      </c>
      <c r="N60" s="53" t="s">
        <v>41</v>
      </c>
      <c r="O60" s="39"/>
      <c r="P60" s="39"/>
      <c r="Q60" s="39"/>
      <c r="R60" s="39"/>
      <c r="S60" s="39"/>
      <c r="T60" s="53" t="s">
        <v>33</v>
      </c>
      <c r="U60" s="53" t="s">
        <v>46</v>
      </c>
      <c r="V60" s="53" t="s">
        <v>61</v>
      </c>
      <c r="W60" s="54"/>
      <c r="X60" s="55">
        <v>44546</v>
      </c>
      <c r="Y60" s="56">
        <v>0.63888888888888895</v>
      </c>
      <c r="Z60" s="53">
        <v>33.285714285715201</v>
      </c>
      <c r="AA60" s="53">
        <v>199</v>
      </c>
      <c r="AB60" s="53">
        <v>148.333333333333</v>
      </c>
      <c r="AC60" s="53">
        <v>538.66666666666697</v>
      </c>
      <c r="AD60" s="53">
        <v>1055</v>
      </c>
      <c r="AE60" s="53">
        <v>234.666666666667</v>
      </c>
      <c r="AF60" s="53">
        <v>429</v>
      </c>
      <c r="AG60" s="53" t="s">
        <v>33</v>
      </c>
      <c r="AH60" s="53">
        <v>253.666666666667</v>
      </c>
      <c r="AI60" s="53">
        <v>552</v>
      </c>
      <c r="AJ60" s="53" t="s">
        <v>36</v>
      </c>
      <c r="AK60" s="53">
        <v>521</v>
      </c>
      <c r="AL60" s="53" t="s">
        <v>37</v>
      </c>
      <c r="AM60" s="57" t="s">
        <v>38</v>
      </c>
      <c r="AN60" s="50" t="s">
        <v>61</v>
      </c>
      <c r="AO60" s="50" t="str">
        <f t="shared" si="0"/>
        <v>No</v>
      </c>
      <c r="AP60" s="50" t="b">
        <f t="shared" si="1"/>
        <v>1</v>
      </c>
    </row>
    <row r="61" spans="2:42" s="51" customFormat="1" x14ac:dyDescent="0.35">
      <c r="B61" s="44">
        <v>58</v>
      </c>
      <c r="C61" s="45" t="s">
        <v>116</v>
      </c>
      <c r="D61" s="45">
        <v>35</v>
      </c>
      <c r="E61" s="45" t="s">
        <v>52</v>
      </c>
      <c r="F61" s="45" t="s">
        <v>33</v>
      </c>
      <c r="G61" s="45" t="s">
        <v>33</v>
      </c>
      <c r="H61" s="45" t="s">
        <v>41</v>
      </c>
      <c r="I61" s="45" t="s">
        <v>41</v>
      </c>
      <c r="J61" s="45" t="s">
        <v>41</v>
      </c>
      <c r="K61" s="45" t="s">
        <v>41</v>
      </c>
      <c r="L61" s="45" t="s">
        <v>41</v>
      </c>
      <c r="M61" s="45" t="s">
        <v>41</v>
      </c>
      <c r="N61" s="45" t="s">
        <v>41</v>
      </c>
      <c r="O61" s="31"/>
      <c r="P61" s="31"/>
      <c r="Q61" s="31"/>
      <c r="R61" s="31"/>
      <c r="S61" s="31"/>
      <c r="T61" s="45" t="s">
        <v>33</v>
      </c>
      <c r="U61" s="45" t="s">
        <v>40</v>
      </c>
      <c r="V61" s="45" t="s">
        <v>60</v>
      </c>
      <c r="W61" s="46"/>
      <c r="X61" s="47">
        <v>44551</v>
      </c>
      <c r="Y61" s="48">
        <v>0.84722222222222199</v>
      </c>
      <c r="Z61" s="45">
        <v>33.857142857143799</v>
      </c>
      <c r="AA61" s="45">
        <f t="shared" ref="AA61:AF61" si="32">AA60-3</f>
        <v>196</v>
      </c>
      <c r="AB61" s="45">
        <f t="shared" si="32"/>
        <v>145.333333333333</v>
      </c>
      <c r="AC61" s="45">
        <f t="shared" si="32"/>
        <v>535.66666666666697</v>
      </c>
      <c r="AD61" s="45">
        <f t="shared" si="32"/>
        <v>1052</v>
      </c>
      <c r="AE61" s="45">
        <f t="shared" si="32"/>
        <v>231.666666666667</v>
      </c>
      <c r="AF61" s="45">
        <f t="shared" si="32"/>
        <v>426</v>
      </c>
      <c r="AG61" s="45" t="s">
        <v>41</v>
      </c>
      <c r="AH61" s="45">
        <f>AH60-3</f>
        <v>250.666666666667</v>
      </c>
      <c r="AI61" s="45">
        <f>AI60-3</f>
        <v>549</v>
      </c>
      <c r="AJ61" s="45" t="s">
        <v>42</v>
      </c>
      <c r="AK61" s="45">
        <f>AK60-3</f>
        <v>518</v>
      </c>
      <c r="AL61" s="45" t="s">
        <v>53</v>
      </c>
      <c r="AM61" s="50" t="s">
        <v>54</v>
      </c>
      <c r="AN61" s="50" t="s">
        <v>61</v>
      </c>
      <c r="AO61" s="50" t="str">
        <f t="shared" si="0"/>
        <v>No</v>
      </c>
      <c r="AP61" s="50" t="b">
        <f t="shared" si="1"/>
        <v>1</v>
      </c>
    </row>
    <row r="62" spans="2:42" s="51" customFormat="1" x14ac:dyDescent="0.35">
      <c r="B62" s="44">
        <v>59</v>
      </c>
      <c r="C62" s="45" t="s">
        <v>117</v>
      </c>
      <c r="D62" s="45">
        <v>68</v>
      </c>
      <c r="E62" s="45" t="s">
        <v>52</v>
      </c>
      <c r="F62" s="45" t="s">
        <v>33</v>
      </c>
      <c r="G62" s="45" t="s">
        <v>33</v>
      </c>
      <c r="H62" s="45" t="s">
        <v>33</v>
      </c>
      <c r="I62" s="45" t="s">
        <v>41</v>
      </c>
      <c r="J62" s="45" t="s">
        <v>41</v>
      </c>
      <c r="K62" s="45" t="s">
        <v>41</v>
      </c>
      <c r="L62" s="45" t="s">
        <v>41</v>
      </c>
      <c r="M62" s="45" t="s">
        <v>41</v>
      </c>
      <c r="N62" s="45" t="s">
        <v>33</v>
      </c>
      <c r="O62" s="31"/>
      <c r="P62" s="31"/>
      <c r="Q62" s="31"/>
      <c r="R62" s="31"/>
      <c r="S62" s="31"/>
      <c r="T62" s="45" t="s">
        <v>41</v>
      </c>
      <c r="U62" s="45" t="s">
        <v>42</v>
      </c>
      <c r="V62" s="45" t="s">
        <v>60</v>
      </c>
      <c r="W62" s="46"/>
      <c r="X62" s="47">
        <v>44546</v>
      </c>
      <c r="Y62" s="48">
        <v>0.63888888888888895</v>
      </c>
      <c r="Z62" s="45">
        <v>34.428571428572397</v>
      </c>
      <c r="AA62" s="45">
        <v>201</v>
      </c>
      <c r="AB62" s="45">
        <v>148.333333333333</v>
      </c>
      <c r="AC62" s="45">
        <v>553.66666666666697</v>
      </c>
      <c r="AD62" s="45">
        <v>1090</v>
      </c>
      <c r="AE62" s="45">
        <v>237.666666666667</v>
      </c>
      <c r="AF62" s="45">
        <v>439</v>
      </c>
      <c r="AG62" s="45" t="s">
        <v>33</v>
      </c>
      <c r="AH62" s="45">
        <v>258.66666666666703</v>
      </c>
      <c r="AI62" s="45">
        <v>567</v>
      </c>
      <c r="AJ62" s="45" t="s">
        <v>36</v>
      </c>
      <c r="AK62" s="45">
        <v>536</v>
      </c>
      <c r="AL62" s="45" t="s">
        <v>37</v>
      </c>
      <c r="AM62" s="50" t="s">
        <v>38</v>
      </c>
      <c r="AN62" s="50" t="s">
        <v>61</v>
      </c>
      <c r="AO62" s="50" t="str">
        <f t="shared" si="0"/>
        <v>No</v>
      </c>
      <c r="AP62" s="50" t="b">
        <f t="shared" si="1"/>
        <v>1</v>
      </c>
    </row>
    <row r="63" spans="2:42" s="51" customFormat="1" ht="15" thickBot="1" x14ac:dyDescent="0.4">
      <c r="B63" s="52">
        <v>60</v>
      </c>
      <c r="C63" s="53" t="s">
        <v>118</v>
      </c>
      <c r="D63" s="53">
        <v>98</v>
      </c>
      <c r="E63" s="53" t="s">
        <v>32</v>
      </c>
      <c r="F63" s="53" t="s">
        <v>41</v>
      </c>
      <c r="G63" s="53" t="s">
        <v>41</v>
      </c>
      <c r="H63" s="53" t="s">
        <v>41</v>
      </c>
      <c r="I63" s="53" t="s">
        <v>41</v>
      </c>
      <c r="J63" s="53" t="s">
        <v>20</v>
      </c>
      <c r="K63" s="53" t="s">
        <v>20</v>
      </c>
      <c r="L63" s="53" t="s">
        <v>20</v>
      </c>
      <c r="M63" s="53" t="s">
        <v>20</v>
      </c>
      <c r="N63" s="53" t="s">
        <v>41</v>
      </c>
      <c r="O63" s="39"/>
      <c r="P63" s="39"/>
      <c r="Q63" s="39"/>
      <c r="R63" s="39"/>
      <c r="S63" s="39"/>
      <c r="T63" s="53" t="s">
        <v>33</v>
      </c>
      <c r="U63" s="53" t="s">
        <v>46</v>
      </c>
      <c r="V63" s="53" t="s">
        <v>61</v>
      </c>
      <c r="W63" s="54"/>
      <c r="X63" s="55">
        <v>44546</v>
      </c>
      <c r="Y63" s="56">
        <v>0.63888888888888895</v>
      </c>
      <c r="Z63" s="53">
        <v>35.000000000001002</v>
      </c>
      <c r="AA63" s="53">
        <v>203</v>
      </c>
      <c r="AB63" s="53">
        <v>148.333333333333</v>
      </c>
      <c r="AC63" s="53">
        <v>568.66666666666697</v>
      </c>
      <c r="AD63" s="53">
        <v>1125</v>
      </c>
      <c r="AE63" s="53">
        <v>240.666666666667</v>
      </c>
      <c r="AF63" s="53">
        <v>449</v>
      </c>
      <c r="AG63" s="53" t="s">
        <v>33</v>
      </c>
      <c r="AH63" s="53">
        <v>263.66666666666703</v>
      </c>
      <c r="AI63" s="53">
        <v>582</v>
      </c>
      <c r="AJ63" s="53" t="s">
        <v>36</v>
      </c>
      <c r="AK63" s="53">
        <v>551</v>
      </c>
      <c r="AL63" s="53" t="s">
        <v>37</v>
      </c>
      <c r="AM63" s="57" t="s">
        <v>38</v>
      </c>
      <c r="AN63" s="50" t="s">
        <v>61</v>
      </c>
      <c r="AO63" s="50" t="str">
        <f t="shared" si="0"/>
        <v>No</v>
      </c>
      <c r="AP63" s="50" t="b">
        <f t="shared" si="1"/>
        <v>1</v>
      </c>
    </row>
    <row r="64" spans="2:42" s="51" customFormat="1" x14ac:dyDescent="0.35">
      <c r="B64" s="44">
        <v>61</v>
      </c>
      <c r="C64" s="45" t="s">
        <v>119</v>
      </c>
      <c r="D64" s="45">
        <v>98</v>
      </c>
      <c r="E64" s="45" t="s">
        <v>52</v>
      </c>
      <c r="F64" s="45" t="s">
        <v>33</v>
      </c>
      <c r="G64" s="45" t="s">
        <v>33</v>
      </c>
      <c r="H64" s="45" t="s">
        <v>41</v>
      </c>
      <c r="I64" s="45" t="s">
        <v>41</v>
      </c>
      <c r="J64" s="45" t="s">
        <v>41</v>
      </c>
      <c r="K64" s="45" t="s">
        <v>41</v>
      </c>
      <c r="L64" s="45" t="s">
        <v>41</v>
      </c>
      <c r="M64" s="45" t="s">
        <v>41</v>
      </c>
      <c r="N64" s="45" t="s">
        <v>41</v>
      </c>
      <c r="O64" s="31"/>
      <c r="P64" s="31"/>
      <c r="Q64" s="31"/>
      <c r="R64" s="31"/>
      <c r="S64" s="31"/>
      <c r="T64" s="45" t="s">
        <v>33</v>
      </c>
      <c r="U64" s="45" t="s">
        <v>40</v>
      </c>
      <c r="V64" s="45" t="s">
        <v>60</v>
      </c>
      <c r="W64" s="46"/>
      <c r="X64" s="47">
        <v>44551</v>
      </c>
      <c r="Y64" s="48">
        <v>0.84722222222222199</v>
      </c>
      <c r="Z64" s="45">
        <v>35.5714285714296</v>
      </c>
      <c r="AA64" s="45">
        <f t="shared" ref="AA64:AF64" si="33">AA63-3</f>
        <v>200</v>
      </c>
      <c r="AB64" s="45">
        <f t="shared" si="33"/>
        <v>145.333333333333</v>
      </c>
      <c r="AC64" s="45">
        <f t="shared" si="33"/>
        <v>565.66666666666697</v>
      </c>
      <c r="AD64" s="45">
        <f t="shared" si="33"/>
        <v>1122</v>
      </c>
      <c r="AE64" s="45">
        <f t="shared" si="33"/>
        <v>237.666666666667</v>
      </c>
      <c r="AF64" s="45">
        <f t="shared" si="33"/>
        <v>446</v>
      </c>
      <c r="AG64" s="45" t="s">
        <v>41</v>
      </c>
      <c r="AH64" s="45">
        <f>AH63-3</f>
        <v>260.66666666666703</v>
      </c>
      <c r="AI64" s="45">
        <f>AI63-3</f>
        <v>579</v>
      </c>
      <c r="AJ64" s="45" t="s">
        <v>42</v>
      </c>
      <c r="AK64" s="45">
        <f>AK63-3</f>
        <v>548</v>
      </c>
      <c r="AL64" s="45" t="s">
        <v>53</v>
      </c>
      <c r="AM64" s="50" t="s">
        <v>54</v>
      </c>
      <c r="AN64" s="50" t="s">
        <v>61</v>
      </c>
      <c r="AO64" s="50" t="str">
        <f t="shared" si="0"/>
        <v>No</v>
      </c>
      <c r="AP64" s="50" t="b">
        <f t="shared" si="1"/>
        <v>1</v>
      </c>
    </row>
    <row r="65" spans="2:42" s="51" customFormat="1" x14ac:dyDescent="0.35">
      <c r="B65" s="44">
        <v>62</v>
      </c>
      <c r="C65" s="45" t="s">
        <v>120</v>
      </c>
      <c r="D65" s="45">
        <v>24</v>
      </c>
      <c r="E65" s="45" t="s">
        <v>52</v>
      </c>
      <c r="F65" s="45" t="s">
        <v>33</v>
      </c>
      <c r="G65" s="45" t="s">
        <v>33</v>
      </c>
      <c r="H65" s="45" t="s">
        <v>33</v>
      </c>
      <c r="I65" s="45" t="s">
        <v>41</v>
      </c>
      <c r="J65" s="45" t="s">
        <v>41</v>
      </c>
      <c r="K65" s="45" t="s">
        <v>41</v>
      </c>
      <c r="L65" s="45" t="s">
        <v>41</v>
      </c>
      <c r="M65" s="45" t="s">
        <v>41</v>
      </c>
      <c r="N65" s="45" t="s">
        <v>33</v>
      </c>
      <c r="O65" s="31"/>
      <c r="P65" s="31"/>
      <c r="Q65" s="31"/>
      <c r="R65" s="31"/>
      <c r="S65" s="31"/>
      <c r="T65" s="45" t="s">
        <v>41</v>
      </c>
      <c r="U65" s="45" t="s">
        <v>42</v>
      </c>
      <c r="V65" s="45" t="s">
        <v>60</v>
      </c>
      <c r="W65" s="46"/>
      <c r="X65" s="47">
        <v>44546</v>
      </c>
      <c r="Y65" s="48">
        <v>0.63888888888888895</v>
      </c>
      <c r="Z65" s="45">
        <v>36.142857142858198</v>
      </c>
      <c r="AA65" s="45">
        <v>205</v>
      </c>
      <c r="AB65" s="45">
        <v>148.333333333333</v>
      </c>
      <c r="AC65" s="45">
        <v>583.66666666666697</v>
      </c>
      <c r="AD65" s="45">
        <v>1160</v>
      </c>
      <c r="AE65" s="45">
        <v>243.666666666667</v>
      </c>
      <c r="AF65" s="45">
        <v>459</v>
      </c>
      <c r="AG65" s="45" t="s">
        <v>33</v>
      </c>
      <c r="AH65" s="45">
        <v>268.66666666666703</v>
      </c>
      <c r="AI65" s="45">
        <v>597</v>
      </c>
      <c r="AJ65" s="45" t="s">
        <v>36</v>
      </c>
      <c r="AK65" s="45">
        <v>566</v>
      </c>
      <c r="AL65" s="45" t="s">
        <v>37</v>
      </c>
      <c r="AM65" s="50" t="s">
        <v>38</v>
      </c>
      <c r="AN65" s="50" t="s">
        <v>61</v>
      </c>
      <c r="AO65" s="50" t="str">
        <f t="shared" si="0"/>
        <v>No</v>
      </c>
      <c r="AP65" s="50" t="b">
        <f t="shared" si="1"/>
        <v>1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F9B04-CCB3-4A80-B336-70A32BEFE395}">
  <dimension ref="A1:BV31"/>
  <sheetViews>
    <sheetView topLeftCell="A2" zoomScaleNormal="100" workbookViewId="0">
      <selection activeCell="D22" sqref="D22"/>
    </sheetView>
  </sheetViews>
  <sheetFormatPr defaultRowHeight="14.5" x14ac:dyDescent="0.35"/>
  <cols>
    <col min="1" max="1" width="2.1796875" style="3" customWidth="1"/>
    <col min="2" max="2" width="1" style="3" customWidth="1"/>
    <col min="3" max="3" width="11.1796875" style="1" customWidth="1"/>
    <col min="4" max="4" width="9.1796875" style="1" customWidth="1"/>
    <col min="5" max="5" width="6.26953125" style="1" customWidth="1"/>
    <col min="6" max="6" width="11.7265625" style="1" customWidth="1"/>
    <col min="7" max="7" width="12.81640625" style="1" customWidth="1"/>
    <col min="8" max="8" width="17.453125" style="1" customWidth="1"/>
    <col min="9" max="9" width="7.6328125" style="1" customWidth="1"/>
    <col min="10" max="10" width="6.26953125" style="1" hidden="1" customWidth="1"/>
    <col min="11" max="14" width="13.81640625" style="1" hidden="1" customWidth="1"/>
    <col min="15" max="15" width="7.90625" style="1" bestFit="1" customWidth="1"/>
    <col min="16" max="16" width="6.26953125" style="1" customWidth="1"/>
    <col min="17" max="17" width="12.81640625" style="1" customWidth="1"/>
    <col min="18" max="18" width="9.81640625" style="1" customWidth="1"/>
    <col min="19" max="19" width="8.36328125" style="1" customWidth="1"/>
    <col min="20" max="20" width="10.54296875" style="1" bestFit="1" customWidth="1"/>
    <col min="21" max="21" width="12.90625" style="1" bestFit="1" customWidth="1"/>
    <col min="22" max="23" width="11.1796875" style="1" customWidth="1"/>
    <col min="24" max="24" width="11.7265625" style="1" bestFit="1" customWidth="1"/>
    <col min="25" max="25" width="10.453125" style="1" bestFit="1" customWidth="1"/>
    <col min="26" max="26" width="5.36328125" style="1" bestFit="1" customWidth="1"/>
    <col min="27" max="27" width="7" style="1" customWidth="1"/>
    <col min="28" max="28" width="12.36328125" style="1" customWidth="1"/>
    <col min="29" max="29" width="14.1796875" style="1" customWidth="1"/>
    <col min="30" max="30" width="10.26953125" style="3" customWidth="1"/>
    <col min="31" max="31" width="15.81640625" customWidth="1"/>
    <col min="32" max="32" width="17.1796875" customWidth="1"/>
    <col min="33" max="33" width="16" customWidth="1"/>
    <col min="34" max="34" width="15.81640625" customWidth="1"/>
    <col min="35" max="35" width="13.6328125" customWidth="1"/>
    <col min="36" max="36" width="12.26953125" customWidth="1"/>
    <col min="38" max="38" width="7" customWidth="1"/>
  </cols>
  <sheetData>
    <row r="1" spans="1:74" s="3" customFormat="1" ht="15" thickBot="1" x14ac:dyDescent="0.4">
      <c r="A1" s="7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74" s="3" customFormat="1" ht="8" customHeight="1" thickBot="1" x14ac:dyDescent="0.4">
      <c r="A2" s="7"/>
      <c r="B2" s="4"/>
      <c r="C2" s="5"/>
      <c r="D2" s="5"/>
      <c r="E2" s="5"/>
      <c r="F2" s="5"/>
      <c r="G2" s="5"/>
      <c r="H2" s="5"/>
      <c r="I2" s="5"/>
      <c r="J2" s="5"/>
      <c r="K2" s="2"/>
      <c r="L2" s="2"/>
      <c r="M2" s="2"/>
      <c r="N2" s="2"/>
      <c r="O2" s="2"/>
      <c r="P2" s="2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4"/>
    </row>
    <row r="3" spans="1:74" ht="26" customHeight="1" x14ac:dyDescent="0.35">
      <c r="A3" s="7"/>
      <c r="B3" s="7"/>
      <c r="C3" s="7" t="s">
        <v>1</v>
      </c>
      <c r="D3" s="7" t="s">
        <v>0</v>
      </c>
      <c r="E3" s="8" t="s">
        <v>2</v>
      </c>
      <c r="F3" s="8" t="s">
        <v>3</v>
      </c>
      <c r="G3" s="8" t="s">
        <v>28</v>
      </c>
      <c r="H3" s="7" t="s">
        <v>4</v>
      </c>
      <c r="I3" s="7" t="s">
        <v>22</v>
      </c>
      <c r="J3" s="8" t="s">
        <v>23</v>
      </c>
      <c r="K3" s="7" t="s">
        <v>24</v>
      </c>
      <c r="L3" s="7" t="s">
        <v>25</v>
      </c>
      <c r="M3" s="7" t="s">
        <v>26</v>
      </c>
      <c r="N3" s="7" t="s">
        <v>27</v>
      </c>
      <c r="O3" s="8" t="s">
        <v>50</v>
      </c>
      <c r="P3" s="2"/>
      <c r="Q3" s="6" t="s">
        <v>1</v>
      </c>
      <c r="R3" s="7" t="s">
        <v>0</v>
      </c>
      <c r="S3" s="8" t="s">
        <v>5</v>
      </c>
      <c r="T3" s="8" t="s">
        <v>6</v>
      </c>
      <c r="U3" s="8" t="s">
        <v>8</v>
      </c>
      <c r="V3" s="9" t="s">
        <v>30</v>
      </c>
      <c r="W3" s="8" t="s">
        <v>59</v>
      </c>
      <c r="X3" s="10"/>
      <c r="Y3" s="6" t="s">
        <v>18</v>
      </c>
      <c r="Z3" s="7" t="s">
        <v>19</v>
      </c>
      <c r="AA3" s="7" t="s">
        <v>1</v>
      </c>
      <c r="AB3" s="8" t="s">
        <v>7</v>
      </c>
      <c r="AC3" s="7" t="s">
        <v>9</v>
      </c>
      <c r="AD3" s="7" t="s">
        <v>10</v>
      </c>
      <c r="AE3" s="7" t="s">
        <v>11</v>
      </c>
      <c r="AF3" s="7" t="s">
        <v>62</v>
      </c>
      <c r="AG3" s="7" t="s">
        <v>12</v>
      </c>
      <c r="AH3" s="7" t="s">
        <v>13</v>
      </c>
      <c r="AI3" s="8" t="s">
        <v>14</v>
      </c>
      <c r="AJ3" s="8" t="s">
        <v>15</v>
      </c>
      <c r="AK3" s="7" t="s">
        <v>35</v>
      </c>
      <c r="AL3" s="7" t="s">
        <v>58</v>
      </c>
      <c r="AM3" s="7" t="s">
        <v>49</v>
      </c>
      <c r="AN3" s="9" t="s">
        <v>48</v>
      </c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</row>
    <row r="4" spans="1:74" x14ac:dyDescent="0.35">
      <c r="B4" s="4"/>
      <c r="C4" s="11">
        <v>1</v>
      </c>
      <c r="D4" s="12" t="s">
        <v>44</v>
      </c>
      <c r="E4" s="12">
        <v>32</v>
      </c>
      <c r="F4" s="12" t="s">
        <v>32</v>
      </c>
      <c r="G4" s="12" t="s">
        <v>41</v>
      </c>
      <c r="H4" s="12" t="s">
        <v>41</v>
      </c>
      <c r="I4" s="12" t="s">
        <v>41</v>
      </c>
      <c r="J4" s="12" t="s">
        <v>41</v>
      </c>
      <c r="K4" s="12" t="s">
        <v>20</v>
      </c>
      <c r="L4" s="12" t="s">
        <v>20</v>
      </c>
      <c r="M4" s="12" t="s">
        <v>20</v>
      </c>
      <c r="N4" s="12" t="s">
        <v>20</v>
      </c>
      <c r="O4" s="13" t="s">
        <v>41</v>
      </c>
      <c r="P4" s="2"/>
      <c r="Q4" s="11">
        <v>1</v>
      </c>
      <c r="R4" s="12" t="s">
        <v>16</v>
      </c>
      <c r="S4" s="12" t="s">
        <v>31</v>
      </c>
      <c r="T4" s="12" t="s">
        <v>29</v>
      </c>
      <c r="U4" s="12" t="s">
        <v>41</v>
      </c>
      <c r="V4" s="13" t="s">
        <v>42</v>
      </c>
      <c r="W4" s="13" t="s">
        <v>60</v>
      </c>
      <c r="X4" s="10"/>
      <c r="Y4" s="20">
        <v>44546</v>
      </c>
      <c r="Z4" s="21">
        <v>0.63888888888888895</v>
      </c>
      <c r="AA4" s="12">
        <v>1</v>
      </c>
      <c r="AB4" s="12">
        <v>146</v>
      </c>
      <c r="AC4" s="12">
        <v>150</v>
      </c>
      <c r="AD4" s="12">
        <v>130</v>
      </c>
      <c r="AE4" s="12">
        <v>100</v>
      </c>
      <c r="AF4" s="12">
        <v>155</v>
      </c>
      <c r="AG4" s="12">
        <v>160</v>
      </c>
      <c r="AH4" s="12" t="s">
        <v>33</v>
      </c>
      <c r="AI4" s="12">
        <v>120</v>
      </c>
      <c r="AJ4" s="12">
        <v>150</v>
      </c>
      <c r="AK4" s="12" t="s">
        <v>36</v>
      </c>
      <c r="AL4" s="12">
        <v>120</v>
      </c>
      <c r="AM4" s="12" t="s">
        <v>37</v>
      </c>
      <c r="AN4" s="13" t="s">
        <v>38</v>
      </c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</row>
    <row r="5" spans="1:74" x14ac:dyDescent="0.35">
      <c r="B5" s="4"/>
      <c r="C5" s="11">
        <v>2</v>
      </c>
      <c r="D5" s="12" t="s">
        <v>45</v>
      </c>
      <c r="E5" s="12">
        <v>25</v>
      </c>
      <c r="F5" s="12" t="s">
        <v>32</v>
      </c>
      <c r="G5" s="12" t="s">
        <v>33</v>
      </c>
      <c r="H5" s="12" t="s">
        <v>33</v>
      </c>
      <c r="I5" s="12" t="s">
        <v>33</v>
      </c>
      <c r="J5" s="12" t="s">
        <v>33</v>
      </c>
      <c r="K5" s="12"/>
      <c r="L5" s="12"/>
      <c r="M5" s="12"/>
      <c r="N5" s="12"/>
      <c r="O5" s="13" t="s">
        <v>33</v>
      </c>
      <c r="P5" s="2"/>
      <c r="Q5" s="11">
        <v>2</v>
      </c>
      <c r="R5" s="12" t="s">
        <v>17</v>
      </c>
      <c r="S5" s="12" t="s">
        <v>34</v>
      </c>
      <c r="T5" s="12" t="s">
        <v>39</v>
      </c>
      <c r="U5" s="12" t="s">
        <v>33</v>
      </c>
      <c r="V5" s="13" t="s">
        <v>46</v>
      </c>
      <c r="W5" s="13" t="s">
        <v>61</v>
      </c>
      <c r="X5" s="10"/>
      <c r="Y5" s="20">
        <v>44546</v>
      </c>
      <c r="Z5" s="21">
        <v>0.63888888888888895</v>
      </c>
      <c r="AA5" s="12">
        <v>2</v>
      </c>
      <c r="AB5" s="12">
        <v>145</v>
      </c>
      <c r="AC5" s="12">
        <v>145</v>
      </c>
      <c r="AD5" s="12">
        <v>156</v>
      </c>
      <c r="AE5" s="12">
        <v>165</v>
      </c>
      <c r="AF5" s="12">
        <v>154</v>
      </c>
      <c r="AG5" s="12">
        <v>167</v>
      </c>
      <c r="AH5" s="12" t="s">
        <v>33</v>
      </c>
      <c r="AI5" s="12">
        <v>121</v>
      </c>
      <c r="AJ5" s="12">
        <v>156</v>
      </c>
      <c r="AK5" s="12" t="s">
        <v>36</v>
      </c>
      <c r="AL5" s="12">
        <v>123</v>
      </c>
      <c r="AM5" s="12" t="s">
        <v>37</v>
      </c>
      <c r="AN5" s="13" t="s">
        <v>38</v>
      </c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</row>
    <row r="6" spans="1:74" x14ac:dyDescent="0.35">
      <c r="B6" s="4"/>
      <c r="C6" s="11">
        <v>3</v>
      </c>
      <c r="D6" s="12" t="s">
        <v>43</v>
      </c>
      <c r="E6" s="12">
        <v>70</v>
      </c>
      <c r="F6" s="12" t="s">
        <v>32</v>
      </c>
      <c r="G6" s="12" t="s">
        <v>33</v>
      </c>
      <c r="H6" s="12" t="s">
        <v>33</v>
      </c>
      <c r="I6" s="12" t="s">
        <v>33</v>
      </c>
      <c r="J6" s="12" t="s">
        <v>33</v>
      </c>
      <c r="K6" s="12" t="s">
        <v>21</v>
      </c>
      <c r="L6" s="12" t="s">
        <v>21</v>
      </c>
      <c r="M6" s="12" t="s">
        <v>21</v>
      </c>
      <c r="N6" s="12" t="s">
        <v>21</v>
      </c>
      <c r="O6" s="13" t="s">
        <v>33</v>
      </c>
      <c r="P6" s="2"/>
      <c r="Q6" s="11">
        <v>3</v>
      </c>
      <c r="R6" s="12" t="s">
        <v>43</v>
      </c>
      <c r="S6" s="12" t="s">
        <v>47</v>
      </c>
      <c r="T6" s="12" t="s">
        <v>39</v>
      </c>
      <c r="U6" s="12" t="s">
        <v>33</v>
      </c>
      <c r="V6" s="13" t="s">
        <v>40</v>
      </c>
      <c r="W6" s="13" t="s">
        <v>60</v>
      </c>
      <c r="X6" s="10"/>
      <c r="Y6" s="20">
        <v>44545</v>
      </c>
      <c r="Z6" s="21">
        <v>0.67499999999999993</v>
      </c>
      <c r="AA6" s="12">
        <v>3</v>
      </c>
      <c r="AB6" s="12">
        <v>150</v>
      </c>
      <c r="AC6" s="12">
        <v>150</v>
      </c>
      <c r="AD6" s="12">
        <v>160</v>
      </c>
      <c r="AE6" s="12">
        <v>170</v>
      </c>
      <c r="AF6" s="12">
        <v>161</v>
      </c>
      <c r="AG6" s="12">
        <v>180</v>
      </c>
      <c r="AH6" s="12" t="s">
        <v>33</v>
      </c>
      <c r="AI6" s="12">
        <v>130</v>
      </c>
      <c r="AJ6" s="12">
        <v>180</v>
      </c>
      <c r="AK6" s="12" t="s">
        <v>36</v>
      </c>
      <c r="AL6" s="12">
        <v>150</v>
      </c>
      <c r="AM6" s="12" t="s">
        <v>37</v>
      </c>
      <c r="AN6" s="13" t="s">
        <v>38</v>
      </c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</row>
    <row r="7" spans="1:74" x14ac:dyDescent="0.35">
      <c r="B7" s="4"/>
      <c r="C7" s="11">
        <v>4</v>
      </c>
      <c r="D7" s="12" t="s">
        <v>51</v>
      </c>
      <c r="E7" s="12">
        <v>66</v>
      </c>
      <c r="F7" s="12" t="s">
        <v>52</v>
      </c>
      <c r="G7" s="12" t="s">
        <v>41</v>
      </c>
      <c r="H7" s="12" t="s">
        <v>41</v>
      </c>
      <c r="I7" s="12" t="s">
        <v>41</v>
      </c>
      <c r="J7" s="12" t="s">
        <v>41</v>
      </c>
      <c r="K7" s="12" t="s">
        <v>41</v>
      </c>
      <c r="L7" s="12" t="s">
        <v>41</v>
      </c>
      <c r="M7" s="12" t="s">
        <v>41</v>
      </c>
      <c r="N7" s="12" t="s">
        <v>41</v>
      </c>
      <c r="O7" s="13" t="s">
        <v>41</v>
      </c>
      <c r="P7" s="2"/>
      <c r="Q7" s="11">
        <v>4</v>
      </c>
      <c r="R7" s="12" t="s">
        <v>51</v>
      </c>
      <c r="S7" s="12" t="s">
        <v>47</v>
      </c>
      <c r="T7" s="12" t="s">
        <v>39</v>
      </c>
      <c r="U7" s="12" t="s">
        <v>33</v>
      </c>
      <c r="V7" s="13" t="s">
        <v>42</v>
      </c>
      <c r="W7" s="13" t="s">
        <v>60</v>
      </c>
      <c r="X7" s="10"/>
      <c r="Y7" s="20">
        <v>44214</v>
      </c>
      <c r="Z7" s="21">
        <v>0.72222222222222199</v>
      </c>
      <c r="AA7" s="12">
        <v>3</v>
      </c>
      <c r="AB7" s="12">
        <f>AB6+5</f>
        <v>155</v>
      </c>
      <c r="AC7" s="12">
        <f t="shared" ref="AC7:AL7" si="0">AC6+5</f>
        <v>155</v>
      </c>
      <c r="AD7" s="12">
        <f t="shared" si="0"/>
        <v>165</v>
      </c>
      <c r="AE7" s="12">
        <f t="shared" si="0"/>
        <v>175</v>
      </c>
      <c r="AF7" s="12">
        <f t="shared" si="0"/>
        <v>166</v>
      </c>
      <c r="AG7" s="12">
        <f t="shared" si="0"/>
        <v>185</v>
      </c>
      <c r="AH7" s="12" t="s">
        <v>33</v>
      </c>
      <c r="AI7" s="12">
        <f t="shared" si="0"/>
        <v>135</v>
      </c>
      <c r="AJ7" s="12">
        <f t="shared" si="0"/>
        <v>185</v>
      </c>
      <c r="AK7" s="12" t="s">
        <v>36</v>
      </c>
      <c r="AL7" s="12">
        <f t="shared" si="0"/>
        <v>155</v>
      </c>
      <c r="AM7" s="12" t="s">
        <v>37</v>
      </c>
      <c r="AN7" s="13" t="s">
        <v>38</v>
      </c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</row>
    <row r="8" spans="1:74" x14ac:dyDescent="0.35">
      <c r="B8" s="4"/>
      <c r="C8" s="11">
        <v>5</v>
      </c>
      <c r="D8" s="12" t="s">
        <v>55</v>
      </c>
      <c r="E8" s="12">
        <v>89</v>
      </c>
      <c r="F8" s="12" t="s">
        <v>52</v>
      </c>
      <c r="G8" s="12" t="s">
        <v>33</v>
      </c>
      <c r="H8" s="12" t="s">
        <v>33</v>
      </c>
      <c r="I8" s="12" t="s">
        <v>41</v>
      </c>
      <c r="J8" s="12" t="s">
        <v>41</v>
      </c>
      <c r="K8" s="12" t="s">
        <v>41</v>
      </c>
      <c r="L8" s="12" t="s">
        <v>41</v>
      </c>
      <c r="M8" s="12" t="s">
        <v>41</v>
      </c>
      <c r="N8" s="12" t="s">
        <v>41</v>
      </c>
      <c r="O8" s="13" t="s">
        <v>41</v>
      </c>
      <c r="P8" s="2"/>
      <c r="Q8" s="11">
        <v>5</v>
      </c>
      <c r="R8" s="12" t="s">
        <v>55</v>
      </c>
      <c r="S8" s="12" t="s">
        <v>47</v>
      </c>
      <c r="T8" s="12" t="s">
        <v>39</v>
      </c>
      <c r="U8" s="12" t="s">
        <v>41</v>
      </c>
      <c r="V8" s="13" t="s">
        <v>42</v>
      </c>
      <c r="W8" s="13" t="s">
        <v>60</v>
      </c>
      <c r="X8" s="10"/>
      <c r="Y8" s="20">
        <v>44245</v>
      </c>
      <c r="Z8" s="21">
        <v>0.76458333333333339</v>
      </c>
      <c r="AA8" s="12">
        <v>3</v>
      </c>
      <c r="AB8" s="12">
        <f>AB7+5</f>
        <v>160</v>
      </c>
      <c r="AC8" s="12">
        <f>AC7+5</f>
        <v>160</v>
      </c>
      <c r="AD8" s="12">
        <f>AD7+5</f>
        <v>170</v>
      </c>
      <c r="AE8" s="12">
        <f>AE7+5</f>
        <v>180</v>
      </c>
      <c r="AF8" s="12">
        <f>AF7+5</f>
        <v>171</v>
      </c>
      <c r="AG8" s="12">
        <f>AG7+5</f>
        <v>190</v>
      </c>
      <c r="AH8" s="12" t="s">
        <v>33</v>
      </c>
      <c r="AI8" s="12">
        <f>AI7+5</f>
        <v>140</v>
      </c>
      <c r="AJ8" s="12">
        <f>AJ7+5</f>
        <v>190</v>
      </c>
      <c r="AK8" s="12" t="s">
        <v>36</v>
      </c>
      <c r="AL8" s="12">
        <f>AL7+5</f>
        <v>160</v>
      </c>
      <c r="AM8" s="12" t="s">
        <v>37</v>
      </c>
      <c r="AN8" s="13" t="s">
        <v>38</v>
      </c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</row>
    <row r="9" spans="1:74" x14ac:dyDescent="0.35">
      <c r="B9" s="4"/>
      <c r="C9" s="11">
        <v>6</v>
      </c>
      <c r="D9" s="12" t="s">
        <v>56</v>
      </c>
      <c r="E9" s="12">
        <v>22</v>
      </c>
      <c r="F9" s="12" t="s">
        <v>52</v>
      </c>
      <c r="G9" s="12" t="s">
        <v>33</v>
      </c>
      <c r="H9" s="12" t="s">
        <v>33</v>
      </c>
      <c r="I9" s="12" t="s">
        <v>33</v>
      </c>
      <c r="J9" s="12" t="s">
        <v>41</v>
      </c>
      <c r="K9" s="12" t="s">
        <v>41</v>
      </c>
      <c r="L9" s="12" t="s">
        <v>41</v>
      </c>
      <c r="M9" s="12" t="s">
        <v>41</v>
      </c>
      <c r="N9" s="12" t="s">
        <v>41</v>
      </c>
      <c r="O9" s="13" t="s">
        <v>33</v>
      </c>
      <c r="P9" s="2"/>
      <c r="Q9" s="11">
        <v>6</v>
      </c>
      <c r="R9" s="12" t="s">
        <v>56</v>
      </c>
      <c r="S9" s="12" t="s">
        <v>34</v>
      </c>
      <c r="T9" s="12" t="s">
        <v>39</v>
      </c>
      <c r="U9" s="12" t="s">
        <v>33</v>
      </c>
      <c r="V9" s="13" t="s">
        <v>40</v>
      </c>
      <c r="W9" s="13" t="s">
        <v>60</v>
      </c>
      <c r="X9" s="10"/>
      <c r="Y9" s="20">
        <v>44273</v>
      </c>
      <c r="Z9" s="21">
        <v>0.80555555555555602</v>
      </c>
      <c r="AA9" s="12">
        <v>4</v>
      </c>
      <c r="AB9" s="12">
        <f t="shared" ref="AB9:AG9" si="1">AB6-3</f>
        <v>147</v>
      </c>
      <c r="AC9" s="12">
        <f t="shared" si="1"/>
        <v>147</v>
      </c>
      <c r="AD9" s="12">
        <f t="shared" si="1"/>
        <v>157</v>
      </c>
      <c r="AE9" s="12">
        <f t="shared" si="1"/>
        <v>167</v>
      </c>
      <c r="AF9" s="12">
        <f t="shared" si="1"/>
        <v>158</v>
      </c>
      <c r="AG9" s="12">
        <f t="shared" si="1"/>
        <v>177</v>
      </c>
      <c r="AH9" s="12" t="s">
        <v>41</v>
      </c>
      <c r="AI9" s="12">
        <f>AI6-3</f>
        <v>127</v>
      </c>
      <c r="AJ9" s="12">
        <f>AJ6-3</f>
        <v>177</v>
      </c>
      <c r="AK9" s="12" t="s">
        <v>42</v>
      </c>
      <c r="AL9" s="12">
        <f>AL6-3</f>
        <v>147</v>
      </c>
      <c r="AM9" s="12" t="s">
        <v>53</v>
      </c>
      <c r="AN9" s="13" t="s">
        <v>54</v>
      </c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</row>
    <row r="10" spans="1:74" ht="15" thickBot="1" x14ac:dyDescent="0.4">
      <c r="B10" s="4"/>
      <c r="C10" s="18">
        <v>7</v>
      </c>
      <c r="D10" s="16" t="s">
        <v>57</v>
      </c>
      <c r="E10" s="16">
        <v>54</v>
      </c>
      <c r="F10" s="16" t="s">
        <v>32</v>
      </c>
      <c r="G10" s="16" t="s">
        <v>33</v>
      </c>
      <c r="H10" s="16" t="s">
        <v>33</v>
      </c>
      <c r="I10" s="16" t="s">
        <v>33</v>
      </c>
      <c r="J10" s="16" t="s">
        <v>41</v>
      </c>
      <c r="K10" s="16" t="s">
        <v>41</v>
      </c>
      <c r="L10" s="16" t="s">
        <v>41</v>
      </c>
      <c r="M10" s="16" t="s">
        <v>41</v>
      </c>
      <c r="N10" s="16" t="s">
        <v>41</v>
      </c>
      <c r="O10" s="17" t="s">
        <v>33</v>
      </c>
      <c r="P10" s="2"/>
      <c r="Q10" s="18">
        <v>7</v>
      </c>
      <c r="R10" s="16" t="s">
        <v>57</v>
      </c>
      <c r="S10" s="16" t="s">
        <v>34</v>
      </c>
      <c r="T10" s="16" t="s">
        <v>39</v>
      </c>
      <c r="U10" s="16" t="s">
        <v>33</v>
      </c>
      <c r="V10" s="17" t="s">
        <v>40</v>
      </c>
      <c r="W10" s="13" t="s">
        <v>60</v>
      </c>
      <c r="X10" s="10"/>
      <c r="Y10" s="28">
        <v>44551</v>
      </c>
      <c r="Z10" s="29">
        <v>0.84722222222222199</v>
      </c>
      <c r="AA10" s="16">
        <v>5</v>
      </c>
      <c r="AB10" s="16">
        <f t="shared" ref="AB10:AG10" si="2">AB9-3</f>
        <v>144</v>
      </c>
      <c r="AC10" s="16">
        <f t="shared" si="2"/>
        <v>144</v>
      </c>
      <c r="AD10" s="16">
        <f t="shared" si="2"/>
        <v>154</v>
      </c>
      <c r="AE10" s="16">
        <f t="shared" si="2"/>
        <v>164</v>
      </c>
      <c r="AF10" s="16">
        <f t="shared" si="2"/>
        <v>155</v>
      </c>
      <c r="AG10" s="16">
        <f t="shared" si="2"/>
        <v>174</v>
      </c>
      <c r="AH10" s="16" t="s">
        <v>41</v>
      </c>
      <c r="AI10" s="16">
        <f>AI9-3</f>
        <v>124</v>
      </c>
      <c r="AJ10" s="16">
        <f>AJ9-3</f>
        <v>174</v>
      </c>
      <c r="AK10" s="16" t="s">
        <v>42</v>
      </c>
      <c r="AL10" s="16">
        <f>AL9-3</f>
        <v>144</v>
      </c>
      <c r="AM10" s="16" t="s">
        <v>53</v>
      </c>
      <c r="AN10" s="17" t="s">
        <v>54</v>
      </c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</row>
    <row r="11" spans="1:74" s="3" customFormat="1" x14ac:dyDescent="0.35">
      <c r="B11" s="4"/>
      <c r="C11" s="22"/>
      <c r="D11" s="23"/>
      <c r="E11" s="23"/>
      <c r="F11" s="23"/>
      <c r="G11" s="23"/>
      <c r="H11" s="23"/>
      <c r="I11" s="23"/>
      <c r="J11" s="23"/>
      <c r="K11" s="23" t="s">
        <v>20</v>
      </c>
      <c r="L11" s="23" t="s">
        <v>21</v>
      </c>
      <c r="M11" s="23" t="s">
        <v>21</v>
      </c>
      <c r="N11" s="23" t="s">
        <v>20</v>
      </c>
      <c r="O11" s="24"/>
      <c r="P11" s="2"/>
      <c r="Q11" s="25"/>
      <c r="R11" s="23"/>
      <c r="S11" s="23"/>
      <c r="T11" s="23"/>
      <c r="U11" s="23"/>
      <c r="V11" s="24"/>
      <c r="W11" s="30"/>
      <c r="Y11" s="26">
        <v>44552</v>
      </c>
      <c r="Z11" s="27">
        <v>0.88888888888888895</v>
      </c>
      <c r="AA11" s="23">
        <v>6</v>
      </c>
      <c r="AB11" s="23">
        <v>18</v>
      </c>
      <c r="AC11" s="23">
        <v>120</v>
      </c>
      <c r="AD11" s="23">
        <v>120</v>
      </c>
      <c r="AE11" s="23">
        <v>120</v>
      </c>
      <c r="AF11" s="23">
        <v>120</v>
      </c>
      <c r="AG11" s="23">
        <v>120</v>
      </c>
      <c r="AH11" s="23" t="s">
        <v>33</v>
      </c>
      <c r="AI11" s="23">
        <v>100</v>
      </c>
      <c r="AJ11" s="23">
        <v>100</v>
      </c>
      <c r="AK11" s="24" t="s">
        <v>36</v>
      </c>
      <c r="AL11" s="24">
        <v>141</v>
      </c>
      <c r="AM11" s="24" t="s">
        <v>37</v>
      </c>
      <c r="AN11" s="23">
        <v>0</v>
      </c>
    </row>
    <row r="12" spans="1:74" s="3" customFormat="1" x14ac:dyDescent="0.35">
      <c r="C12" s="14"/>
      <c r="D12" s="12"/>
      <c r="E12" s="12"/>
      <c r="F12" s="12"/>
      <c r="G12" s="12"/>
      <c r="H12" s="12"/>
      <c r="I12" s="12"/>
      <c r="J12" s="12"/>
      <c r="K12" s="12" t="s">
        <v>21</v>
      </c>
      <c r="L12" s="12" t="s">
        <v>21</v>
      </c>
      <c r="M12" s="12" t="s">
        <v>21</v>
      </c>
      <c r="N12" s="12" t="s">
        <v>20</v>
      </c>
      <c r="O12" s="13"/>
      <c r="P12" s="2"/>
      <c r="Q12" s="11"/>
      <c r="R12" s="12"/>
      <c r="S12" s="12"/>
      <c r="T12" s="12"/>
      <c r="U12" s="12"/>
      <c r="V12" s="13"/>
      <c r="W12" s="30"/>
      <c r="Y12" s="20">
        <v>44545</v>
      </c>
      <c r="Z12" s="21">
        <v>0.93055555555555602</v>
      </c>
      <c r="AA12" s="12">
        <v>7</v>
      </c>
      <c r="AB12" s="12">
        <v>18</v>
      </c>
      <c r="AC12" s="12">
        <v>150</v>
      </c>
      <c r="AD12" s="12">
        <v>195</v>
      </c>
      <c r="AE12" s="12">
        <v>0</v>
      </c>
      <c r="AF12" s="12">
        <v>0</v>
      </c>
      <c r="AG12" s="12">
        <v>122</v>
      </c>
      <c r="AH12" s="12" t="s">
        <v>21</v>
      </c>
      <c r="AI12" s="12">
        <v>100</v>
      </c>
      <c r="AJ12" s="12">
        <v>100</v>
      </c>
      <c r="AK12" s="13" t="s">
        <v>36</v>
      </c>
      <c r="AL12" s="13">
        <v>0</v>
      </c>
      <c r="AM12" s="13" t="s">
        <v>53</v>
      </c>
      <c r="AN12" s="13">
        <v>0</v>
      </c>
    </row>
    <row r="13" spans="1:74" s="3" customFormat="1" x14ac:dyDescent="0.35">
      <c r="B13" s="4"/>
      <c r="C13" s="14"/>
      <c r="D13" s="12"/>
      <c r="E13" s="12"/>
      <c r="F13" s="12"/>
      <c r="G13" s="12"/>
      <c r="H13" s="12"/>
      <c r="I13" s="12"/>
      <c r="J13" s="12"/>
      <c r="K13" s="12" t="s">
        <v>21</v>
      </c>
      <c r="L13" s="12" t="s">
        <v>21</v>
      </c>
      <c r="M13" s="12" t="s">
        <v>21</v>
      </c>
      <c r="N13" s="12" t="s">
        <v>20</v>
      </c>
      <c r="O13" s="13"/>
      <c r="P13" s="2"/>
      <c r="Q13" s="11"/>
      <c r="R13" s="12"/>
      <c r="S13" s="12"/>
      <c r="T13" s="12"/>
      <c r="U13" s="12"/>
      <c r="V13" s="13"/>
      <c r="W13" s="30"/>
      <c r="Y13" s="5"/>
      <c r="Z13" s="5"/>
      <c r="AA13" s="5"/>
      <c r="AB13" s="5"/>
      <c r="AC13" s="5"/>
      <c r="AD13" s="4"/>
    </row>
    <row r="14" spans="1:74" s="3" customFormat="1" x14ac:dyDescent="0.35">
      <c r="B14" s="4"/>
      <c r="C14" s="14"/>
      <c r="D14" s="12"/>
      <c r="E14" s="12"/>
      <c r="F14" s="12"/>
      <c r="G14" s="12"/>
      <c r="H14" s="12"/>
      <c r="I14" s="12"/>
      <c r="J14" s="12"/>
      <c r="K14" s="12" t="s">
        <v>21</v>
      </c>
      <c r="L14" s="12" t="s">
        <v>21</v>
      </c>
      <c r="M14" s="12" t="s">
        <v>21</v>
      </c>
      <c r="N14" s="12" t="s">
        <v>20</v>
      </c>
      <c r="O14" s="13"/>
      <c r="P14" s="2"/>
      <c r="Q14" s="11"/>
      <c r="R14" s="12"/>
      <c r="S14" s="12"/>
      <c r="T14" s="12"/>
      <c r="U14" s="12"/>
      <c r="V14" s="13"/>
      <c r="W14" s="30"/>
      <c r="Y14" s="5"/>
      <c r="Z14" s="5"/>
      <c r="AA14" s="5"/>
      <c r="AB14" s="5"/>
      <c r="AC14" s="5"/>
      <c r="AD14" s="4"/>
    </row>
    <row r="15" spans="1:74" s="3" customFormat="1" x14ac:dyDescent="0.35">
      <c r="B15" s="4"/>
      <c r="C15" s="14"/>
      <c r="D15" s="12"/>
      <c r="E15" s="12"/>
      <c r="F15" s="12"/>
      <c r="G15" s="12"/>
      <c r="H15" s="12"/>
      <c r="I15" s="12"/>
      <c r="J15" s="12"/>
      <c r="K15" s="12" t="s">
        <v>21</v>
      </c>
      <c r="L15" s="12" t="s">
        <v>21</v>
      </c>
      <c r="M15" s="12" t="s">
        <v>21</v>
      </c>
      <c r="N15" s="12" t="s">
        <v>20</v>
      </c>
      <c r="O15" s="13"/>
      <c r="P15" s="2"/>
      <c r="Q15" s="11"/>
      <c r="R15" s="12"/>
      <c r="S15" s="12"/>
      <c r="T15" s="12"/>
      <c r="U15" s="12"/>
      <c r="V15" s="13"/>
      <c r="W15" s="30"/>
      <c r="Y15" s="5"/>
      <c r="Z15" s="5"/>
      <c r="AA15" s="5"/>
      <c r="AB15" s="5"/>
      <c r="AC15" s="5"/>
      <c r="AD15" s="4"/>
    </row>
    <row r="16" spans="1:74" s="3" customFormat="1" ht="15" thickBot="1" x14ac:dyDescent="0.4">
      <c r="B16" s="4"/>
      <c r="C16" s="15"/>
      <c r="D16" s="16"/>
      <c r="E16" s="16"/>
      <c r="F16" s="16"/>
      <c r="G16" s="16"/>
      <c r="H16" s="16"/>
      <c r="I16" s="16"/>
      <c r="J16" s="16"/>
      <c r="K16" s="16" t="s">
        <v>21</v>
      </c>
      <c r="L16" s="16" t="s">
        <v>21</v>
      </c>
      <c r="M16" s="16" t="s">
        <v>21</v>
      </c>
      <c r="N16" s="16" t="s">
        <v>20</v>
      </c>
      <c r="O16" s="17"/>
      <c r="P16" s="2"/>
      <c r="Q16" s="18"/>
      <c r="R16" s="16"/>
      <c r="S16" s="12"/>
      <c r="T16" s="16"/>
      <c r="U16" s="16"/>
      <c r="V16" s="17"/>
      <c r="W16" s="30"/>
      <c r="Y16" s="5"/>
      <c r="Z16" s="5"/>
      <c r="AA16" s="5"/>
      <c r="AB16" s="5"/>
      <c r="AC16" s="5"/>
      <c r="AD16" s="4"/>
    </row>
    <row r="17" spans="2:44" s="3" customFormat="1" ht="8" customHeight="1" x14ac:dyDescent="0.35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4"/>
    </row>
    <row r="18" spans="2:44" x14ac:dyDescent="0.3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AH18" s="19"/>
      <c r="AI18" s="19"/>
      <c r="AJ18" s="19"/>
    </row>
    <row r="19" spans="2:44" x14ac:dyDescent="0.3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AH19" s="2"/>
      <c r="AI19" s="19"/>
      <c r="AJ19" s="19"/>
    </row>
    <row r="20" spans="2:44" x14ac:dyDescent="0.3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AH20" s="2"/>
      <c r="AI20" s="19"/>
      <c r="AJ20" s="19"/>
    </row>
    <row r="21" spans="2:44" x14ac:dyDescent="0.3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AH21" s="2"/>
      <c r="AI21" s="19"/>
      <c r="AJ21" s="19"/>
    </row>
    <row r="22" spans="2:44" x14ac:dyDescent="0.35">
      <c r="B22" s="2"/>
      <c r="C22" s="2"/>
      <c r="D22" s="2" t="s">
        <v>63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AH22" s="2"/>
      <c r="AI22" s="19"/>
      <c r="AJ22" s="19"/>
    </row>
    <row r="23" spans="2:44" s="3" customFormat="1" x14ac:dyDescent="0.3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AH23" s="2"/>
    </row>
    <row r="24" spans="2:44" s="3" customFormat="1" x14ac:dyDescent="0.3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AH24" s="2"/>
    </row>
    <row r="25" spans="2:44" s="3" customFormat="1" x14ac:dyDescent="0.35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AH25" s="2"/>
    </row>
    <row r="26" spans="2:44" s="3" customFormat="1" x14ac:dyDescent="0.35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AH26" s="2"/>
    </row>
    <row r="27" spans="2:44" x14ac:dyDescent="0.35">
      <c r="C27" s="10"/>
      <c r="D27" s="10"/>
      <c r="E27" s="10"/>
      <c r="F27" s="10"/>
      <c r="G27" s="10"/>
      <c r="H27" s="10"/>
      <c r="I27" s="2"/>
      <c r="J27" s="2"/>
      <c r="K27" s="2"/>
      <c r="L27" s="2"/>
      <c r="M27" s="2"/>
      <c r="N27" s="2"/>
      <c r="O27" s="2"/>
      <c r="P27" s="2"/>
      <c r="AH27" s="2"/>
      <c r="AI27" s="19"/>
      <c r="AJ27" s="19"/>
    </row>
    <row r="28" spans="2:44" x14ac:dyDescent="0.35">
      <c r="C28" s="10"/>
      <c r="D28" s="10"/>
      <c r="E28" s="10"/>
      <c r="F28" s="10"/>
      <c r="G28" s="10"/>
      <c r="H28" s="10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</row>
    <row r="29" spans="2:44" x14ac:dyDescent="0.35">
      <c r="C29" s="10"/>
      <c r="D29" s="10"/>
      <c r="E29" s="10"/>
      <c r="F29" s="10"/>
      <c r="G29" s="10"/>
      <c r="H29" s="10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</row>
    <row r="30" spans="2:44" x14ac:dyDescent="0.35">
      <c r="C30" s="10"/>
      <c r="D30" s="10"/>
      <c r="E30" s="10"/>
      <c r="F30" s="10"/>
      <c r="G30" s="10"/>
      <c r="H30" s="10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E30" s="19"/>
      <c r="AF30" s="19"/>
      <c r="AG30" s="19"/>
      <c r="AH30" s="19"/>
      <c r="AI30" s="19"/>
      <c r="AJ30" s="19"/>
    </row>
    <row r="31" spans="2:44" x14ac:dyDescent="0.35">
      <c r="C31" s="10"/>
      <c r="D31" s="10"/>
      <c r="E31" s="10"/>
      <c r="F31" s="10"/>
      <c r="G31" s="10"/>
      <c r="H31" s="10"/>
      <c r="I31" s="2"/>
      <c r="J31" s="2"/>
      <c r="K31" s="2"/>
      <c r="L31" s="2"/>
      <c r="M31" s="2"/>
      <c r="N31" s="2"/>
      <c r="O31" s="2"/>
      <c r="P31" s="2"/>
      <c r="Q31" s="2"/>
      <c r="R31" s="2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E31" s="19"/>
      <c r="AF31" s="19"/>
      <c r="AG31" s="19"/>
      <c r="AH31" s="19"/>
      <c r="AI31" s="19"/>
      <c r="AJ31" s="19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Brain strole risk =Y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</dc:creator>
  <cp:keywords>HCLClassification=Personal Use</cp:keywords>
  <cp:lastModifiedBy>Upadrista, Venkatesh</cp:lastModifiedBy>
  <dcterms:created xsi:type="dcterms:W3CDTF">2022-12-15T12:33:46Z</dcterms:created>
  <dcterms:modified xsi:type="dcterms:W3CDTF">2024-02-11T21:54:17Z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9ea9e6c3-9cc5-4de7-8e68-7190d8c20ae7</vt:lpwstr>
  </property>
  <property fmtid="{D5CDD505-2E9C-101B-9397-08002B2CF9AE}" pid="3" name="HCLClassD6">
    <vt:lpwstr>False</vt:lpwstr>
  </property>
  <property fmtid="{D5CDD505-2E9C-101B-9397-08002B2CF9AE}" pid="4" name="HCLClassification">
    <vt:lpwstr>HCL_Cla5s_P3rs0nalUs3</vt:lpwstr>
  </property>
</Properties>
</file>