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1"/>
  </bookViews>
  <sheets>
    <sheet name="TH - TT" sheetId="1" r:id="rId1"/>
    <sheet name="hop dong" sheetId="2" r:id="rId2"/>
    <sheet name="thuc te" sheetId="3" r:id="rId3"/>
  </sheets>
  <externalReferences>
    <externalReference r:id="rId4"/>
  </externalReferences>
  <definedNames>
    <definedName name="_Fill" localSheetId="1" hidden="1">#REF!</definedName>
    <definedName name="_Fill" localSheetId="0" hidden="1">#REF!</definedName>
    <definedName name="_Fill" localSheetId="2" hidden="1">#REF!</definedName>
    <definedName name="_xlnm._FilterDatabase" localSheetId="1" hidden="1">'hop dong'!$A$4:$K$195</definedName>
    <definedName name="_xlnm._FilterDatabase" localSheetId="0" hidden="1">'TH - TT'!$A$4:$M$198</definedName>
    <definedName name="_xlnm._FilterDatabase" localSheetId="2" hidden="1">'thuc te'!$A$4:$J$197</definedName>
    <definedName name="Dong">IF([0]!Loai="x",ROW([0]!Loai)-1,"")</definedName>
    <definedName name="DSKH">'[1]331'!$B$4:$B$32</definedName>
    <definedName name="DSTT" localSheetId="1">'hop dong'!$I$7:$I$215</definedName>
    <definedName name="DSTT" localSheetId="2">'thuc te'!$H$7:$H$217</definedName>
    <definedName name="DSTT">'TH - TT'!$K$7:$K$218</definedName>
    <definedName name="DSTT1" localSheetId="1">'hop dong'!#REF!</definedName>
    <definedName name="DSTT1" localSheetId="2">'thuc te'!$F$7:$F$218</definedName>
    <definedName name="DSTT1">'TH - TT'!$I$7:$I$219</definedName>
    <definedName name="KH">[1]TH!$I$11:$I$1169</definedName>
    <definedName name="KHC">[1]TH!$L$11:$L$1169</definedName>
    <definedName name="KHN">[1]TH!$K$11:$K$1169</definedName>
    <definedName name="Loai">OFFSET([1]TH!$M$5,,,COUNTA([1]TH!$M$5:$M$39479))</definedName>
    <definedName name="_xlnm.Print_Area" localSheetId="1">'hop dong'!$A$1:$I$219</definedName>
    <definedName name="_xlnm.Print_Area" localSheetId="0">'TH - TT'!$A$1:$K$225</definedName>
    <definedName name="_xlnm.Print_Area" localSheetId="2">'thuc te'!$A$1:$H$220</definedName>
    <definedName name="_xlnm.Print_Titles" localSheetId="1">'hop dong'!$3:$4</definedName>
    <definedName name="_xlnm.Print_Titles" localSheetId="0">'TH - TT'!$3:$4</definedName>
    <definedName name="_xlnm.Print_Titles" localSheetId="2">'thuc te'!$3:$4</definedName>
    <definedName name="TH">[1]TH!$J$11:$J$1169</definedName>
    <definedName name="TM">[1]TH!$A$11:$L$1169</definedName>
  </definedNames>
  <calcPr calcId="124519"/>
</workbook>
</file>

<file path=xl/calcChain.xml><?xml version="1.0" encoding="utf-8"?>
<calcChain xmlns="http://schemas.openxmlformats.org/spreadsheetml/2006/main">
  <c r="E9" i="3"/>
  <c r="E6"/>
  <c r="G215"/>
  <c r="G214"/>
  <c r="G213"/>
  <c r="G212"/>
  <c r="C212"/>
  <c r="G211"/>
  <c r="C211"/>
  <c r="F209"/>
  <c r="E209"/>
  <c r="F205"/>
  <c r="E205"/>
  <c r="F198"/>
  <c r="E198"/>
  <c r="F199" s="1"/>
  <c r="F191"/>
  <c r="E191"/>
  <c r="F186"/>
  <c r="E186"/>
  <c r="F178"/>
  <c r="E172"/>
  <c r="E178" s="1"/>
  <c r="F179" s="1"/>
  <c r="F170"/>
  <c r="E162"/>
  <c r="E170" s="1"/>
  <c r="F171" s="1"/>
  <c r="F160"/>
  <c r="E160"/>
  <c r="F156"/>
  <c r="E156"/>
  <c r="F157" s="1"/>
  <c r="E152"/>
  <c r="F150"/>
  <c r="F151" s="1"/>
  <c r="E150"/>
  <c r="F145"/>
  <c r="E145"/>
  <c r="F140"/>
  <c r="F141" s="1"/>
  <c r="E140"/>
  <c r="F136"/>
  <c r="E136"/>
  <c r="F124"/>
  <c r="E117"/>
  <c r="E124" s="1"/>
  <c r="F110"/>
  <c r="E110"/>
  <c r="F104"/>
  <c r="F105" s="1"/>
  <c r="E104"/>
  <c r="F77"/>
  <c r="E77"/>
  <c r="F73"/>
  <c r="F74" s="1"/>
  <c r="E73"/>
  <c r="F69"/>
  <c r="E69"/>
  <c r="F65"/>
  <c r="F66" s="1"/>
  <c r="E65"/>
  <c r="F62"/>
  <c r="F63" s="1"/>
  <c r="E62"/>
  <c r="F57"/>
  <c r="E57"/>
  <c r="F48"/>
  <c r="F49" s="1"/>
  <c r="E48"/>
  <c r="F43"/>
  <c r="E36"/>
  <c r="E43" s="1"/>
  <c r="F34"/>
  <c r="F35" s="1"/>
  <c r="E34"/>
  <c r="E31"/>
  <c r="F28"/>
  <c r="E28"/>
  <c r="F25"/>
  <c r="E25"/>
  <c r="F22"/>
  <c r="E22"/>
  <c r="F19"/>
  <c r="E19"/>
  <c r="F16"/>
  <c r="E16"/>
  <c r="F17" s="1"/>
  <c r="A1"/>
  <c r="F150" i="2"/>
  <c r="H213"/>
  <c r="G213"/>
  <c r="H212"/>
  <c r="G212"/>
  <c r="H211"/>
  <c r="G211"/>
  <c r="H210"/>
  <c r="F210" a="1"/>
  <c r="F210" s="1"/>
  <c r="G210" s="1"/>
  <c r="E210" a="1"/>
  <c r="E210" s="1"/>
  <c r="C210"/>
  <c r="H209"/>
  <c r="F209" a="1"/>
  <c r="F209" s="1"/>
  <c r="F214" s="1"/>
  <c r="E209" a="1"/>
  <c r="E209" s="1"/>
  <c r="E214" s="1"/>
  <c r="C209"/>
  <c r="G207"/>
  <c r="E207"/>
  <c r="F205"/>
  <c r="F207" s="1"/>
  <c r="G208" s="1"/>
  <c r="G203"/>
  <c r="F203"/>
  <c r="E203"/>
  <c r="G196"/>
  <c r="F196"/>
  <c r="G197" s="1"/>
  <c r="E196"/>
  <c r="G189"/>
  <c r="F189"/>
  <c r="E186"/>
  <c r="E189" s="1"/>
  <c r="G184"/>
  <c r="F184"/>
  <c r="G185" s="1"/>
  <c r="E184"/>
  <c r="G176"/>
  <c r="E170"/>
  <c r="E176" s="1"/>
  <c r="G168"/>
  <c r="F168"/>
  <c r="E168"/>
  <c r="G158"/>
  <c r="F158"/>
  <c r="G159" s="1"/>
  <c r="E158"/>
  <c r="G154"/>
  <c r="F154"/>
  <c r="E150"/>
  <c r="E154" s="1"/>
  <c r="G148"/>
  <c r="F148"/>
  <c r="E148"/>
  <c r="G149" s="1"/>
  <c r="G143"/>
  <c r="F143"/>
  <c r="E143"/>
  <c r="G138"/>
  <c r="F138"/>
  <c r="G139" s="1"/>
  <c r="E138"/>
  <c r="G134"/>
  <c r="F134"/>
  <c r="E125"/>
  <c r="E134" s="1"/>
  <c r="G123"/>
  <c r="E123"/>
  <c r="F117"/>
  <c r="F112"/>
  <c r="G110"/>
  <c r="F110"/>
  <c r="G111" s="1"/>
  <c r="E110"/>
  <c r="G104"/>
  <c r="F104"/>
  <c r="E104"/>
  <c r="G77"/>
  <c r="F77"/>
  <c r="G78" s="1"/>
  <c r="E77"/>
  <c r="G73"/>
  <c r="F73"/>
  <c r="E73"/>
  <c r="G74" s="1"/>
  <c r="G69"/>
  <c r="F69"/>
  <c r="G70" s="1"/>
  <c r="E69"/>
  <c r="G65"/>
  <c r="E65"/>
  <c r="F64"/>
  <c r="F65" s="1"/>
  <c r="G62"/>
  <c r="F62"/>
  <c r="E62"/>
  <c r="G63" s="1"/>
  <c r="G57"/>
  <c r="F57"/>
  <c r="E57"/>
  <c r="G48"/>
  <c r="E48"/>
  <c r="F45"/>
  <c r="F48" s="1"/>
  <c r="G43"/>
  <c r="F36"/>
  <c r="F43" s="1"/>
  <c r="E36"/>
  <c r="E43" s="1"/>
  <c r="G44" s="1"/>
  <c r="G34"/>
  <c r="F34"/>
  <c r="E34"/>
  <c r="G35" s="1"/>
  <c r="E31"/>
  <c r="F30"/>
  <c r="F31" s="1"/>
  <c r="G28"/>
  <c r="F28"/>
  <c r="E28"/>
  <c r="G29" s="1"/>
  <c r="G25"/>
  <c r="E25"/>
  <c r="G26" s="1"/>
  <c r="F24"/>
  <c r="F25" s="1"/>
  <c r="G22"/>
  <c r="E22"/>
  <c r="F21"/>
  <c r="F22" s="1"/>
  <c r="G19"/>
  <c r="F19"/>
  <c r="E19"/>
  <c r="G20" s="1"/>
  <c r="G16"/>
  <c r="E16"/>
  <c r="F6"/>
  <c r="F16" s="1"/>
  <c r="A1"/>
  <c r="L225" i="1"/>
  <c r="K225"/>
  <c r="L224"/>
  <c r="J216"/>
  <c r="G216"/>
  <c r="H216" s="1"/>
  <c r="I216" s="1"/>
  <c r="J215"/>
  <c r="G215"/>
  <c r="H215" s="1"/>
  <c r="I215" s="1"/>
  <c r="J214"/>
  <c r="G214"/>
  <c r="H214" s="1"/>
  <c r="I214" s="1"/>
  <c r="J213"/>
  <c r="F213" a="1"/>
  <c r="F213" s="1"/>
  <c r="G213" s="1"/>
  <c r="H213" s="1"/>
  <c r="I213" s="1"/>
  <c r="E213" a="1"/>
  <c r="E213" s="1"/>
  <c r="C213"/>
  <c r="J212"/>
  <c r="F212" a="1"/>
  <c r="F212" s="1"/>
  <c r="F217" s="1"/>
  <c r="E212" a="1"/>
  <c r="E212" s="1"/>
  <c r="C212"/>
  <c r="I210"/>
  <c r="H210"/>
  <c r="G210"/>
  <c r="E210"/>
  <c r="F208"/>
  <c r="F210" s="1"/>
  <c r="I206"/>
  <c r="H206"/>
  <c r="G206"/>
  <c r="F206"/>
  <c r="E206"/>
  <c r="G207" s="1"/>
  <c r="I199"/>
  <c r="H199"/>
  <c r="G199"/>
  <c r="F199"/>
  <c r="E199"/>
  <c r="G200" s="1"/>
  <c r="I192"/>
  <c r="H192"/>
  <c r="I193" s="1"/>
  <c r="G192"/>
  <c r="F192"/>
  <c r="E189"/>
  <c r="E192" s="1"/>
  <c r="G193" s="1"/>
  <c r="I187"/>
  <c r="H187"/>
  <c r="I188" s="1"/>
  <c r="G187"/>
  <c r="F187"/>
  <c r="E187"/>
  <c r="G188" s="1"/>
  <c r="I177"/>
  <c r="G177"/>
  <c r="F177"/>
  <c r="H171"/>
  <c r="H177" s="1"/>
  <c r="E171"/>
  <c r="E177" s="1"/>
  <c r="G178" s="1"/>
  <c r="I169"/>
  <c r="G169"/>
  <c r="F169"/>
  <c r="E169"/>
  <c r="G170" s="1"/>
  <c r="H161"/>
  <c r="H169" s="1"/>
  <c r="I170" s="1"/>
  <c r="I159"/>
  <c r="H159"/>
  <c r="G159"/>
  <c r="F159"/>
  <c r="E159"/>
  <c r="G160" s="1"/>
  <c r="I155"/>
  <c r="G153"/>
  <c r="G155" s="1"/>
  <c r="H151"/>
  <c r="H155" s="1"/>
  <c r="I156" s="1"/>
  <c r="F151"/>
  <c r="F155" s="1"/>
  <c r="E151"/>
  <c r="E155" s="1"/>
  <c r="I149"/>
  <c r="H149"/>
  <c r="I150" s="1"/>
  <c r="G149"/>
  <c r="F149"/>
  <c r="E149"/>
  <c r="G150" s="1"/>
  <c r="I144"/>
  <c r="I145" s="1"/>
  <c r="H144"/>
  <c r="G144"/>
  <c r="F144"/>
  <c r="E144"/>
  <c r="G145" s="1"/>
  <c r="I139"/>
  <c r="H139"/>
  <c r="G139"/>
  <c r="F139"/>
  <c r="E139"/>
  <c r="G140" s="1"/>
  <c r="I135"/>
  <c r="H135"/>
  <c r="G135"/>
  <c r="F135"/>
  <c r="E135"/>
  <c r="G136" s="1"/>
  <c r="E126"/>
  <c r="I124"/>
  <c r="G124"/>
  <c r="E124"/>
  <c r="G125" s="1"/>
  <c r="H117"/>
  <c r="H124" s="1"/>
  <c r="F117"/>
  <c r="F112"/>
  <c r="F124" s="1"/>
  <c r="I110"/>
  <c r="I111" s="1"/>
  <c r="H110"/>
  <c r="G110"/>
  <c r="F110"/>
  <c r="E110"/>
  <c r="G111" s="1"/>
  <c r="I104"/>
  <c r="H104"/>
  <c r="G104"/>
  <c r="F104"/>
  <c r="E104"/>
  <c r="G105" s="1"/>
  <c r="I77"/>
  <c r="H77"/>
  <c r="G77"/>
  <c r="F77"/>
  <c r="E77"/>
  <c r="G78" s="1"/>
  <c r="I73"/>
  <c r="H73"/>
  <c r="I74" s="1"/>
  <c r="G73"/>
  <c r="F73"/>
  <c r="E73"/>
  <c r="G74" s="1"/>
  <c r="I69"/>
  <c r="I70" s="1"/>
  <c r="H69"/>
  <c r="G69"/>
  <c r="F69"/>
  <c r="E69"/>
  <c r="G70" s="1"/>
  <c r="I65"/>
  <c r="H65"/>
  <c r="G65"/>
  <c r="E65"/>
  <c r="G66" s="1"/>
  <c r="F64"/>
  <c r="F65" s="1"/>
  <c r="I62"/>
  <c r="H62"/>
  <c r="G62"/>
  <c r="F62"/>
  <c r="E62"/>
  <c r="G63" s="1"/>
  <c r="I57"/>
  <c r="H57"/>
  <c r="G57"/>
  <c r="F57"/>
  <c r="E57"/>
  <c r="G58" s="1"/>
  <c r="I48"/>
  <c r="H48"/>
  <c r="G48"/>
  <c r="E48"/>
  <c r="F45"/>
  <c r="F48" s="1"/>
  <c r="I43"/>
  <c r="G43"/>
  <c r="F43"/>
  <c r="H36"/>
  <c r="H43" s="1"/>
  <c r="F36"/>
  <c r="E36"/>
  <c r="E43" s="1"/>
  <c r="G44" s="1"/>
  <c r="I34"/>
  <c r="H34"/>
  <c r="I35" s="1"/>
  <c r="G34"/>
  <c r="F34"/>
  <c r="E34"/>
  <c r="G35" s="1"/>
  <c r="E31"/>
  <c r="F30"/>
  <c r="F31" s="1"/>
  <c r="I28"/>
  <c r="H28"/>
  <c r="G28"/>
  <c r="F28"/>
  <c r="E28"/>
  <c r="G29" s="1"/>
  <c r="I25"/>
  <c r="H25"/>
  <c r="G25"/>
  <c r="E25"/>
  <c r="F24"/>
  <c r="F25" s="1"/>
  <c r="I22"/>
  <c r="H22"/>
  <c r="G22"/>
  <c r="E22"/>
  <c r="F21"/>
  <c r="F22" s="1"/>
  <c r="I19"/>
  <c r="H19"/>
  <c r="G19"/>
  <c r="F19"/>
  <c r="E19"/>
  <c r="G20" s="1"/>
  <c r="I16"/>
  <c r="H16"/>
  <c r="G16"/>
  <c r="E16"/>
  <c r="F6"/>
  <c r="F16" s="1"/>
  <c r="A1"/>
  <c r="G58" i="2" l="1"/>
  <c r="G23"/>
  <c r="G105"/>
  <c r="G135"/>
  <c r="G144"/>
  <c r="G155"/>
  <c r="G169"/>
  <c r="G190"/>
  <c r="G204"/>
  <c r="F29" i="3"/>
  <c r="F20"/>
  <c r="F23"/>
  <c r="F26"/>
  <c r="F44"/>
  <c r="F58"/>
  <c r="F70"/>
  <c r="F78"/>
  <c r="F111"/>
  <c r="F125"/>
  <c r="F137"/>
  <c r="F146"/>
  <c r="F161"/>
  <c r="F187"/>
  <c r="F192"/>
  <c r="F206"/>
  <c r="F210"/>
  <c r="F31"/>
  <c r="F32" s="1"/>
  <c r="F170" i="2"/>
  <c r="F176" s="1"/>
  <c r="G177" s="1"/>
  <c r="E216"/>
  <c r="G30"/>
  <c r="G31" s="1"/>
  <c r="G32" s="1"/>
  <c r="G49"/>
  <c r="G66"/>
  <c r="F123"/>
  <c r="F219" i="1"/>
  <c r="G17" i="2"/>
  <c r="G209"/>
  <c r="G17" i="1"/>
  <c r="I20"/>
  <c r="G23"/>
  <c r="I26"/>
  <c r="I29"/>
  <c r="G49"/>
  <c r="I49"/>
  <c r="G156"/>
  <c r="I200"/>
  <c r="I207"/>
  <c r="G211"/>
  <c r="I211"/>
  <c r="I23"/>
  <c r="G26"/>
  <c r="I44"/>
  <c r="I58"/>
  <c r="I63"/>
  <c r="I66"/>
  <c r="I78"/>
  <c r="I105"/>
  <c r="I125"/>
  <c r="I160"/>
  <c r="I178"/>
  <c r="I136"/>
  <c r="I140"/>
  <c r="E217"/>
  <c r="E219" s="1"/>
  <c r="H30"/>
  <c r="H31" s="1"/>
  <c r="I17"/>
  <c r="G30"/>
  <c r="G31" s="1"/>
  <c r="I30"/>
  <c r="G212"/>
  <c r="F216" i="2" l="1"/>
  <c r="G124"/>
  <c r="G214"/>
  <c r="G216" s="1"/>
  <c r="G217" i="1"/>
  <c r="G219" s="1"/>
  <c r="H212"/>
  <c r="G32"/>
  <c r="K224"/>
  <c r="M224" s="1"/>
  <c r="I31"/>
  <c r="E216" i="3" l="1"/>
  <c r="H217" i="1"/>
  <c r="I212"/>
  <c r="I32"/>
  <c r="E218" i="3" l="1"/>
  <c r="F216"/>
  <c r="F218" s="1"/>
  <c r="H219" i="1"/>
  <c r="K223"/>
  <c r="I217"/>
  <c r="I219" s="1"/>
  <c r="F217" i="3" l="1"/>
  <c r="I218" i="1"/>
</calcChain>
</file>

<file path=xl/comments1.xml><?xml version="1.0" encoding="utf-8"?>
<comments xmlns="http://schemas.openxmlformats.org/spreadsheetml/2006/main">
  <authors>
    <author>User 1</author>
  </authors>
  <commentList>
    <comment ref="L225" authorId="0">
      <text>
        <r>
          <rPr>
            <b/>
            <sz val="9"/>
            <color indexed="81"/>
            <rFont val="Tahoma"/>
            <family val="2"/>
          </rPr>
          <t>20/5 : 33tr (CMD)
12/5 : 150tr (Phúc Vinh)
27/7: 327.600 ( Thiên Phú)</t>
        </r>
      </text>
    </comment>
  </commentList>
</comments>
</file>

<file path=xl/sharedStrings.xml><?xml version="1.0" encoding="utf-8"?>
<sst xmlns="http://schemas.openxmlformats.org/spreadsheetml/2006/main" count="909" uniqueCount="87">
  <si>
    <t>STT</t>
  </si>
  <si>
    <t>KHÁCH HÀNG</t>
  </si>
  <si>
    <t>SỐ HĐ</t>
  </si>
  <si>
    <t>NGÀY HĐ</t>
  </si>
  <si>
    <t>HỢP ĐỒNG - NH (10%VAT)</t>
  </si>
  <si>
    <t>GIÁ TRỊ THỰC TẾ</t>
  </si>
  <si>
    <t>NGÀY THANH TOÁN</t>
  </si>
  <si>
    <t>GHI CHÚ</t>
  </si>
  <si>
    <t xml:space="preserve"> HÓA ĐƠN</t>
  </si>
  <si>
    <t>GIÁ TRỊ HĐ</t>
  </si>
  <si>
    <t>THANH TOÁN</t>
  </si>
  <si>
    <t>BQL Khu Kinh Tế Trà Vinh</t>
  </si>
  <si>
    <t>Thuê QSDĐ 26/8/08-15/9/09</t>
  </si>
  <si>
    <t>Thuê QSDĐ 26/8/09-15/9/10</t>
  </si>
  <si>
    <t>TP- Chuyển NH</t>
  </si>
  <si>
    <t>Thuê QSDĐ 26/8/10-15/9/11</t>
  </si>
  <si>
    <t>Thanh toán NH</t>
  </si>
  <si>
    <t>Thuê QSDĐ 15/9/11-15/9/12</t>
  </si>
  <si>
    <t>Thuê QSDĐ 15/9/12-15/9/13</t>
  </si>
  <si>
    <t>Thuê QSDĐ 15/9/13-15/9/14</t>
  </si>
  <si>
    <t>Thuê QSDĐ 8/3/14 - 8/3/15</t>
  </si>
  <si>
    <t>Phí hạ tầng 15/9/14-15/9/15</t>
  </si>
  <si>
    <t>Thuê QSDĐ 9/3/15 - 6/3/16</t>
  </si>
  <si>
    <t>TỔNG CỘNG</t>
  </si>
  <si>
    <t>x</t>
  </si>
  <si>
    <t>CÒN LẠI</t>
  </si>
  <si>
    <t>Cty Cổ Phần Xây Dựng Hiền Phúc</t>
  </si>
  <si>
    <t>13/HĐGK/2014</t>
  </si>
  <si>
    <t>Cty TNHH XDTM Hồng Rõ</t>
  </si>
  <si>
    <t>DNTN Hai Lượm</t>
  </si>
  <si>
    <t>Bảo Hiểm Bảo Long</t>
  </si>
  <si>
    <t>Cty TNHH MTV Quảng Cáo Tấn Phong</t>
  </si>
  <si>
    <t>Cty TNHH MTV Cấp Thoát Nước Trà Vinh</t>
  </si>
  <si>
    <t>30/HĐTK.TCXDCT</t>
  </si>
  <si>
    <t>Cty Cổ Phần Bê Tông IBS</t>
  </si>
  <si>
    <t>27/02/2014/HĐKT/BT IBS PKD DA1</t>
  </si>
  <si>
    <t>Trần Thạch Cao</t>
  </si>
  <si>
    <t>Thanh toán TM</t>
  </si>
  <si>
    <t>Cty Bê Tông Tân Tài</t>
  </si>
  <si>
    <t>22/HĐEC.13</t>
  </si>
  <si>
    <t>Cty CP Lưới Hàn Thiên Phú</t>
  </si>
  <si>
    <t>151/2015/TP/HĐKT</t>
  </si>
  <si>
    <t>Cty TNHH SX TM Nam Đại Thành</t>
  </si>
  <si>
    <t>HĐ : 0011884</t>
  </si>
  <si>
    <t>Cty Kiến Trúc XD Bách Việt</t>
  </si>
  <si>
    <t>20.3 HĐ/TVTK.2013</t>
  </si>
  <si>
    <t>Cty TNHH MTV Công Nghệ Môi Trường CDM</t>
  </si>
  <si>
    <t>18-11/HĐ-DVMT-2013</t>
  </si>
  <si>
    <t>……../HTXL-2015</t>
  </si>
  <si>
    <t>Cty TNHH MTV XD TM DV Khánh Trân</t>
  </si>
  <si>
    <t>01/HĐXD-2011</t>
  </si>
  <si>
    <t>Thu TM</t>
  </si>
  <si>
    <t>07/2014/HĐXD (27.013.067.000)</t>
  </si>
  <si>
    <t>TM : 10ty</t>
  </si>
  <si>
    <t>BQL Dự Án Xây Dựng Dân Dụng &amp; Công Nghiệp Trà Vinh</t>
  </si>
  <si>
    <t>Cty CP Cơ Khí Kim Loại Xây Dựng Hoàng Kim</t>
  </si>
  <si>
    <t>02-14/HĐTC (Kết cấu thép)</t>
  </si>
  <si>
    <t>01-2015/HĐTC (kết cấu nhà xe, mái nối, thang leo, lang cang,cửa cổng)</t>
  </si>
  <si>
    <t>Cty TNHH MTV Thanh Hoàng Thanh</t>
  </si>
  <si>
    <t>15/01/2015/HĐKT</t>
  </si>
  <si>
    <t>Cty CP Kỹ Nghệ Cách Nhiệt Gia Nguyên</t>
  </si>
  <si>
    <t>17/2015</t>
  </si>
  <si>
    <t>Cty TNHH Sản Xuất Cơ Khí Nghĩa Thành Công</t>
  </si>
  <si>
    <t>DNTN SX TM Nguyễn Trình</t>
  </si>
  <si>
    <t>36/2015/HĐMB/NT</t>
  </si>
  <si>
    <t>HĐ : 4537,4539,4589,5498</t>
  </si>
  <si>
    <t>Cty TNHH XD &amp; Phòng cháy Chữa Cháy Trung Nam</t>
  </si>
  <si>
    <t>13/2013/HĐKT</t>
  </si>
  <si>
    <t>Cty TNHH MTV XD Công Trình Phúc Vinh</t>
  </si>
  <si>
    <t>01/2015/HĐKT</t>
  </si>
  <si>
    <t>Kỹ Thuật</t>
  </si>
  <si>
    <t>DNTN Lê Tấn Phát</t>
  </si>
  <si>
    <t>03/HĐ/2015</t>
  </si>
  <si>
    <t>Cty TNHH Phi Hải</t>
  </si>
  <si>
    <t>14/HĐKT.15</t>
  </si>
  <si>
    <t>Cty CP Điện Nước Quang Phúc</t>
  </si>
  <si>
    <t>../2015/HĐXL</t>
  </si>
  <si>
    <t>Cty TNHH Kỹ Thuật Cơ Điện M &amp; E</t>
  </si>
  <si>
    <t>1606/HĐKT/M&amp;E/2015</t>
  </si>
  <si>
    <t>Cty TNHH Xây Dựng Hoàn Cầu</t>
  </si>
  <si>
    <t>05/HĐ-XD</t>
  </si>
  <si>
    <t>Cty TNHH Thương Mại Trang Trí Nội Thất Kiến Hưng</t>
  </si>
  <si>
    <t>0001388</t>
  </si>
  <si>
    <t>Chi phí khác bằng tiền mặt không hóa đơn</t>
  </si>
  <si>
    <t>Đào giếng &amp; tiền xe VC</t>
  </si>
  <si>
    <t>Tủ tài liệu &amp; bàng làm việc</t>
  </si>
  <si>
    <t>TỔNG CỘNG CHI PHÍ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</si>
</sst>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25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VNI-Times"/>
    </font>
    <font>
      <sz val="10"/>
      <name val="VNI-Times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81"/>
      <name val="Tahoma"/>
      <family val="2"/>
    </font>
    <font>
      <b/>
      <sz val="9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.VnAvant"/>
      <family val="2"/>
    </font>
    <font>
      <b/>
      <sz val="12"/>
      <name val="VNI-Cooper"/>
    </font>
    <font>
      <b/>
      <sz val="18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37">
    <xf numFmtId="0" fontId="0" fillId="0" borderId="0"/>
    <xf numFmtId="43" fontId="4" fillId="0" borderId="0" applyFont="0" applyFill="0" applyBorder="0" applyAlignment="0" applyProtection="0"/>
    <xf numFmtId="3" fontId="8" fillId="0" borderId="14"/>
    <xf numFmtId="0" fontId="9" fillId="0" borderId="0"/>
    <xf numFmtId="3" fontId="14" fillId="3" borderId="1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4" fillId="3" borderId="1">
      <alignment horizontal="centerContinuous" vertical="center" wrapText="1"/>
    </xf>
    <xf numFmtId="3" fontId="14" fillId="3" borderId="1">
      <alignment horizontal="center" vertical="center" wrapText="1"/>
    </xf>
    <xf numFmtId="2" fontId="4" fillId="0" borderId="0" applyFont="0" applyFill="0" applyBorder="0" applyAlignment="0" applyProtection="0"/>
    <xf numFmtId="0" fontId="17" fillId="0" borderId="19" applyNumberFormat="0" applyAlignment="0" applyProtection="0">
      <alignment horizontal="left" vertical="center"/>
    </xf>
    <xf numFmtId="0" fontId="17" fillId="0" borderId="18">
      <alignment horizontal="left" vertical="center"/>
    </xf>
    <xf numFmtId="3" fontId="14" fillId="0" borderId="20"/>
    <xf numFmtId="3" fontId="14" fillId="0" borderId="1">
      <alignment horizontal="center" vertical="center" wrapText="1"/>
    </xf>
    <xf numFmtId="3" fontId="14" fillId="0" borderId="1">
      <alignment horizontal="centerContinuous" vertical="center"/>
    </xf>
    <xf numFmtId="165" fontId="18" fillId="0" borderId="17"/>
    <xf numFmtId="0" fontId="9" fillId="0" borderId="0"/>
    <xf numFmtId="0" fontId="15" fillId="0" borderId="0"/>
    <xf numFmtId="0" fontId="1" fillId="0" borderId="0"/>
    <xf numFmtId="0" fontId="19" fillId="0" borderId="0">
      <alignment horizontal="centerContinuous"/>
    </xf>
    <xf numFmtId="0" fontId="20" fillId="0" borderId="0">
      <alignment horizontal="center"/>
    </xf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22" fillId="0" borderId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4" fillId="0" borderId="0"/>
  </cellStyleXfs>
  <cellXfs count="1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 applyAlignment="1">
      <alignment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164" fontId="6" fillId="0" borderId="9" xfId="1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64" fontId="7" fillId="2" borderId="11" xfId="0" applyNumberFormat="1" applyFont="1" applyFill="1" applyBorder="1" applyAlignment="1">
      <alignment vertical="center" wrapText="1"/>
    </xf>
    <xf numFmtId="164" fontId="7" fillId="2" borderId="12" xfId="0" applyNumberFormat="1" applyFont="1" applyFill="1" applyBorder="1" applyAlignment="1">
      <alignment vertical="center" wrapText="1"/>
    </xf>
    <xf numFmtId="164" fontId="6" fillId="0" borderId="7" xfId="1" applyNumberFormat="1" applyFont="1" applyBorder="1" applyAlignment="1">
      <alignment horizontal="center" vertical="center" wrapText="1"/>
    </xf>
    <xf numFmtId="164" fontId="6" fillId="0" borderId="10" xfId="1" applyNumberFormat="1" applyFont="1" applyBorder="1" applyAlignment="1">
      <alignment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4" fontId="6" fillId="0" borderId="13" xfId="1" applyNumberFormat="1" applyFont="1" applyBorder="1" applyAlignment="1">
      <alignment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4" fontId="5" fillId="0" borderId="8" xfId="1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164" fontId="5" fillId="0" borderId="9" xfId="1" applyNumberFormat="1" applyFont="1" applyBorder="1" applyAlignment="1">
      <alignment horizontal="center" vertical="center" wrapText="1"/>
    </xf>
    <xf numFmtId="164" fontId="5" fillId="0" borderId="10" xfId="1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4" fontId="6" fillId="0" borderId="10" xfId="3" applyNumberFormat="1" applyFont="1" applyBorder="1" applyAlignment="1">
      <alignment horizontal="center" vertical="center" wrapText="1"/>
    </xf>
    <xf numFmtId="14" fontId="6" fillId="0" borderId="7" xfId="3" applyNumberFormat="1" applyFont="1" applyBorder="1" applyAlignment="1">
      <alignment horizontal="center" vertical="center" wrapText="1"/>
    </xf>
    <xf numFmtId="164" fontId="5" fillId="0" borderId="17" xfId="1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164" fontId="5" fillId="0" borderId="13" xfId="1" applyNumberFormat="1" applyFont="1" applyBorder="1" applyAlignment="1">
      <alignment horizontal="center" vertical="center" wrapText="1"/>
    </xf>
    <xf numFmtId="164" fontId="10" fillId="0" borderId="7" xfId="1" applyNumberFormat="1" applyFont="1" applyBorder="1" applyAlignment="1">
      <alignment vertical="center" wrapText="1"/>
    </xf>
    <xf numFmtId="14" fontId="10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 wrapText="1"/>
    </xf>
    <xf numFmtId="164" fontId="5" fillId="0" borderId="8" xfId="1" applyNumberFormat="1" applyFont="1" applyBorder="1" applyAlignment="1">
      <alignment vertical="center" wrapText="1"/>
    </xf>
    <xf numFmtId="164" fontId="11" fillId="0" borderId="7" xfId="1" applyNumberFormat="1" applyFont="1" applyBorder="1" applyAlignment="1">
      <alignment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4" fontId="11" fillId="0" borderId="10" xfId="1" applyNumberFormat="1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0" xfId="1" applyNumberFormat="1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164" fontId="3" fillId="0" borderId="0" xfId="1" applyNumberFormat="1" applyFont="1" applyAlignment="1">
      <alignment horizontal="center" vertical="center" wrapText="1"/>
    </xf>
    <xf numFmtId="164" fontId="5" fillId="0" borderId="0" xfId="0" applyNumberFormat="1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164" fontId="6" fillId="0" borderId="8" xfId="1" applyNumberFormat="1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2" applyFont="1" applyBorder="1" applyAlignment="1">
      <alignment horizontal="center" vertical="center" wrapText="1"/>
    </xf>
    <xf numFmtId="164" fontId="5" fillId="0" borderId="9" xfId="1" applyNumberFormat="1" applyFont="1" applyBorder="1" applyAlignment="1">
      <alignment horizontal="center" vertical="center" wrapText="1"/>
    </xf>
    <xf numFmtId="164" fontId="5" fillId="0" borderId="8" xfId="1" applyNumberFormat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4" fontId="5" fillId="0" borderId="5" xfId="1" applyNumberFormat="1" applyFont="1" applyBorder="1" applyAlignment="1">
      <alignment horizontal="center" vertical="center" wrapText="1"/>
    </xf>
    <xf numFmtId="164" fontId="5" fillId="0" borderId="6" xfId="1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7" xfId="1" applyNumberFormat="1" applyFont="1" applyBorder="1" applyAlignment="1">
      <alignment horizontal="center" vertical="center" wrapText="1"/>
    </xf>
    <xf numFmtId="14" fontId="5" fillId="0" borderId="9" xfId="1" applyNumberFormat="1" applyFont="1" applyBorder="1" applyAlignment="1">
      <alignment horizontal="center" vertical="center" wrapText="1"/>
    </xf>
    <xf numFmtId="14" fontId="5" fillId="0" borderId="13" xfId="1" applyNumberFormat="1" applyFont="1" applyBorder="1" applyAlignment="1">
      <alignment horizontal="center" vertical="center" wrapText="1"/>
    </xf>
    <xf numFmtId="164" fontId="5" fillId="0" borderId="13" xfId="1" applyNumberFormat="1" applyFont="1" applyBorder="1" applyAlignment="1">
      <alignment horizontal="center" vertical="center" wrapText="1"/>
    </xf>
    <xf numFmtId="164" fontId="6" fillId="0" borderId="5" xfId="1" applyNumberFormat="1" applyFont="1" applyBorder="1" applyAlignment="1">
      <alignment horizontal="center" vertical="center" wrapText="1"/>
    </xf>
    <xf numFmtId="0" fontId="0" fillId="0" borderId="8" xfId="0" applyBorder="1"/>
    <xf numFmtId="0" fontId="5" fillId="0" borderId="17" xfId="0" applyFont="1" applyBorder="1" applyAlignment="1">
      <alignment horizontal="center" vertical="center" wrapText="1"/>
    </xf>
    <xf numFmtId="14" fontId="5" fillId="0" borderId="17" xfId="1" applyNumberFormat="1" applyFont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10" xfId="1" applyNumberFormat="1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37">
    <cellStyle name="cg" xfId="4"/>
    <cellStyle name="Comma" xfId="1" builtinId="3"/>
    <cellStyle name="Comma 2" xfId="5"/>
    <cellStyle name="Comma 3" xfId="6"/>
    <cellStyle name="Comma 4" xfId="7"/>
    <cellStyle name="Comma 5" xfId="8"/>
    <cellStyle name="Comma0" xfId="9"/>
    <cellStyle name="Currency0" xfId="10"/>
    <cellStyle name="Date" xfId="11"/>
    <cellStyle name="f1" xfId="12"/>
    <cellStyle name="f2" xfId="13"/>
    <cellStyle name="Fixed" xfId="14"/>
    <cellStyle name="Header1" xfId="15"/>
    <cellStyle name="Header2" xfId="16"/>
    <cellStyle name="k0" xfId="17"/>
    <cellStyle name="k1" xfId="2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_TM-14" xfId="3"/>
    <cellStyle name="TD1" xfId="24"/>
    <cellStyle name="Tua de so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%20L&#7841;c%20T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IN - TC"/>
      <sheetName val="TH"/>
      <sheetName val="331"/>
      <sheetName val="331-CT"/>
      <sheetName val="TH - TT"/>
      <sheetName val="TH - TT (3)"/>
      <sheetName val="TH - TT (2)"/>
    </sheetNames>
    <sheetDataSet>
      <sheetData sheetId="0" refreshError="1"/>
      <sheetData sheetId="1" refreshError="1"/>
      <sheetData sheetId="2">
        <row r="7">
          <cell r="M7">
            <v>331</v>
          </cell>
        </row>
        <row r="9">
          <cell r="M9">
            <v>13</v>
          </cell>
        </row>
        <row r="10">
          <cell r="M10" t="str">
            <v/>
          </cell>
        </row>
        <row r="11">
          <cell r="A11" t="str">
            <v/>
          </cell>
          <cell r="B11">
            <v>2015</v>
          </cell>
          <cell r="C11">
            <v>12</v>
          </cell>
          <cell r="D11">
            <v>42369</v>
          </cell>
          <cell r="E11" t="str">
            <v>BTKC</v>
          </cell>
          <cell r="F11">
            <v>42369</v>
          </cell>
          <cell r="G11" t="str">
            <v>Kết chuyển chi phí tài chính</v>
          </cell>
          <cell r="J11">
            <v>1052108206</v>
          </cell>
          <cell r="K11" t="str">
            <v>911</v>
          </cell>
          <cell r="L11" t="str">
            <v>635</v>
          </cell>
          <cell r="M11" t="str">
            <v/>
          </cell>
        </row>
        <row r="12">
          <cell r="A12" t="str">
            <v/>
          </cell>
          <cell r="B12">
            <v>2015</v>
          </cell>
          <cell r="C12">
            <v>12</v>
          </cell>
          <cell r="D12">
            <v>42369</v>
          </cell>
          <cell r="E12" t="str">
            <v>BTKC</v>
          </cell>
          <cell r="F12">
            <v>42369</v>
          </cell>
          <cell r="G12" t="str">
            <v>K/C chi phí quản lý doanh nghiệp</v>
          </cell>
          <cell r="J12">
            <v>17431713344</v>
          </cell>
          <cell r="K12" t="str">
            <v>911</v>
          </cell>
          <cell r="L12" t="str">
            <v>642</v>
          </cell>
          <cell r="M12" t="str">
            <v/>
          </cell>
        </row>
        <row r="13">
          <cell r="A13" t="str">
            <v/>
          </cell>
          <cell r="B13">
            <v>2015</v>
          </cell>
          <cell r="C13">
            <v>12</v>
          </cell>
          <cell r="D13">
            <v>42369</v>
          </cell>
          <cell r="E13" t="str">
            <v>BTKC</v>
          </cell>
          <cell r="F13">
            <v>42369</v>
          </cell>
          <cell r="G13" t="str">
            <v>K/C doanh thu hoạt động tài chính</v>
          </cell>
          <cell r="J13">
            <v>1746371</v>
          </cell>
          <cell r="K13" t="str">
            <v>515</v>
          </cell>
          <cell r="L13" t="str">
            <v>911</v>
          </cell>
          <cell r="M13" t="str">
            <v/>
          </cell>
        </row>
        <row r="14">
          <cell r="A14" t="str">
            <v/>
          </cell>
          <cell r="B14">
            <v>2015</v>
          </cell>
          <cell r="C14">
            <v>12</v>
          </cell>
          <cell r="D14">
            <v>42369</v>
          </cell>
          <cell r="E14" t="str">
            <v>BTKC</v>
          </cell>
          <cell r="F14">
            <v>42369</v>
          </cell>
          <cell r="G14" t="str">
            <v>K/C thu nhập khác</v>
          </cell>
          <cell r="J14">
            <v>500000</v>
          </cell>
          <cell r="K14" t="str">
            <v>711</v>
          </cell>
          <cell r="L14" t="str">
            <v>911</v>
          </cell>
          <cell r="M14" t="str">
            <v/>
          </cell>
        </row>
        <row r="15">
          <cell r="A15" t="str">
            <v/>
          </cell>
          <cell r="B15">
            <v>2015</v>
          </cell>
          <cell r="C15">
            <v>12</v>
          </cell>
          <cell r="D15">
            <v>42369</v>
          </cell>
          <cell r="E15" t="str">
            <v>BTKC</v>
          </cell>
          <cell r="F15">
            <v>42369</v>
          </cell>
          <cell r="G15" t="str">
            <v>K/C chi phí khác</v>
          </cell>
          <cell r="J15">
            <v>0</v>
          </cell>
          <cell r="K15" t="str">
            <v>911</v>
          </cell>
          <cell r="L15" t="str">
            <v>811</v>
          </cell>
          <cell r="M15" t="str">
            <v/>
          </cell>
        </row>
        <row r="16">
          <cell r="A16" t="str">
            <v/>
          </cell>
          <cell r="B16">
            <v>2008</v>
          </cell>
          <cell r="C16">
            <v>2</v>
          </cell>
          <cell r="D16">
            <v>39479</v>
          </cell>
          <cell r="E16" t="str">
            <v>T01</v>
          </cell>
          <cell r="F16">
            <v>39479</v>
          </cell>
          <cell r="G16" t="str">
            <v>Thu vốn đầu tư ban đầu</v>
          </cell>
          <cell r="I16" t="str">
            <v>Nguyễn Thiện Duy</v>
          </cell>
          <cell r="J16">
            <v>2400000000</v>
          </cell>
          <cell r="K16" t="str">
            <v>1111</v>
          </cell>
          <cell r="L16" t="str">
            <v>4111</v>
          </cell>
          <cell r="M16" t="str">
            <v/>
          </cell>
        </row>
        <row r="17">
          <cell r="A17" t="str">
            <v/>
          </cell>
          <cell r="B17">
            <v>2008</v>
          </cell>
          <cell r="C17">
            <v>2</v>
          </cell>
          <cell r="D17">
            <v>39479</v>
          </cell>
          <cell r="E17" t="str">
            <v>T02</v>
          </cell>
          <cell r="F17">
            <v>39479</v>
          </cell>
          <cell r="G17" t="str">
            <v>Thu vốn đầu tư ban đầu</v>
          </cell>
          <cell r="I17" t="str">
            <v>Lê Thị Hoa</v>
          </cell>
          <cell r="J17">
            <v>1600000000</v>
          </cell>
          <cell r="K17" t="str">
            <v>1111</v>
          </cell>
          <cell r="L17" t="str">
            <v>4111</v>
          </cell>
          <cell r="M17" t="str">
            <v/>
          </cell>
        </row>
        <row r="18">
          <cell r="A18" t="str">
            <v/>
          </cell>
          <cell r="B18">
            <v>2009</v>
          </cell>
          <cell r="C18">
            <v>1</v>
          </cell>
          <cell r="D18">
            <v>39834</v>
          </cell>
          <cell r="E18" t="str">
            <v>C01</v>
          </cell>
          <cell r="F18">
            <v>39834</v>
          </cell>
          <cell r="G18" t="str">
            <v>Nộp thuế môn bài 2009</v>
          </cell>
          <cell r="H18" t="str">
            <v>0009268</v>
          </cell>
          <cell r="I18" t="str">
            <v>Đặng Thành Thang</v>
          </cell>
          <cell r="J18">
            <v>1500000</v>
          </cell>
          <cell r="K18" t="str">
            <v>33382</v>
          </cell>
          <cell r="L18" t="str">
            <v>1111</v>
          </cell>
          <cell r="M18" t="str">
            <v/>
          </cell>
        </row>
        <row r="19">
          <cell r="A19" t="str">
            <v/>
          </cell>
          <cell r="B19">
            <v>2009</v>
          </cell>
          <cell r="C19">
            <v>1</v>
          </cell>
          <cell r="D19">
            <v>39834</v>
          </cell>
          <cell r="E19" t="str">
            <v>CTGS</v>
          </cell>
          <cell r="F19">
            <v>39834</v>
          </cell>
          <cell r="G19" t="str">
            <v>Nộp thuế môn bài 2009</v>
          </cell>
          <cell r="J19">
            <v>1500000</v>
          </cell>
          <cell r="K19" t="str">
            <v>642</v>
          </cell>
          <cell r="L19" t="str">
            <v>33382</v>
          </cell>
          <cell r="M19" t="str">
            <v/>
          </cell>
        </row>
        <row r="20">
          <cell r="A20" t="str">
            <v/>
          </cell>
          <cell r="B20">
            <v>2009</v>
          </cell>
          <cell r="C20">
            <v>5</v>
          </cell>
          <cell r="D20">
            <v>39959</v>
          </cell>
          <cell r="E20" t="str">
            <v>C02</v>
          </cell>
          <cell r="F20">
            <v>39959</v>
          </cell>
          <cell r="G20" t="str">
            <v>Đóng góp tiền xây dựng quỹ an sinh xã hội</v>
          </cell>
          <cell r="H20" t="str">
            <v>Giấy nộp tiền</v>
          </cell>
          <cell r="I20" t="str">
            <v>Đặng Vũ Thụy</v>
          </cell>
          <cell r="J20">
            <v>1000000</v>
          </cell>
          <cell r="K20" t="str">
            <v>642</v>
          </cell>
          <cell r="L20" t="str">
            <v>1111</v>
          </cell>
          <cell r="M20" t="str">
            <v/>
          </cell>
        </row>
        <row r="21">
          <cell r="A21" t="str">
            <v/>
          </cell>
          <cell r="B21">
            <v>2009</v>
          </cell>
          <cell r="C21">
            <v>5</v>
          </cell>
          <cell r="D21">
            <v>39959</v>
          </cell>
          <cell r="E21" t="str">
            <v>C02</v>
          </cell>
          <cell r="F21">
            <v>39959</v>
          </cell>
          <cell r="G21" t="str">
            <v>Phí chuyển tiền</v>
          </cell>
          <cell r="J21">
            <v>25000</v>
          </cell>
          <cell r="K21" t="str">
            <v>642</v>
          </cell>
          <cell r="L21" t="str">
            <v>1111</v>
          </cell>
          <cell r="M21" t="str">
            <v/>
          </cell>
        </row>
        <row r="22">
          <cell r="A22" t="str">
            <v/>
          </cell>
          <cell r="B22">
            <v>2009</v>
          </cell>
          <cell r="C22">
            <v>9</v>
          </cell>
          <cell r="D22">
            <v>40079</v>
          </cell>
          <cell r="E22" t="str">
            <v>C03</v>
          </cell>
          <cell r="F22">
            <v>40079</v>
          </cell>
          <cell r="G22" t="str">
            <v>Nộp thuế môn bài 2008</v>
          </cell>
          <cell r="H22" t="str">
            <v>Giấy nộp tiền</v>
          </cell>
          <cell r="I22" t="str">
            <v>Đặng Vũ Thụy</v>
          </cell>
          <cell r="J22">
            <v>750000</v>
          </cell>
          <cell r="K22" t="str">
            <v>33382</v>
          </cell>
          <cell r="L22" t="str">
            <v>1111</v>
          </cell>
          <cell r="M22" t="str">
            <v/>
          </cell>
        </row>
        <row r="23">
          <cell r="A23" t="str">
            <v/>
          </cell>
          <cell r="B23">
            <v>2009</v>
          </cell>
          <cell r="C23">
            <v>9</v>
          </cell>
          <cell r="D23">
            <v>40079</v>
          </cell>
          <cell r="E23" t="str">
            <v>CTGS</v>
          </cell>
          <cell r="F23">
            <v>40079</v>
          </cell>
          <cell r="G23" t="str">
            <v>Nộp thuế môn bài 2008</v>
          </cell>
          <cell r="J23">
            <v>750000</v>
          </cell>
          <cell r="K23" t="str">
            <v>642</v>
          </cell>
          <cell r="L23" t="str">
            <v>33382</v>
          </cell>
          <cell r="M23" t="str">
            <v/>
          </cell>
        </row>
        <row r="24">
          <cell r="A24" t="str">
            <v/>
          </cell>
          <cell r="B24">
            <v>2009</v>
          </cell>
          <cell r="C24">
            <v>9</v>
          </cell>
          <cell r="D24">
            <v>40079</v>
          </cell>
          <cell r="E24" t="str">
            <v>C03</v>
          </cell>
          <cell r="F24">
            <v>40079</v>
          </cell>
          <cell r="G24" t="str">
            <v>Phí chuyển tiền</v>
          </cell>
          <cell r="J24">
            <v>25000</v>
          </cell>
          <cell r="K24" t="str">
            <v>642</v>
          </cell>
          <cell r="L24" t="str">
            <v>1111</v>
          </cell>
          <cell r="M24" t="str">
            <v/>
          </cell>
        </row>
        <row r="25">
          <cell r="A25" t="str">
            <v/>
          </cell>
          <cell r="B25">
            <v>2010</v>
          </cell>
          <cell r="C25">
            <v>5</v>
          </cell>
          <cell r="D25">
            <v>40317</v>
          </cell>
          <cell r="E25" t="str">
            <v>C01</v>
          </cell>
          <cell r="F25">
            <v>40317</v>
          </cell>
          <cell r="G25" t="str">
            <v>Nộp thuế môn bài 2010</v>
          </cell>
          <cell r="H25" t="str">
            <v>Giấy nộp tiền</v>
          </cell>
          <cell r="I25" t="str">
            <v>Đặng Vũ Thụy</v>
          </cell>
          <cell r="J25">
            <v>1500000</v>
          </cell>
          <cell r="K25" t="str">
            <v>33382</v>
          </cell>
          <cell r="L25" t="str">
            <v>1111</v>
          </cell>
          <cell r="M25" t="str">
            <v/>
          </cell>
        </row>
        <row r="26">
          <cell r="A26" t="str">
            <v/>
          </cell>
          <cell r="B26">
            <v>2010</v>
          </cell>
          <cell r="C26">
            <v>5</v>
          </cell>
          <cell r="D26">
            <v>40317</v>
          </cell>
          <cell r="E26" t="str">
            <v>CTGS</v>
          </cell>
          <cell r="F26">
            <v>40317</v>
          </cell>
          <cell r="G26" t="str">
            <v>Nộp thuế môn bài 2010</v>
          </cell>
          <cell r="J26">
            <v>1500000</v>
          </cell>
          <cell r="K26" t="str">
            <v>642</v>
          </cell>
          <cell r="L26" t="str">
            <v>33382</v>
          </cell>
          <cell r="M26" t="str">
            <v/>
          </cell>
        </row>
        <row r="27">
          <cell r="A27" t="str">
            <v/>
          </cell>
          <cell r="B27">
            <v>2010</v>
          </cell>
          <cell r="C27">
            <v>9</v>
          </cell>
          <cell r="D27">
            <v>40437</v>
          </cell>
          <cell r="E27" t="str">
            <v>C02</v>
          </cell>
          <cell r="F27">
            <v>40437</v>
          </cell>
          <cell r="G27" t="str">
            <v>Phí khắc dấu</v>
          </cell>
          <cell r="H27" t="str">
            <v>0020006, 038615</v>
          </cell>
          <cell r="I27" t="str">
            <v>Nguyễn Thiện Duy</v>
          </cell>
          <cell r="J27">
            <v>390000</v>
          </cell>
          <cell r="K27" t="str">
            <v>642</v>
          </cell>
          <cell r="L27" t="str">
            <v>1111</v>
          </cell>
          <cell r="M27" t="str">
            <v/>
          </cell>
        </row>
        <row r="28">
          <cell r="A28" t="str">
            <v/>
          </cell>
          <cell r="B28">
            <v>2010</v>
          </cell>
          <cell r="C28">
            <v>9</v>
          </cell>
          <cell r="D28">
            <v>40451</v>
          </cell>
          <cell r="E28" t="str">
            <v>C03</v>
          </cell>
          <cell r="F28">
            <v>40451</v>
          </cell>
          <cell r="G28" t="str">
            <v>Lệ phí cục thuế Trà Vinh</v>
          </cell>
          <cell r="H28" t="str">
            <v>031407</v>
          </cell>
          <cell r="I28" t="str">
            <v>Nguyễn Thiện Duy</v>
          </cell>
          <cell r="J28">
            <v>20000</v>
          </cell>
          <cell r="K28" t="str">
            <v>642</v>
          </cell>
          <cell r="L28" t="str">
            <v>1111</v>
          </cell>
          <cell r="M28" t="str">
            <v/>
          </cell>
        </row>
        <row r="29">
          <cell r="A29" t="str">
            <v/>
          </cell>
          <cell r="B29">
            <v>2011</v>
          </cell>
          <cell r="C29">
            <v>1</v>
          </cell>
          <cell r="D29">
            <v>40570</v>
          </cell>
          <cell r="E29" t="str">
            <v>C01</v>
          </cell>
          <cell r="F29">
            <v>40570</v>
          </cell>
          <cell r="G29" t="str">
            <v>Nộp tiền mặt vào tài khoản ngân hàng</v>
          </cell>
          <cell r="I29" t="str">
            <v>Nguyễn Thiện Duy</v>
          </cell>
          <cell r="J29">
            <v>100000000</v>
          </cell>
          <cell r="K29" t="str">
            <v>1121</v>
          </cell>
          <cell r="L29" t="str">
            <v>1111</v>
          </cell>
          <cell r="M29" t="str">
            <v/>
          </cell>
        </row>
        <row r="30">
          <cell r="A30" t="str">
            <v/>
          </cell>
          <cell r="B30">
            <v>2011</v>
          </cell>
          <cell r="C30">
            <v>1</v>
          </cell>
          <cell r="D30">
            <v>40570</v>
          </cell>
          <cell r="E30" t="str">
            <v>C01</v>
          </cell>
          <cell r="F30">
            <v>40570</v>
          </cell>
          <cell r="G30" t="str">
            <v>Nộp tiền mặt vào tài khoản ngân hàng</v>
          </cell>
          <cell r="I30" t="str">
            <v>Nguyễn Thiện Duy</v>
          </cell>
          <cell r="J30">
            <v>100000</v>
          </cell>
          <cell r="K30" t="str">
            <v>1121</v>
          </cell>
          <cell r="L30" t="str">
            <v>1111</v>
          </cell>
          <cell r="M30" t="str">
            <v/>
          </cell>
        </row>
        <row r="31">
          <cell r="A31" t="str">
            <v/>
          </cell>
          <cell r="B31">
            <v>2011</v>
          </cell>
          <cell r="C31">
            <v>1</v>
          </cell>
          <cell r="D31">
            <v>40570</v>
          </cell>
          <cell r="E31" t="str">
            <v>GBN</v>
          </cell>
          <cell r="F31">
            <v>40570</v>
          </cell>
          <cell r="G31" t="str">
            <v>Thanh toán tiền xây dựng - Khánh Trân</v>
          </cell>
          <cell r="I31" t="str">
            <v>Cty TNHH MTV XD TM DV Khánh Trân</v>
          </cell>
          <cell r="J31">
            <v>100000000</v>
          </cell>
          <cell r="K31" t="str">
            <v>331</v>
          </cell>
          <cell r="L31" t="str">
            <v>1121</v>
          </cell>
          <cell r="M31" t="str">
            <v/>
          </cell>
        </row>
        <row r="32">
          <cell r="A32" t="str">
            <v/>
          </cell>
          <cell r="B32">
            <v>2011</v>
          </cell>
          <cell r="C32">
            <v>1</v>
          </cell>
          <cell r="D32">
            <v>40570</v>
          </cell>
          <cell r="E32" t="str">
            <v>GBN</v>
          </cell>
          <cell r="F32">
            <v>40570</v>
          </cell>
          <cell r="G32" t="str">
            <v xml:space="preserve">Phí chuyển tiền </v>
          </cell>
          <cell r="J32">
            <v>50000</v>
          </cell>
          <cell r="K32" t="str">
            <v>642</v>
          </cell>
          <cell r="L32" t="str">
            <v>1121</v>
          </cell>
          <cell r="M32" t="str">
            <v/>
          </cell>
        </row>
        <row r="33">
          <cell r="A33" t="str">
            <v/>
          </cell>
          <cell r="B33">
            <v>2011</v>
          </cell>
          <cell r="C33">
            <v>1</v>
          </cell>
          <cell r="D33">
            <v>40570</v>
          </cell>
          <cell r="E33" t="str">
            <v>GBN</v>
          </cell>
          <cell r="F33">
            <v>40570</v>
          </cell>
          <cell r="G33" t="str">
            <v xml:space="preserve">VAT Phí chuyển tiền </v>
          </cell>
          <cell r="J33">
            <v>5000</v>
          </cell>
          <cell r="K33" t="str">
            <v>642</v>
          </cell>
          <cell r="L33" t="str">
            <v>1121</v>
          </cell>
          <cell r="M33" t="str">
            <v/>
          </cell>
        </row>
        <row r="34">
          <cell r="A34" t="str">
            <v/>
          </cell>
          <cell r="B34">
            <v>2011</v>
          </cell>
          <cell r="C34">
            <v>1</v>
          </cell>
          <cell r="D34">
            <v>40570</v>
          </cell>
          <cell r="E34" t="str">
            <v>GBN</v>
          </cell>
          <cell r="F34">
            <v>40570</v>
          </cell>
          <cell r="G34" t="str">
            <v>Phí kiểm đếm</v>
          </cell>
          <cell r="J34">
            <v>30000</v>
          </cell>
          <cell r="K34" t="str">
            <v>642</v>
          </cell>
          <cell r="L34" t="str">
            <v>1121</v>
          </cell>
          <cell r="M34" t="str">
            <v/>
          </cell>
        </row>
        <row r="35">
          <cell r="A35" t="str">
            <v/>
          </cell>
          <cell r="B35">
            <v>2011</v>
          </cell>
          <cell r="C35">
            <v>1</v>
          </cell>
          <cell r="D35">
            <v>40570</v>
          </cell>
          <cell r="E35" t="str">
            <v>GBN</v>
          </cell>
          <cell r="F35">
            <v>40570</v>
          </cell>
          <cell r="G35" t="str">
            <v>VAT Phí kiểm đếm</v>
          </cell>
          <cell r="J35">
            <v>3000</v>
          </cell>
          <cell r="K35" t="str">
            <v>642</v>
          </cell>
          <cell r="L35" t="str">
            <v>1121</v>
          </cell>
          <cell r="M35" t="str">
            <v/>
          </cell>
        </row>
        <row r="36">
          <cell r="A36" t="str">
            <v/>
          </cell>
          <cell r="B36">
            <v>2011</v>
          </cell>
          <cell r="C36">
            <v>1</v>
          </cell>
          <cell r="D36">
            <v>40571</v>
          </cell>
          <cell r="E36" t="str">
            <v>GBN</v>
          </cell>
          <cell r="F36">
            <v>40571</v>
          </cell>
          <cell r="G36" t="str">
            <v>Phí điều chỉnh lệnh chi tiền</v>
          </cell>
          <cell r="J36">
            <v>10000</v>
          </cell>
          <cell r="K36" t="str">
            <v>642</v>
          </cell>
          <cell r="L36" t="str">
            <v>1121</v>
          </cell>
          <cell r="M36" t="str">
            <v/>
          </cell>
        </row>
        <row r="37">
          <cell r="A37" t="str">
            <v/>
          </cell>
          <cell r="B37">
            <v>2011</v>
          </cell>
          <cell r="C37">
            <v>1</v>
          </cell>
          <cell r="D37">
            <v>40571</v>
          </cell>
          <cell r="E37" t="str">
            <v>GBN</v>
          </cell>
          <cell r="F37">
            <v>40571</v>
          </cell>
          <cell r="G37" t="str">
            <v>VAT Phí điều chỉnh lệnh chi tiền</v>
          </cell>
          <cell r="J37">
            <v>1000</v>
          </cell>
          <cell r="K37" t="str">
            <v>642</v>
          </cell>
          <cell r="L37" t="str">
            <v>1121</v>
          </cell>
          <cell r="M37" t="str">
            <v/>
          </cell>
        </row>
        <row r="38">
          <cell r="A38" t="str">
            <v/>
          </cell>
          <cell r="B38">
            <v>2011</v>
          </cell>
          <cell r="C38">
            <v>1</v>
          </cell>
          <cell r="D38">
            <v>40572</v>
          </cell>
          <cell r="E38" t="str">
            <v>C02</v>
          </cell>
          <cell r="F38">
            <v>40572</v>
          </cell>
          <cell r="G38" t="str">
            <v>Hoàn trả tiền mượn chuyển khoản</v>
          </cell>
          <cell r="I38" t="str">
            <v>Cty TNHH Hải Sản An Lạc - TP</v>
          </cell>
          <cell r="J38">
            <v>2000000</v>
          </cell>
          <cell r="K38" t="str">
            <v>3388</v>
          </cell>
          <cell r="L38" t="str">
            <v>1111</v>
          </cell>
          <cell r="M38" t="str">
            <v/>
          </cell>
        </row>
        <row r="39">
          <cell r="A39" t="str">
            <v/>
          </cell>
          <cell r="B39">
            <v>2011</v>
          </cell>
          <cell r="C39">
            <v>1</v>
          </cell>
          <cell r="D39">
            <v>40572</v>
          </cell>
          <cell r="E39" t="str">
            <v>GBC</v>
          </cell>
          <cell r="F39">
            <v>40572</v>
          </cell>
          <cell r="G39" t="str">
            <v>An Lạc - Ứng vốn</v>
          </cell>
          <cell r="I39" t="str">
            <v>Cty TNHH Hải Sản An Lạc - TP</v>
          </cell>
          <cell r="J39">
            <v>2000000</v>
          </cell>
          <cell r="K39" t="str">
            <v>1121</v>
          </cell>
          <cell r="L39" t="str">
            <v>3388</v>
          </cell>
          <cell r="M39" t="str">
            <v/>
          </cell>
        </row>
        <row r="40">
          <cell r="A40" t="str">
            <v/>
          </cell>
          <cell r="B40">
            <v>2011</v>
          </cell>
          <cell r="C40">
            <v>1</v>
          </cell>
          <cell r="D40">
            <v>40572</v>
          </cell>
          <cell r="E40" t="str">
            <v>CTGS</v>
          </cell>
          <cell r="F40">
            <v>40572</v>
          </cell>
          <cell r="G40" t="str">
            <v>Thuế môn bài 2011</v>
          </cell>
          <cell r="J40">
            <v>1500000</v>
          </cell>
          <cell r="K40" t="str">
            <v>642</v>
          </cell>
          <cell r="L40" t="str">
            <v>33382</v>
          </cell>
          <cell r="M40" t="str">
            <v/>
          </cell>
        </row>
        <row r="41">
          <cell r="A41" t="str">
            <v/>
          </cell>
          <cell r="B41">
            <v>2011</v>
          </cell>
          <cell r="C41">
            <v>1</v>
          </cell>
          <cell r="D41">
            <v>40572</v>
          </cell>
          <cell r="E41" t="str">
            <v>GBN</v>
          </cell>
          <cell r="F41">
            <v>40572</v>
          </cell>
          <cell r="G41" t="str">
            <v>Thuế môn bài 2011</v>
          </cell>
          <cell r="J41">
            <v>1500000</v>
          </cell>
          <cell r="K41" t="str">
            <v>33382</v>
          </cell>
          <cell r="L41" t="str">
            <v>1121</v>
          </cell>
          <cell r="M41" t="str">
            <v/>
          </cell>
        </row>
        <row r="42">
          <cell r="A42" t="str">
            <v/>
          </cell>
          <cell r="B42">
            <v>2011</v>
          </cell>
          <cell r="C42">
            <v>1</v>
          </cell>
          <cell r="D42">
            <v>40572</v>
          </cell>
          <cell r="E42" t="str">
            <v>GBN</v>
          </cell>
          <cell r="F42">
            <v>40572</v>
          </cell>
          <cell r="G42" t="str">
            <v xml:space="preserve">Phí chuyển tiền </v>
          </cell>
          <cell r="J42">
            <v>20000</v>
          </cell>
          <cell r="K42" t="str">
            <v>642</v>
          </cell>
          <cell r="L42" t="str">
            <v>1121</v>
          </cell>
          <cell r="M42" t="str">
            <v/>
          </cell>
        </row>
        <row r="43">
          <cell r="A43" t="str">
            <v/>
          </cell>
          <cell r="B43">
            <v>2011</v>
          </cell>
          <cell r="C43">
            <v>1</v>
          </cell>
          <cell r="D43">
            <v>40572</v>
          </cell>
          <cell r="E43" t="str">
            <v>GBN</v>
          </cell>
          <cell r="F43">
            <v>40572</v>
          </cell>
          <cell r="G43" t="str">
            <v xml:space="preserve">VAT Phí chuyển tiền </v>
          </cell>
          <cell r="J43">
            <v>2000</v>
          </cell>
          <cell r="K43" t="str">
            <v>642</v>
          </cell>
          <cell r="L43" t="str">
            <v>1121</v>
          </cell>
          <cell r="M43" t="str">
            <v/>
          </cell>
        </row>
        <row r="44">
          <cell r="A44" t="str">
            <v/>
          </cell>
          <cell r="B44">
            <v>2011</v>
          </cell>
          <cell r="C44">
            <v>1</v>
          </cell>
          <cell r="D44">
            <v>40572</v>
          </cell>
          <cell r="E44" t="str">
            <v>GBN</v>
          </cell>
          <cell r="F44">
            <v>40572</v>
          </cell>
          <cell r="G44" t="str">
            <v>Phí điều chỉnh lệnh chi tiền</v>
          </cell>
          <cell r="J44">
            <v>10000</v>
          </cell>
          <cell r="K44" t="str">
            <v>642</v>
          </cell>
          <cell r="L44" t="str">
            <v>1121</v>
          </cell>
          <cell r="M44" t="str">
            <v/>
          </cell>
        </row>
        <row r="45">
          <cell r="A45" t="str">
            <v/>
          </cell>
          <cell r="B45">
            <v>2011</v>
          </cell>
          <cell r="C45">
            <v>1</v>
          </cell>
          <cell r="D45">
            <v>40572</v>
          </cell>
          <cell r="E45" t="str">
            <v>GBN</v>
          </cell>
          <cell r="F45">
            <v>40572</v>
          </cell>
          <cell r="G45" t="str">
            <v>VAT Phí điều chỉnh lệnh chi tiền</v>
          </cell>
          <cell r="J45">
            <v>1000</v>
          </cell>
          <cell r="K45" t="str">
            <v>642</v>
          </cell>
          <cell r="L45" t="str">
            <v>1121</v>
          </cell>
          <cell r="M45" t="str">
            <v/>
          </cell>
        </row>
        <row r="46">
          <cell r="A46" t="str">
            <v/>
          </cell>
          <cell r="B46">
            <v>2011</v>
          </cell>
          <cell r="C46">
            <v>2</v>
          </cell>
          <cell r="D46">
            <v>40588</v>
          </cell>
          <cell r="E46" t="str">
            <v>C03</v>
          </cell>
          <cell r="F46">
            <v>40588</v>
          </cell>
          <cell r="G46" t="str">
            <v>Hoàn trả tiền mượn chuyển khoản</v>
          </cell>
          <cell r="I46" t="str">
            <v>Cty TNHH Hải Sản An Lạc - Long An</v>
          </cell>
          <cell r="J46">
            <v>50000000</v>
          </cell>
          <cell r="K46" t="str">
            <v>3388</v>
          </cell>
          <cell r="L46" t="str">
            <v>1111</v>
          </cell>
          <cell r="M46" t="str">
            <v/>
          </cell>
        </row>
        <row r="47">
          <cell r="A47" t="str">
            <v/>
          </cell>
          <cell r="B47">
            <v>2011</v>
          </cell>
          <cell r="C47">
            <v>2</v>
          </cell>
          <cell r="D47">
            <v>40588</v>
          </cell>
          <cell r="E47" t="str">
            <v>GBC</v>
          </cell>
          <cell r="F47">
            <v>40588</v>
          </cell>
          <cell r="G47" t="str">
            <v>An Lạc LA- Ứng vốn</v>
          </cell>
          <cell r="I47" t="str">
            <v>Cty TNHH Hải Sản An Lạc - Long An</v>
          </cell>
          <cell r="J47">
            <v>50000000</v>
          </cell>
          <cell r="K47" t="str">
            <v>1121</v>
          </cell>
          <cell r="L47" t="str">
            <v>3388</v>
          </cell>
          <cell r="M47" t="str">
            <v/>
          </cell>
        </row>
        <row r="48">
          <cell r="A48" t="str">
            <v/>
          </cell>
          <cell r="B48">
            <v>2011</v>
          </cell>
          <cell r="C48">
            <v>2</v>
          </cell>
          <cell r="D48">
            <v>40588</v>
          </cell>
          <cell r="E48" t="str">
            <v>GBN</v>
          </cell>
          <cell r="F48">
            <v>40588</v>
          </cell>
          <cell r="G48" t="str">
            <v>Thanh toán tiền xây dựng - Khánh Trân</v>
          </cell>
          <cell r="I48" t="str">
            <v>Cty TNHH MTV XD TM DV Khánh Trân</v>
          </cell>
          <cell r="J48">
            <v>50000000</v>
          </cell>
          <cell r="K48" t="str">
            <v>331</v>
          </cell>
          <cell r="L48" t="str">
            <v>1121</v>
          </cell>
          <cell r="M48" t="str">
            <v/>
          </cell>
        </row>
        <row r="49">
          <cell r="A49" t="str">
            <v/>
          </cell>
          <cell r="B49">
            <v>2011</v>
          </cell>
          <cell r="C49">
            <v>2</v>
          </cell>
          <cell r="D49">
            <v>40588</v>
          </cell>
          <cell r="E49" t="str">
            <v>GBN</v>
          </cell>
          <cell r="F49">
            <v>40588</v>
          </cell>
          <cell r="G49" t="str">
            <v xml:space="preserve">Phí chuyển tiền </v>
          </cell>
          <cell r="J49">
            <v>25000</v>
          </cell>
          <cell r="K49" t="str">
            <v>642</v>
          </cell>
          <cell r="L49" t="str">
            <v>1121</v>
          </cell>
          <cell r="M49" t="str">
            <v/>
          </cell>
        </row>
        <row r="50">
          <cell r="A50" t="str">
            <v/>
          </cell>
          <cell r="B50">
            <v>2011</v>
          </cell>
          <cell r="C50">
            <v>2</v>
          </cell>
          <cell r="D50">
            <v>40588</v>
          </cell>
          <cell r="E50" t="str">
            <v>GBN</v>
          </cell>
          <cell r="F50">
            <v>40588</v>
          </cell>
          <cell r="G50" t="str">
            <v xml:space="preserve">VAT Phí chuyển tiền </v>
          </cell>
          <cell r="J50">
            <v>2500</v>
          </cell>
          <cell r="K50" t="str">
            <v>642</v>
          </cell>
          <cell r="L50" t="str">
            <v>1121</v>
          </cell>
          <cell r="M50" t="str">
            <v/>
          </cell>
        </row>
        <row r="51">
          <cell r="A51" t="str">
            <v/>
          </cell>
          <cell r="B51">
            <v>2011</v>
          </cell>
          <cell r="C51">
            <v>2</v>
          </cell>
          <cell r="D51">
            <v>40590</v>
          </cell>
          <cell r="E51" t="str">
            <v>GBN</v>
          </cell>
          <cell r="F51">
            <v>40590</v>
          </cell>
          <cell r="G51" t="str">
            <v>Phí NH</v>
          </cell>
          <cell r="J51">
            <v>5500</v>
          </cell>
          <cell r="K51" t="str">
            <v>642</v>
          </cell>
          <cell r="L51" t="str">
            <v>1121</v>
          </cell>
          <cell r="M51" t="str">
            <v/>
          </cell>
        </row>
        <row r="52">
          <cell r="A52" t="str">
            <v/>
          </cell>
          <cell r="B52">
            <v>2011</v>
          </cell>
          <cell r="C52">
            <v>2</v>
          </cell>
          <cell r="D52">
            <v>40591</v>
          </cell>
          <cell r="E52" t="str">
            <v>GBN</v>
          </cell>
          <cell r="F52">
            <v>40591</v>
          </cell>
          <cell r="G52" t="str">
            <v>Phí NH</v>
          </cell>
          <cell r="J52">
            <v>5500</v>
          </cell>
          <cell r="K52" t="str">
            <v>642</v>
          </cell>
          <cell r="L52" t="str">
            <v>1121</v>
          </cell>
          <cell r="M52" t="str">
            <v/>
          </cell>
        </row>
        <row r="53">
          <cell r="A53" t="str">
            <v/>
          </cell>
          <cell r="B53">
            <v>2011</v>
          </cell>
          <cell r="C53">
            <v>3</v>
          </cell>
          <cell r="D53">
            <v>40605</v>
          </cell>
          <cell r="E53" t="str">
            <v>C04</v>
          </cell>
          <cell r="F53">
            <v>40605</v>
          </cell>
          <cell r="G53" t="str">
            <v>Hoàn trả tiền mượn chuyển khoản</v>
          </cell>
          <cell r="I53" t="str">
            <v>Cty TNHH Hải Sản An Lạc - TP</v>
          </cell>
          <cell r="J53">
            <v>100000000</v>
          </cell>
          <cell r="K53" t="str">
            <v>3388</v>
          </cell>
          <cell r="L53" t="str">
            <v>1111</v>
          </cell>
          <cell r="M53" t="str">
            <v/>
          </cell>
        </row>
        <row r="54">
          <cell r="A54" t="str">
            <v/>
          </cell>
          <cell r="B54">
            <v>2011</v>
          </cell>
          <cell r="C54">
            <v>3</v>
          </cell>
          <cell r="D54">
            <v>40605</v>
          </cell>
          <cell r="E54" t="str">
            <v>GBC</v>
          </cell>
          <cell r="F54">
            <v>40605</v>
          </cell>
          <cell r="G54" t="str">
            <v>An Lạc - Ứng vốn</v>
          </cell>
          <cell r="I54" t="str">
            <v>Cty TNHH Hải Sản An Lạc - TP</v>
          </cell>
          <cell r="J54">
            <v>100000000</v>
          </cell>
          <cell r="K54" t="str">
            <v>1121</v>
          </cell>
          <cell r="L54" t="str">
            <v>3388</v>
          </cell>
          <cell r="M54" t="str">
            <v/>
          </cell>
        </row>
        <row r="55">
          <cell r="A55" t="str">
            <v/>
          </cell>
          <cell r="B55">
            <v>2011</v>
          </cell>
          <cell r="C55">
            <v>3</v>
          </cell>
          <cell r="D55">
            <v>40605</v>
          </cell>
          <cell r="E55" t="str">
            <v>GBN</v>
          </cell>
          <cell r="F55">
            <v>40605</v>
          </cell>
          <cell r="G55" t="str">
            <v>Thanh toán tiền xây dựng - Khánh Trân</v>
          </cell>
          <cell r="I55" t="str">
            <v>Cty TNHH MTV XD TM DV Khánh Trân</v>
          </cell>
          <cell r="J55">
            <v>100000000</v>
          </cell>
          <cell r="K55" t="str">
            <v>331</v>
          </cell>
          <cell r="L55" t="str">
            <v>1121</v>
          </cell>
          <cell r="M55" t="str">
            <v/>
          </cell>
        </row>
        <row r="56">
          <cell r="A56" t="str">
            <v/>
          </cell>
          <cell r="B56">
            <v>2011</v>
          </cell>
          <cell r="C56">
            <v>3</v>
          </cell>
          <cell r="D56">
            <v>40605</v>
          </cell>
          <cell r="E56" t="str">
            <v>GBN</v>
          </cell>
          <cell r="F56">
            <v>40605</v>
          </cell>
          <cell r="G56" t="str">
            <v xml:space="preserve">Phí chuyển tiền </v>
          </cell>
          <cell r="J56">
            <v>50000</v>
          </cell>
          <cell r="K56" t="str">
            <v>642</v>
          </cell>
          <cell r="L56" t="str">
            <v>1121</v>
          </cell>
          <cell r="M56" t="str">
            <v/>
          </cell>
        </row>
        <row r="57">
          <cell r="A57" t="str">
            <v/>
          </cell>
          <cell r="B57">
            <v>2011</v>
          </cell>
          <cell r="C57">
            <v>3</v>
          </cell>
          <cell r="D57">
            <v>40605</v>
          </cell>
          <cell r="E57" t="str">
            <v>GBN</v>
          </cell>
          <cell r="F57">
            <v>40605</v>
          </cell>
          <cell r="G57" t="str">
            <v xml:space="preserve">VAT Phí chuyển tiền </v>
          </cell>
          <cell r="J57">
            <v>5000</v>
          </cell>
          <cell r="K57" t="str">
            <v>642</v>
          </cell>
          <cell r="L57" t="str">
            <v>1121</v>
          </cell>
          <cell r="M57" t="str">
            <v/>
          </cell>
        </row>
        <row r="58">
          <cell r="A58" t="str">
            <v/>
          </cell>
          <cell r="B58">
            <v>2011</v>
          </cell>
          <cell r="C58">
            <v>3</v>
          </cell>
          <cell r="D58">
            <v>40618</v>
          </cell>
          <cell r="E58" t="str">
            <v>GBN</v>
          </cell>
          <cell r="F58">
            <v>40618</v>
          </cell>
          <cell r="G58" t="str">
            <v>Phí NH</v>
          </cell>
          <cell r="J58">
            <v>5500</v>
          </cell>
          <cell r="K58" t="str">
            <v>642</v>
          </cell>
          <cell r="L58" t="str">
            <v>1121</v>
          </cell>
          <cell r="M58" t="str">
            <v/>
          </cell>
        </row>
        <row r="59">
          <cell r="A59" t="str">
            <v/>
          </cell>
          <cell r="B59">
            <v>2011</v>
          </cell>
          <cell r="C59">
            <v>3</v>
          </cell>
          <cell r="D59">
            <v>40619</v>
          </cell>
          <cell r="E59" t="str">
            <v>GBN</v>
          </cell>
          <cell r="F59">
            <v>40619</v>
          </cell>
          <cell r="G59" t="str">
            <v>Phí NH</v>
          </cell>
          <cell r="J59">
            <v>5500</v>
          </cell>
          <cell r="K59" t="str">
            <v>642</v>
          </cell>
          <cell r="L59" t="str">
            <v>1121</v>
          </cell>
          <cell r="M59" t="str">
            <v/>
          </cell>
        </row>
        <row r="60">
          <cell r="A60" t="str">
            <v/>
          </cell>
          <cell r="B60">
            <v>2011</v>
          </cell>
          <cell r="C60">
            <v>3</v>
          </cell>
          <cell r="D60">
            <v>40623</v>
          </cell>
          <cell r="E60" t="str">
            <v>C05</v>
          </cell>
          <cell r="F60">
            <v>40623</v>
          </cell>
          <cell r="G60" t="str">
            <v>Hoàn trả tiền mượn chuyển khoản</v>
          </cell>
          <cell r="I60" t="str">
            <v>Cty TNHH Hải Sản An Lạc - Long An</v>
          </cell>
          <cell r="J60">
            <v>232500000</v>
          </cell>
          <cell r="K60" t="str">
            <v>3388</v>
          </cell>
          <cell r="L60" t="str">
            <v>1111</v>
          </cell>
          <cell r="M60" t="str">
            <v/>
          </cell>
        </row>
        <row r="61">
          <cell r="A61" t="str">
            <v/>
          </cell>
          <cell r="B61">
            <v>2011</v>
          </cell>
          <cell r="C61">
            <v>3</v>
          </cell>
          <cell r="D61">
            <v>40623</v>
          </cell>
          <cell r="E61" t="str">
            <v>GBC</v>
          </cell>
          <cell r="F61">
            <v>40623</v>
          </cell>
          <cell r="G61" t="str">
            <v>An Lạc LA- Ứng vốn</v>
          </cell>
          <cell r="I61" t="str">
            <v>Cty TNHH Hải Sản An Lạc - Long An</v>
          </cell>
          <cell r="J61">
            <v>232500000</v>
          </cell>
          <cell r="K61" t="str">
            <v>1121</v>
          </cell>
          <cell r="L61" t="str">
            <v>3388</v>
          </cell>
          <cell r="M61" t="str">
            <v/>
          </cell>
        </row>
        <row r="62">
          <cell r="A62" t="str">
            <v/>
          </cell>
          <cell r="B62">
            <v>2011</v>
          </cell>
          <cell r="C62">
            <v>3</v>
          </cell>
          <cell r="D62">
            <v>40623</v>
          </cell>
          <cell r="E62" t="str">
            <v>GBN</v>
          </cell>
          <cell r="F62">
            <v>40623</v>
          </cell>
          <cell r="G62" t="str">
            <v>Thanh toán tiền xây dựng - Khánh Trân</v>
          </cell>
          <cell r="I62" t="str">
            <v>Cty TNHH MTV XD TM DV Khánh Trân</v>
          </cell>
          <cell r="J62">
            <v>200000000</v>
          </cell>
          <cell r="K62" t="str">
            <v>331</v>
          </cell>
          <cell r="L62" t="str">
            <v>1121</v>
          </cell>
          <cell r="M62" t="str">
            <v/>
          </cell>
        </row>
        <row r="63">
          <cell r="A63" t="str">
            <v/>
          </cell>
          <cell r="B63">
            <v>2011</v>
          </cell>
          <cell r="C63">
            <v>3</v>
          </cell>
          <cell r="D63">
            <v>40623</v>
          </cell>
          <cell r="E63" t="str">
            <v>GBN</v>
          </cell>
          <cell r="F63">
            <v>40623</v>
          </cell>
          <cell r="G63" t="str">
            <v xml:space="preserve">Phí chuyển tiền </v>
          </cell>
          <cell r="J63">
            <v>100000</v>
          </cell>
          <cell r="K63" t="str">
            <v>642</v>
          </cell>
          <cell r="L63" t="str">
            <v>1121</v>
          </cell>
          <cell r="M63" t="str">
            <v/>
          </cell>
        </row>
        <row r="64">
          <cell r="A64" t="str">
            <v/>
          </cell>
          <cell r="B64">
            <v>2011</v>
          </cell>
          <cell r="C64">
            <v>3</v>
          </cell>
          <cell r="D64">
            <v>40623</v>
          </cell>
          <cell r="E64" t="str">
            <v>GBN</v>
          </cell>
          <cell r="F64">
            <v>40623</v>
          </cell>
          <cell r="G64" t="str">
            <v xml:space="preserve">VAT Phí chuyển tiền </v>
          </cell>
          <cell r="J64">
            <v>10000</v>
          </cell>
          <cell r="K64" t="str">
            <v>642</v>
          </cell>
          <cell r="L64" t="str">
            <v>1121</v>
          </cell>
          <cell r="M64" t="str">
            <v/>
          </cell>
        </row>
        <row r="65">
          <cell r="A65" t="str">
            <v/>
          </cell>
          <cell r="B65">
            <v>2011</v>
          </cell>
          <cell r="C65">
            <v>3</v>
          </cell>
          <cell r="D65">
            <v>40623</v>
          </cell>
          <cell r="E65" t="str">
            <v>CTGS</v>
          </cell>
          <cell r="F65">
            <v>40623</v>
          </cell>
          <cell r="G65" t="str">
            <v>Thuê quyền SDĐ - KCN Long Đức 26/8/10-15/9/11</v>
          </cell>
          <cell r="H65" t="str">
            <v>0139645</v>
          </cell>
          <cell r="I65" t="str">
            <v>BQL Khu Kinh Tế Trà Vinh</v>
          </cell>
          <cell r="J65">
            <v>32288666</v>
          </cell>
          <cell r="K65" t="str">
            <v>642</v>
          </cell>
          <cell r="L65" t="str">
            <v>331</v>
          </cell>
          <cell r="M65" t="str">
            <v/>
          </cell>
        </row>
        <row r="66">
          <cell r="A66" t="str">
            <v/>
          </cell>
          <cell r="B66">
            <v>2011</v>
          </cell>
          <cell r="C66">
            <v>3</v>
          </cell>
          <cell r="D66">
            <v>40623</v>
          </cell>
          <cell r="E66" t="str">
            <v>GBN</v>
          </cell>
          <cell r="F66">
            <v>40623</v>
          </cell>
          <cell r="G66" t="str">
            <v>Thanh toán CSHT - KCN Long Đức</v>
          </cell>
          <cell r="I66" t="str">
            <v>BQL Khu Kinh Tế Trà Vinh</v>
          </cell>
          <cell r="J66">
            <v>32288666</v>
          </cell>
          <cell r="K66" t="str">
            <v>331</v>
          </cell>
          <cell r="L66" t="str">
            <v>1121</v>
          </cell>
          <cell r="M66" t="str">
            <v/>
          </cell>
        </row>
        <row r="67">
          <cell r="A67" t="str">
            <v/>
          </cell>
          <cell r="B67">
            <v>2011</v>
          </cell>
          <cell r="C67">
            <v>3</v>
          </cell>
          <cell r="D67">
            <v>40623</v>
          </cell>
          <cell r="E67" t="str">
            <v>GBN</v>
          </cell>
          <cell r="F67">
            <v>40623</v>
          </cell>
          <cell r="G67" t="str">
            <v xml:space="preserve">Phí chuyển tiền </v>
          </cell>
          <cell r="J67">
            <v>20000</v>
          </cell>
          <cell r="K67" t="str">
            <v>642</v>
          </cell>
          <cell r="L67" t="str">
            <v>1121</v>
          </cell>
          <cell r="M67" t="str">
            <v/>
          </cell>
        </row>
        <row r="68">
          <cell r="A68" t="str">
            <v/>
          </cell>
          <cell r="B68">
            <v>2011</v>
          </cell>
          <cell r="C68">
            <v>3</v>
          </cell>
          <cell r="D68">
            <v>40623</v>
          </cell>
          <cell r="E68" t="str">
            <v>GBN</v>
          </cell>
          <cell r="F68">
            <v>40623</v>
          </cell>
          <cell r="G68" t="str">
            <v xml:space="preserve">VAT Phí chuyển tiền </v>
          </cell>
          <cell r="J68">
            <v>2000</v>
          </cell>
          <cell r="K68" t="str">
            <v>642</v>
          </cell>
          <cell r="L68" t="str">
            <v>1121</v>
          </cell>
          <cell r="M68" t="str">
            <v/>
          </cell>
        </row>
        <row r="69">
          <cell r="A69" t="str">
            <v/>
          </cell>
          <cell r="B69">
            <v>2011</v>
          </cell>
          <cell r="C69">
            <v>3</v>
          </cell>
          <cell r="D69">
            <v>40630</v>
          </cell>
          <cell r="E69" t="str">
            <v>C06</v>
          </cell>
          <cell r="F69">
            <v>40630</v>
          </cell>
          <cell r="G69" t="str">
            <v>Hoàn trả tiền mượn chuyển khoản</v>
          </cell>
          <cell r="I69" t="str">
            <v>Cty TNHH Hải Sản An Lạc - TP</v>
          </cell>
          <cell r="J69">
            <v>100000000</v>
          </cell>
          <cell r="K69" t="str">
            <v>3388</v>
          </cell>
          <cell r="L69" t="str">
            <v>1111</v>
          </cell>
          <cell r="M69" t="str">
            <v/>
          </cell>
        </row>
        <row r="70">
          <cell r="A70" t="str">
            <v/>
          </cell>
          <cell r="B70">
            <v>2011</v>
          </cell>
          <cell r="C70">
            <v>3</v>
          </cell>
          <cell r="D70">
            <v>40630</v>
          </cell>
          <cell r="E70" t="str">
            <v>GBC</v>
          </cell>
          <cell r="F70">
            <v>40630</v>
          </cell>
          <cell r="G70" t="str">
            <v>An Lạc - Ứng vốn</v>
          </cell>
          <cell r="I70" t="str">
            <v>Cty TNHH Hải Sản An Lạc - TP</v>
          </cell>
          <cell r="J70">
            <v>100000000</v>
          </cell>
          <cell r="K70" t="str">
            <v>1121</v>
          </cell>
          <cell r="L70" t="str">
            <v>3388</v>
          </cell>
          <cell r="M70" t="str">
            <v/>
          </cell>
        </row>
        <row r="71">
          <cell r="A71" t="str">
            <v/>
          </cell>
          <cell r="B71">
            <v>2011</v>
          </cell>
          <cell r="C71">
            <v>3</v>
          </cell>
          <cell r="D71">
            <v>40630</v>
          </cell>
          <cell r="E71" t="str">
            <v>GBN</v>
          </cell>
          <cell r="F71">
            <v>40630</v>
          </cell>
          <cell r="G71" t="str">
            <v>Thanh toán tiền xây dựng - Khánh Trân</v>
          </cell>
          <cell r="I71" t="str">
            <v>Cty TNHH MTV XD TM DV Khánh Trân</v>
          </cell>
          <cell r="J71">
            <v>100000000</v>
          </cell>
          <cell r="K71" t="str">
            <v>331</v>
          </cell>
          <cell r="L71" t="str">
            <v>1121</v>
          </cell>
          <cell r="M71" t="str">
            <v/>
          </cell>
        </row>
        <row r="72">
          <cell r="A72" t="str">
            <v/>
          </cell>
          <cell r="B72">
            <v>2011</v>
          </cell>
          <cell r="C72">
            <v>3</v>
          </cell>
          <cell r="D72">
            <v>40630</v>
          </cell>
          <cell r="E72" t="str">
            <v>GBN</v>
          </cell>
          <cell r="F72">
            <v>40630</v>
          </cell>
          <cell r="G72" t="str">
            <v xml:space="preserve">Phí chuyển tiền </v>
          </cell>
          <cell r="J72">
            <v>50000</v>
          </cell>
          <cell r="K72" t="str">
            <v>642</v>
          </cell>
          <cell r="L72" t="str">
            <v>1121</v>
          </cell>
          <cell r="M72" t="str">
            <v/>
          </cell>
        </row>
        <row r="73">
          <cell r="A73" t="str">
            <v/>
          </cell>
          <cell r="B73">
            <v>2011</v>
          </cell>
          <cell r="C73">
            <v>3</v>
          </cell>
          <cell r="D73">
            <v>40630</v>
          </cell>
          <cell r="E73" t="str">
            <v>GBN</v>
          </cell>
          <cell r="F73">
            <v>40630</v>
          </cell>
          <cell r="G73" t="str">
            <v xml:space="preserve">VAT Phí chuyển tiền </v>
          </cell>
          <cell r="J73">
            <v>5000</v>
          </cell>
          <cell r="K73" t="str">
            <v>642</v>
          </cell>
          <cell r="L73" t="str">
            <v>1121</v>
          </cell>
          <cell r="M73" t="str">
            <v/>
          </cell>
        </row>
        <row r="74">
          <cell r="A74" t="str">
            <v/>
          </cell>
          <cell r="B74">
            <v>2011</v>
          </cell>
          <cell r="C74">
            <v>4</v>
          </cell>
          <cell r="D74">
            <v>40649</v>
          </cell>
          <cell r="E74" t="str">
            <v>GBN</v>
          </cell>
          <cell r="F74">
            <v>40649</v>
          </cell>
          <cell r="G74" t="str">
            <v>Phí NH</v>
          </cell>
          <cell r="J74">
            <v>5500</v>
          </cell>
          <cell r="K74" t="str">
            <v>642</v>
          </cell>
          <cell r="L74" t="str">
            <v>1121</v>
          </cell>
          <cell r="M74" t="str">
            <v/>
          </cell>
        </row>
        <row r="75">
          <cell r="A75" t="str">
            <v/>
          </cell>
          <cell r="B75">
            <v>2011</v>
          </cell>
          <cell r="C75">
            <v>4</v>
          </cell>
          <cell r="D75">
            <v>40651</v>
          </cell>
          <cell r="E75" t="str">
            <v>GBN</v>
          </cell>
          <cell r="F75">
            <v>40651</v>
          </cell>
          <cell r="G75" t="str">
            <v>Phí NH</v>
          </cell>
          <cell r="J75">
            <v>5500</v>
          </cell>
          <cell r="K75" t="str">
            <v>642</v>
          </cell>
          <cell r="L75" t="str">
            <v>1121</v>
          </cell>
          <cell r="M75" t="str">
            <v/>
          </cell>
        </row>
        <row r="76">
          <cell r="A76" t="str">
            <v/>
          </cell>
          <cell r="B76">
            <v>2011</v>
          </cell>
          <cell r="C76">
            <v>5</v>
          </cell>
          <cell r="D76">
            <v>40679</v>
          </cell>
          <cell r="E76" t="str">
            <v>GBN</v>
          </cell>
          <cell r="F76">
            <v>40679</v>
          </cell>
          <cell r="G76" t="str">
            <v>Phí NH</v>
          </cell>
          <cell r="J76">
            <v>5500</v>
          </cell>
          <cell r="K76" t="str">
            <v>642</v>
          </cell>
          <cell r="L76" t="str">
            <v>1121</v>
          </cell>
          <cell r="M76" t="str">
            <v/>
          </cell>
        </row>
        <row r="77">
          <cell r="A77" t="str">
            <v/>
          </cell>
          <cell r="B77">
            <v>2011</v>
          </cell>
          <cell r="C77">
            <v>5</v>
          </cell>
          <cell r="D77">
            <v>40680</v>
          </cell>
          <cell r="E77" t="str">
            <v>GBN</v>
          </cell>
          <cell r="F77">
            <v>40680</v>
          </cell>
          <cell r="G77" t="str">
            <v>Phí NH</v>
          </cell>
          <cell r="J77">
            <v>5500</v>
          </cell>
          <cell r="K77" t="str">
            <v>642</v>
          </cell>
          <cell r="L77" t="str">
            <v>1121</v>
          </cell>
          <cell r="M77" t="str">
            <v/>
          </cell>
        </row>
        <row r="78">
          <cell r="A78" t="str">
            <v/>
          </cell>
          <cell r="B78">
            <v>2011</v>
          </cell>
          <cell r="C78">
            <v>5</v>
          </cell>
          <cell r="D78">
            <v>40686</v>
          </cell>
          <cell r="E78" t="str">
            <v>C07</v>
          </cell>
          <cell r="F78">
            <v>40686</v>
          </cell>
          <cell r="G78" t="str">
            <v>Hoàn trả tiền mượn chuyển khoản</v>
          </cell>
          <cell r="I78" t="str">
            <v>Cty TNHH Hải Sản An Lạc - TP</v>
          </cell>
          <cell r="J78">
            <v>100000000</v>
          </cell>
          <cell r="K78" t="str">
            <v>3388</v>
          </cell>
          <cell r="L78" t="str">
            <v>1111</v>
          </cell>
          <cell r="M78" t="str">
            <v/>
          </cell>
        </row>
        <row r="79">
          <cell r="A79" t="str">
            <v/>
          </cell>
          <cell r="B79">
            <v>2011</v>
          </cell>
          <cell r="C79">
            <v>5</v>
          </cell>
          <cell r="D79">
            <v>40686</v>
          </cell>
          <cell r="E79" t="str">
            <v>GBC</v>
          </cell>
          <cell r="F79">
            <v>40686</v>
          </cell>
          <cell r="G79" t="str">
            <v>An Lạc - Ứng vốn</v>
          </cell>
          <cell r="I79" t="str">
            <v>Cty TNHH Hải Sản An Lạc - TP</v>
          </cell>
          <cell r="J79">
            <v>100000000</v>
          </cell>
          <cell r="K79" t="str">
            <v>1121</v>
          </cell>
          <cell r="L79" t="str">
            <v>3388</v>
          </cell>
          <cell r="M79" t="str">
            <v/>
          </cell>
        </row>
        <row r="80">
          <cell r="A80" t="str">
            <v/>
          </cell>
          <cell r="B80">
            <v>2011</v>
          </cell>
          <cell r="C80">
            <v>5</v>
          </cell>
          <cell r="D80">
            <v>40686</v>
          </cell>
          <cell r="E80" t="str">
            <v>GBN</v>
          </cell>
          <cell r="F80">
            <v>40686</v>
          </cell>
          <cell r="G80" t="str">
            <v>Thanh toán tiền xây dựng - Khánh Trân</v>
          </cell>
          <cell r="I80" t="str">
            <v>Cty TNHH MTV XD TM DV Khánh Trân</v>
          </cell>
          <cell r="J80">
            <v>100000000</v>
          </cell>
          <cell r="K80" t="str">
            <v>331</v>
          </cell>
          <cell r="L80" t="str">
            <v>1121</v>
          </cell>
          <cell r="M80" t="str">
            <v/>
          </cell>
        </row>
        <row r="81">
          <cell r="A81" t="str">
            <v/>
          </cell>
          <cell r="B81">
            <v>2011</v>
          </cell>
          <cell r="C81">
            <v>5</v>
          </cell>
          <cell r="D81">
            <v>40686</v>
          </cell>
          <cell r="E81" t="str">
            <v>GBN</v>
          </cell>
          <cell r="F81">
            <v>40686</v>
          </cell>
          <cell r="G81" t="str">
            <v xml:space="preserve">Phí chuyển tiền </v>
          </cell>
          <cell r="J81">
            <v>50000</v>
          </cell>
          <cell r="K81" t="str">
            <v>642</v>
          </cell>
          <cell r="L81" t="str">
            <v>1121</v>
          </cell>
          <cell r="M81" t="str">
            <v/>
          </cell>
        </row>
        <row r="82">
          <cell r="A82" t="str">
            <v/>
          </cell>
          <cell r="B82">
            <v>2011</v>
          </cell>
          <cell r="C82">
            <v>5</v>
          </cell>
          <cell r="D82">
            <v>40686</v>
          </cell>
          <cell r="E82" t="str">
            <v>GBN</v>
          </cell>
          <cell r="F82">
            <v>40686</v>
          </cell>
          <cell r="G82" t="str">
            <v xml:space="preserve">VAT Phí chuyển tiền </v>
          </cell>
          <cell r="J82">
            <v>5000</v>
          </cell>
          <cell r="K82" t="str">
            <v>642</v>
          </cell>
          <cell r="L82" t="str">
            <v>1121</v>
          </cell>
          <cell r="M82" t="str">
            <v/>
          </cell>
        </row>
        <row r="83">
          <cell r="A83" t="str">
            <v/>
          </cell>
          <cell r="B83">
            <v>2011</v>
          </cell>
          <cell r="C83">
            <v>5</v>
          </cell>
          <cell r="D83">
            <v>40690</v>
          </cell>
          <cell r="E83" t="str">
            <v>C08</v>
          </cell>
          <cell r="F83">
            <v>40690</v>
          </cell>
          <cell r="G83" t="str">
            <v>Nộp tiền mặt vào tài khoản ngân hàng</v>
          </cell>
          <cell r="I83" t="str">
            <v>Nguyễn Thiện Duy</v>
          </cell>
          <cell r="J83">
            <v>50000000</v>
          </cell>
          <cell r="K83" t="str">
            <v>1121</v>
          </cell>
          <cell r="L83" t="str">
            <v>1111</v>
          </cell>
          <cell r="M83" t="str">
            <v/>
          </cell>
        </row>
        <row r="84">
          <cell r="A84" t="str">
            <v/>
          </cell>
          <cell r="B84">
            <v>2011</v>
          </cell>
          <cell r="C84">
            <v>5</v>
          </cell>
          <cell r="D84">
            <v>40690</v>
          </cell>
          <cell r="E84" t="str">
            <v>GBN</v>
          </cell>
          <cell r="F84">
            <v>40690</v>
          </cell>
          <cell r="G84" t="str">
            <v>Thanh toán tiền xây dựng - Khánh Trân</v>
          </cell>
          <cell r="I84" t="str">
            <v>Cty TNHH MTV XD TM DV Khánh Trân</v>
          </cell>
          <cell r="J84">
            <v>50000000</v>
          </cell>
          <cell r="K84" t="str">
            <v>331</v>
          </cell>
          <cell r="L84" t="str">
            <v>1121</v>
          </cell>
          <cell r="M84" t="str">
            <v/>
          </cell>
        </row>
        <row r="85">
          <cell r="A85" t="str">
            <v/>
          </cell>
          <cell r="B85">
            <v>2011</v>
          </cell>
          <cell r="C85">
            <v>5</v>
          </cell>
          <cell r="D85">
            <v>40690</v>
          </cell>
          <cell r="E85" t="str">
            <v>GBN</v>
          </cell>
          <cell r="F85">
            <v>40690</v>
          </cell>
          <cell r="G85" t="str">
            <v xml:space="preserve">Phí chuyển tiền </v>
          </cell>
          <cell r="J85">
            <v>25000</v>
          </cell>
          <cell r="K85" t="str">
            <v>642</v>
          </cell>
          <cell r="L85" t="str">
            <v>1121</v>
          </cell>
          <cell r="M85" t="str">
            <v/>
          </cell>
        </row>
        <row r="86">
          <cell r="A86" t="str">
            <v/>
          </cell>
          <cell r="B86">
            <v>2011</v>
          </cell>
          <cell r="C86">
            <v>5</v>
          </cell>
          <cell r="D86">
            <v>40690</v>
          </cell>
          <cell r="E86" t="str">
            <v>GBN</v>
          </cell>
          <cell r="F86">
            <v>40690</v>
          </cell>
          <cell r="G86" t="str">
            <v xml:space="preserve">VAT Phí chuyển tiền </v>
          </cell>
          <cell r="J86">
            <v>14907</v>
          </cell>
          <cell r="K86" t="str">
            <v>642</v>
          </cell>
          <cell r="L86" t="str">
            <v>1121</v>
          </cell>
          <cell r="M86" t="str">
            <v/>
          </cell>
        </row>
        <row r="87">
          <cell r="A87" t="str">
            <v/>
          </cell>
          <cell r="B87">
            <v>2011</v>
          </cell>
          <cell r="C87">
            <v>5</v>
          </cell>
          <cell r="D87">
            <v>40690</v>
          </cell>
          <cell r="E87" t="str">
            <v>GBN</v>
          </cell>
          <cell r="F87">
            <v>40690</v>
          </cell>
          <cell r="G87" t="str">
            <v>Phí kiểm đếm</v>
          </cell>
          <cell r="J87">
            <v>2500</v>
          </cell>
          <cell r="K87" t="str">
            <v>642</v>
          </cell>
          <cell r="L87" t="str">
            <v>1121</v>
          </cell>
          <cell r="M87" t="str">
            <v/>
          </cell>
        </row>
        <row r="88">
          <cell r="A88" t="str">
            <v/>
          </cell>
          <cell r="B88">
            <v>2011</v>
          </cell>
          <cell r="C88">
            <v>5</v>
          </cell>
          <cell r="D88">
            <v>40690</v>
          </cell>
          <cell r="E88" t="str">
            <v>GBN</v>
          </cell>
          <cell r="F88">
            <v>40690</v>
          </cell>
          <cell r="G88" t="str">
            <v>VAT Phí kiểm đếm</v>
          </cell>
          <cell r="J88">
            <v>1491</v>
          </cell>
          <cell r="K88" t="str">
            <v>642</v>
          </cell>
          <cell r="L88" t="str">
            <v>1121</v>
          </cell>
          <cell r="M88" t="str">
            <v/>
          </cell>
        </row>
        <row r="89">
          <cell r="A89" t="str">
            <v/>
          </cell>
          <cell r="B89">
            <v>2011</v>
          </cell>
          <cell r="C89">
            <v>6</v>
          </cell>
          <cell r="D89">
            <v>40710</v>
          </cell>
          <cell r="E89" t="str">
            <v>GBN</v>
          </cell>
          <cell r="F89">
            <v>40710</v>
          </cell>
          <cell r="G89" t="str">
            <v>Phí NH</v>
          </cell>
          <cell r="J89">
            <v>5500</v>
          </cell>
          <cell r="K89" t="str">
            <v>642</v>
          </cell>
          <cell r="L89" t="str">
            <v>1121</v>
          </cell>
          <cell r="M89" t="str">
            <v/>
          </cell>
        </row>
        <row r="90">
          <cell r="A90" t="str">
            <v/>
          </cell>
          <cell r="B90">
            <v>2011</v>
          </cell>
          <cell r="C90">
            <v>6</v>
          </cell>
          <cell r="D90">
            <v>40711</v>
          </cell>
          <cell r="E90" t="str">
            <v>GBN</v>
          </cell>
          <cell r="F90">
            <v>40711</v>
          </cell>
          <cell r="G90" t="str">
            <v>Phí NH</v>
          </cell>
          <cell r="J90">
            <v>5500</v>
          </cell>
          <cell r="K90" t="str">
            <v>642</v>
          </cell>
          <cell r="L90" t="str">
            <v>1121</v>
          </cell>
          <cell r="M90" t="str">
            <v/>
          </cell>
        </row>
        <row r="91">
          <cell r="A91" t="str">
            <v/>
          </cell>
          <cell r="B91">
            <v>2011</v>
          </cell>
          <cell r="C91">
            <v>6</v>
          </cell>
          <cell r="D91">
            <v>40724</v>
          </cell>
          <cell r="E91" t="str">
            <v>C09</v>
          </cell>
          <cell r="F91">
            <v>40724</v>
          </cell>
          <cell r="G91" t="str">
            <v>Nộp tiền mặt vào tài khoản ngân hàng</v>
          </cell>
          <cell r="I91" t="str">
            <v>Đặng Thành Thang</v>
          </cell>
          <cell r="J91">
            <v>100000000</v>
          </cell>
          <cell r="K91" t="str">
            <v>1121</v>
          </cell>
          <cell r="L91" t="str">
            <v>1111</v>
          </cell>
          <cell r="M91" t="str">
            <v/>
          </cell>
        </row>
        <row r="92">
          <cell r="A92" t="str">
            <v/>
          </cell>
          <cell r="B92">
            <v>2011</v>
          </cell>
          <cell r="C92">
            <v>6</v>
          </cell>
          <cell r="D92">
            <v>40724</v>
          </cell>
          <cell r="E92" t="str">
            <v>GBN</v>
          </cell>
          <cell r="F92">
            <v>40724</v>
          </cell>
          <cell r="G92" t="str">
            <v>Thanh toán tiền xây dựng - Khánh Trân</v>
          </cell>
          <cell r="I92" t="str">
            <v>Cty TNHH MTV XD TM DV Khánh Trân</v>
          </cell>
          <cell r="J92">
            <v>100000000</v>
          </cell>
          <cell r="K92" t="str">
            <v>331</v>
          </cell>
          <cell r="L92" t="str">
            <v>1121</v>
          </cell>
          <cell r="M92" t="str">
            <v/>
          </cell>
        </row>
        <row r="93">
          <cell r="A93" t="str">
            <v/>
          </cell>
          <cell r="B93">
            <v>2011</v>
          </cell>
          <cell r="C93">
            <v>6</v>
          </cell>
          <cell r="D93">
            <v>40724</v>
          </cell>
          <cell r="E93" t="str">
            <v>GBN</v>
          </cell>
          <cell r="F93">
            <v>40724</v>
          </cell>
          <cell r="G93" t="str">
            <v xml:space="preserve">Phí chuyển tiền </v>
          </cell>
          <cell r="J93">
            <v>50000</v>
          </cell>
          <cell r="K93" t="str">
            <v>642</v>
          </cell>
          <cell r="L93" t="str">
            <v>1121</v>
          </cell>
          <cell r="M93" t="str">
            <v/>
          </cell>
        </row>
        <row r="94">
          <cell r="A94" t="str">
            <v/>
          </cell>
          <cell r="B94">
            <v>2011</v>
          </cell>
          <cell r="C94">
            <v>6</v>
          </cell>
          <cell r="D94">
            <v>40724</v>
          </cell>
          <cell r="E94" t="str">
            <v>GBN</v>
          </cell>
          <cell r="F94">
            <v>40724</v>
          </cell>
          <cell r="G94" t="str">
            <v xml:space="preserve">VAT Phí chuyển tiền </v>
          </cell>
          <cell r="J94">
            <v>5000</v>
          </cell>
          <cell r="K94" t="str">
            <v>642</v>
          </cell>
          <cell r="L94" t="str">
            <v>1121</v>
          </cell>
          <cell r="M94" t="str">
            <v/>
          </cell>
        </row>
        <row r="95">
          <cell r="A95" t="str">
            <v/>
          </cell>
          <cell r="B95">
            <v>2011</v>
          </cell>
          <cell r="C95">
            <v>6</v>
          </cell>
          <cell r="D95">
            <v>40724</v>
          </cell>
          <cell r="E95" t="str">
            <v>GBN</v>
          </cell>
          <cell r="F95">
            <v>40724</v>
          </cell>
          <cell r="G95" t="str">
            <v>Phí kiểm đếm</v>
          </cell>
          <cell r="J95">
            <v>29923</v>
          </cell>
          <cell r="K95" t="str">
            <v>642</v>
          </cell>
          <cell r="L95" t="str">
            <v>1121</v>
          </cell>
          <cell r="M95" t="str">
            <v/>
          </cell>
        </row>
        <row r="96">
          <cell r="A96" t="str">
            <v/>
          </cell>
          <cell r="B96">
            <v>2011</v>
          </cell>
          <cell r="C96">
            <v>6</v>
          </cell>
          <cell r="D96">
            <v>40724</v>
          </cell>
          <cell r="E96" t="str">
            <v>GBN</v>
          </cell>
          <cell r="F96">
            <v>40724</v>
          </cell>
          <cell r="G96" t="str">
            <v>VAT Phí kiểm đếm</v>
          </cell>
          <cell r="J96">
            <v>2992</v>
          </cell>
          <cell r="K96" t="str">
            <v>642</v>
          </cell>
          <cell r="L96" t="str">
            <v>1121</v>
          </cell>
          <cell r="M96" t="str">
            <v/>
          </cell>
        </row>
        <row r="97">
          <cell r="A97" t="str">
            <v/>
          </cell>
          <cell r="B97">
            <v>2011</v>
          </cell>
          <cell r="C97">
            <v>7</v>
          </cell>
          <cell r="D97">
            <v>40740</v>
          </cell>
          <cell r="E97" t="str">
            <v>GBN</v>
          </cell>
          <cell r="F97">
            <v>40740</v>
          </cell>
          <cell r="G97" t="str">
            <v>Phí NH</v>
          </cell>
          <cell r="J97">
            <v>5500</v>
          </cell>
          <cell r="K97" t="str">
            <v>642</v>
          </cell>
          <cell r="L97" t="str">
            <v>1121</v>
          </cell>
          <cell r="M97" t="str">
            <v/>
          </cell>
        </row>
        <row r="98">
          <cell r="A98" t="str">
            <v/>
          </cell>
          <cell r="B98">
            <v>2011</v>
          </cell>
          <cell r="C98">
            <v>7</v>
          </cell>
          <cell r="D98">
            <v>40742</v>
          </cell>
          <cell r="E98" t="str">
            <v>GBN</v>
          </cell>
          <cell r="F98">
            <v>40742</v>
          </cell>
          <cell r="G98" t="str">
            <v>Phí NH</v>
          </cell>
          <cell r="J98">
            <v>5500</v>
          </cell>
          <cell r="K98" t="str">
            <v>642</v>
          </cell>
          <cell r="L98" t="str">
            <v>1121</v>
          </cell>
          <cell r="M98" t="str">
            <v/>
          </cell>
        </row>
        <row r="99">
          <cell r="A99" t="str">
            <v/>
          </cell>
          <cell r="B99">
            <v>2011</v>
          </cell>
          <cell r="C99">
            <v>8</v>
          </cell>
          <cell r="D99">
            <v>40771</v>
          </cell>
          <cell r="E99" t="str">
            <v>GBN</v>
          </cell>
          <cell r="F99">
            <v>40771</v>
          </cell>
          <cell r="G99" t="str">
            <v>Phí NH</v>
          </cell>
          <cell r="J99">
            <v>5500</v>
          </cell>
          <cell r="K99" t="str">
            <v>642</v>
          </cell>
          <cell r="L99" t="str">
            <v>1121</v>
          </cell>
          <cell r="M99" t="str">
            <v/>
          </cell>
        </row>
        <row r="100">
          <cell r="A100" t="str">
            <v/>
          </cell>
          <cell r="B100">
            <v>2011</v>
          </cell>
          <cell r="C100">
            <v>8</v>
          </cell>
          <cell r="D100">
            <v>40772</v>
          </cell>
          <cell r="E100" t="str">
            <v>GBN</v>
          </cell>
          <cell r="F100">
            <v>40772</v>
          </cell>
          <cell r="G100" t="str">
            <v>Phí NH</v>
          </cell>
          <cell r="J100">
            <v>5500</v>
          </cell>
          <cell r="K100" t="str">
            <v>642</v>
          </cell>
          <cell r="L100" t="str">
            <v>1121</v>
          </cell>
          <cell r="M100" t="str">
            <v/>
          </cell>
        </row>
        <row r="101">
          <cell r="A101" t="str">
            <v/>
          </cell>
          <cell r="B101">
            <v>2011</v>
          </cell>
          <cell r="C101">
            <v>9</v>
          </cell>
          <cell r="D101">
            <v>40802</v>
          </cell>
          <cell r="E101" t="str">
            <v>GBN</v>
          </cell>
          <cell r="F101">
            <v>40802</v>
          </cell>
          <cell r="G101" t="str">
            <v>Phí duy trì DV SMS - 0903921945</v>
          </cell>
          <cell r="J101">
            <v>24000</v>
          </cell>
          <cell r="K101" t="str">
            <v>642</v>
          </cell>
          <cell r="L101" t="str">
            <v>1121</v>
          </cell>
          <cell r="M101" t="str">
            <v/>
          </cell>
        </row>
        <row r="102">
          <cell r="A102" t="str">
            <v/>
          </cell>
          <cell r="B102">
            <v>2011</v>
          </cell>
          <cell r="C102">
            <v>9</v>
          </cell>
          <cell r="D102">
            <v>40802</v>
          </cell>
          <cell r="E102" t="str">
            <v>GBN</v>
          </cell>
          <cell r="F102">
            <v>40802</v>
          </cell>
          <cell r="G102" t="str">
            <v>VAT Phí duy trì DV SMS</v>
          </cell>
          <cell r="J102">
            <v>2400</v>
          </cell>
          <cell r="K102" t="str">
            <v>642</v>
          </cell>
          <cell r="L102" t="str">
            <v>1121</v>
          </cell>
          <cell r="M102" t="str">
            <v/>
          </cell>
        </row>
        <row r="103">
          <cell r="A103" t="str">
            <v/>
          </cell>
          <cell r="B103">
            <v>2011</v>
          </cell>
          <cell r="C103">
            <v>9</v>
          </cell>
          <cell r="D103">
            <v>40802</v>
          </cell>
          <cell r="E103" t="str">
            <v>GBN</v>
          </cell>
          <cell r="F103">
            <v>40802</v>
          </cell>
          <cell r="G103" t="str">
            <v>Phí duy trì DV SMS - 0913906967</v>
          </cell>
          <cell r="J103">
            <v>24000</v>
          </cell>
          <cell r="K103" t="str">
            <v>642</v>
          </cell>
          <cell r="L103" t="str">
            <v>1121</v>
          </cell>
          <cell r="M103" t="str">
            <v/>
          </cell>
        </row>
        <row r="104">
          <cell r="A104" t="str">
            <v/>
          </cell>
          <cell r="B104">
            <v>2011</v>
          </cell>
          <cell r="C104">
            <v>9</v>
          </cell>
          <cell r="D104">
            <v>40802</v>
          </cell>
          <cell r="E104" t="str">
            <v>GBN</v>
          </cell>
          <cell r="F104">
            <v>40802</v>
          </cell>
          <cell r="G104" t="str">
            <v>VAT Phí duy trì DV SMS</v>
          </cell>
          <cell r="J104">
            <v>2400</v>
          </cell>
          <cell r="K104" t="str">
            <v>642</v>
          </cell>
          <cell r="L104" t="str">
            <v>1121</v>
          </cell>
          <cell r="M104" t="str">
            <v/>
          </cell>
        </row>
        <row r="105">
          <cell r="A105" t="str">
            <v/>
          </cell>
          <cell r="B105">
            <v>2011</v>
          </cell>
          <cell r="C105">
            <v>9</v>
          </cell>
          <cell r="D105">
            <v>40802</v>
          </cell>
          <cell r="E105" t="str">
            <v>GBN</v>
          </cell>
          <cell r="F105">
            <v>40802</v>
          </cell>
          <cell r="G105" t="str">
            <v>Phí duy trì DV SMS - 0982911262</v>
          </cell>
          <cell r="J105">
            <v>24000</v>
          </cell>
          <cell r="K105" t="str">
            <v>642</v>
          </cell>
          <cell r="L105" t="str">
            <v>1121</v>
          </cell>
          <cell r="M105" t="str">
            <v/>
          </cell>
        </row>
        <row r="106">
          <cell r="A106" t="str">
            <v/>
          </cell>
          <cell r="B106">
            <v>2011</v>
          </cell>
          <cell r="C106">
            <v>9</v>
          </cell>
          <cell r="D106">
            <v>40802</v>
          </cell>
          <cell r="E106" t="str">
            <v>GBN</v>
          </cell>
          <cell r="F106">
            <v>40802</v>
          </cell>
          <cell r="G106" t="str">
            <v>VAT Phí duy trì DV SMS</v>
          </cell>
          <cell r="J106">
            <v>2400</v>
          </cell>
          <cell r="K106" t="str">
            <v>642</v>
          </cell>
          <cell r="L106" t="str">
            <v>1121</v>
          </cell>
          <cell r="M106" t="str">
            <v/>
          </cell>
        </row>
        <row r="107">
          <cell r="A107" t="str">
            <v/>
          </cell>
          <cell r="B107">
            <v>2011</v>
          </cell>
          <cell r="C107">
            <v>9</v>
          </cell>
          <cell r="D107">
            <v>40803</v>
          </cell>
          <cell r="E107" t="str">
            <v>GBN</v>
          </cell>
          <cell r="F107">
            <v>40803</v>
          </cell>
          <cell r="G107" t="str">
            <v>Phí duy trì DV SMS</v>
          </cell>
          <cell r="J107">
            <v>24000</v>
          </cell>
          <cell r="K107" t="str">
            <v>642</v>
          </cell>
          <cell r="L107" t="str">
            <v>1121</v>
          </cell>
          <cell r="M107" t="str">
            <v/>
          </cell>
        </row>
        <row r="108">
          <cell r="A108" t="str">
            <v/>
          </cell>
          <cell r="B108">
            <v>2011</v>
          </cell>
          <cell r="C108">
            <v>9</v>
          </cell>
          <cell r="D108">
            <v>40803</v>
          </cell>
          <cell r="E108" t="str">
            <v>GBN</v>
          </cell>
          <cell r="F108">
            <v>40803</v>
          </cell>
          <cell r="G108" t="str">
            <v>VAT Phí duy trì DV SMS</v>
          </cell>
          <cell r="J108">
            <v>2400</v>
          </cell>
          <cell r="K108" t="str">
            <v>642</v>
          </cell>
          <cell r="L108" t="str">
            <v>1121</v>
          </cell>
          <cell r="M108" t="str">
            <v/>
          </cell>
        </row>
        <row r="109">
          <cell r="A109" t="str">
            <v/>
          </cell>
          <cell r="B109">
            <v>2011</v>
          </cell>
          <cell r="C109">
            <v>9</v>
          </cell>
          <cell r="D109">
            <v>40803</v>
          </cell>
          <cell r="E109" t="str">
            <v>GBN</v>
          </cell>
          <cell r="F109">
            <v>40803</v>
          </cell>
          <cell r="G109" t="str">
            <v>Phí kiểm đếm</v>
          </cell>
          <cell r="J109">
            <v>12746</v>
          </cell>
          <cell r="K109" t="str">
            <v>642</v>
          </cell>
          <cell r="L109" t="str">
            <v>1121</v>
          </cell>
          <cell r="M109" t="str">
            <v/>
          </cell>
        </row>
        <row r="110">
          <cell r="A110" t="str">
            <v/>
          </cell>
          <cell r="B110">
            <v>2011</v>
          </cell>
          <cell r="C110">
            <v>9</v>
          </cell>
          <cell r="D110">
            <v>40803</v>
          </cell>
          <cell r="E110" t="str">
            <v>GBN</v>
          </cell>
          <cell r="F110">
            <v>40803</v>
          </cell>
          <cell r="G110" t="str">
            <v>VAT Phí kiểm đếm</v>
          </cell>
          <cell r="J110">
            <v>1275</v>
          </cell>
          <cell r="K110" t="str">
            <v>642</v>
          </cell>
          <cell r="L110" t="str">
            <v>1121</v>
          </cell>
          <cell r="M110" t="str">
            <v/>
          </cell>
        </row>
        <row r="111">
          <cell r="A111" t="str">
            <v/>
          </cell>
          <cell r="B111">
            <v>2011</v>
          </cell>
          <cell r="C111">
            <v>9</v>
          </cell>
          <cell r="D111">
            <v>40803</v>
          </cell>
          <cell r="E111" t="str">
            <v>GBN</v>
          </cell>
          <cell r="F111">
            <v>40803</v>
          </cell>
          <cell r="G111" t="str">
            <v>Phí NH</v>
          </cell>
          <cell r="J111">
            <v>14021</v>
          </cell>
          <cell r="K111" t="str">
            <v>642</v>
          </cell>
          <cell r="L111" t="str">
            <v>1121</v>
          </cell>
          <cell r="M111" t="str">
            <v/>
          </cell>
        </row>
        <row r="112">
          <cell r="A112" t="str">
            <v/>
          </cell>
          <cell r="B112">
            <v>2011</v>
          </cell>
          <cell r="C112">
            <v>9</v>
          </cell>
          <cell r="D112">
            <v>40803</v>
          </cell>
          <cell r="E112" t="str">
            <v>GBN</v>
          </cell>
          <cell r="F112">
            <v>40803</v>
          </cell>
          <cell r="G112" t="str">
            <v>Phí NH</v>
          </cell>
          <cell r="J112">
            <v>12379</v>
          </cell>
          <cell r="K112" t="str">
            <v>642</v>
          </cell>
          <cell r="L112" t="str">
            <v>1121</v>
          </cell>
          <cell r="M112" t="str">
            <v/>
          </cell>
        </row>
        <row r="113">
          <cell r="A113" t="str">
            <v/>
          </cell>
          <cell r="B113">
            <v>2011</v>
          </cell>
          <cell r="C113">
            <v>11</v>
          </cell>
          <cell r="D113">
            <v>40872</v>
          </cell>
          <cell r="E113" t="str">
            <v>C10</v>
          </cell>
          <cell r="F113">
            <v>40872</v>
          </cell>
          <cell r="G113" t="str">
            <v>Hoàn trả tiền mượn chuyển khoản</v>
          </cell>
          <cell r="I113" t="str">
            <v>Cty TNHH Hải Sản An Lạc - Long An</v>
          </cell>
          <cell r="J113">
            <v>30000000</v>
          </cell>
          <cell r="K113" t="str">
            <v>3388</v>
          </cell>
          <cell r="L113" t="str">
            <v>1111</v>
          </cell>
          <cell r="M113" t="str">
            <v/>
          </cell>
        </row>
        <row r="114">
          <cell r="A114" t="str">
            <v/>
          </cell>
          <cell r="B114">
            <v>2011</v>
          </cell>
          <cell r="C114">
            <v>11</v>
          </cell>
          <cell r="D114">
            <v>40872</v>
          </cell>
          <cell r="E114" t="str">
            <v>GBC</v>
          </cell>
          <cell r="F114">
            <v>40872</v>
          </cell>
          <cell r="G114" t="str">
            <v>An Lạc LA- Ứng vốn</v>
          </cell>
          <cell r="I114" t="str">
            <v>Cty TNHH Hải Sản An Lạc - Long An</v>
          </cell>
          <cell r="J114">
            <v>30000000</v>
          </cell>
          <cell r="K114" t="str">
            <v>1121</v>
          </cell>
          <cell r="L114" t="str">
            <v>3388</v>
          </cell>
          <cell r="M114" t="str">
            <v/>
          </cell>
        </row>
        <row r="115">
          <cell r="A115" t="str">
            <v/>
          </cell>
          <cell r="B115">
            <v>2011</v>
          </cell>
          <cell r="C115">
            <v>11</v>
          </cell>
          <cell r="D115">
            <v>40872</v>
          </cell>
          <cell r="E115" t="str">
            <v>GBN</v>
          </cell>
          <cell r="F115">
            <v>40872</v>
          </cell>
          <cell r="G115" t="str">
            <v>Thanh toán CSHT - KCN Long Đức</v>
          </cell>
          <cell r="I115" t="str">
            <v>BQL Khu Kinh Tế Trà Vinh</v>
          </cell>
          <cell r="J115">
            <v>29920000</v>
          </cell>
          <cell r="K115" t="str">
            <v>331</v>
          </cell>
          <cell r="L115" t="str">
            <v>1121</v>
          </cell>
          <cell r="M115" t="str">
            <v/>
          </cell>
        </row>
        <row r="116">
          <cell r="A116" t="str">
            <v/>
          </cell>
          <cell r="B116">
            <v>2011</v>
          </cell>
          <cell r="C116">
            <v>11</v>
          </cell>
          <cell r="D116">
            <v>40872</v>
          </cell>
          <cell r="E116" t="str">
            <v>GBN</v>
          </cell>
          <cell r="F116">
            <v>40872</v>
          </cell>
          <cell r="G116" t="str">
            <v xml:space="preserve">Phí chuyển tiền </v>
          </cell>
          <cell r="J116">
            <v>20000</v>
          </cell>
          <cell r="K116" t="str">
            <v>642</v>
          </cell>
          <cell r="L116" t="str">
            <v>1121</v>
          </cell>
          <cell r="M116" t="str">
            <v/>
          </cell>
        </row>
        <row r="117">
          <cell r="A117" t="str">
            <v/>
          </cell>
          <cell r="B117">
            <v>2011</v>
          </cell>
          <cell r="C117">
            <v>11</v>
          </cell>
          <cell r="D117">
            <v>40872</v>
          </cell>
          <cell r="E117" t="str">
            <v>GBN</v>
          </cell>
          <cell r="F117">
            <v>40872</v>
          </cell>
          <cell r="G117" t="str">
            <v xml:space="preserve">VAT Phí chuyển tiền </v>
          </cell>
          <cell r="J117">
            <v>2000</v>
          </cell>
          <cell r="K117" t="str">
            <v>642</v>
          </cell>
          <cell r="L117" t="str">
            <v>1121</v>
          </cell>
          <cell r="M117" t="str">
            <v/>
          </cell>
        </row>
        <row r="118">
          <cell r="A118" t="str">
            <v/>
          </cell>
          <cell r="B118">
            <v>2011</v>
          </cell>
          <cell r="C118">
            <v>11</v>
          </cell>
          <cell r="D118">
            <v>40875</v>
          </cell>
          <cell r="E118" t="str">
            <v>CTGS</v>
          </cell>
          <cell r="F118">
            <v>40875</v>
          </cell>
          <cell r="G118" t="str">
            <v>Tiền sử dụng CSHT - KCN Long Đức 15/9/11-15/9/12</v>
          </cell>
          <cell r="H118" t="str">
            <v>0043444</v>
          </cell>
          <cell r="I118" t="str">
            <v>BQL Khu Kinh Tế Trà Vinh</v>
          </cell>
          <cell r="J118">
            <v>29920000</v>
          </cell>
          <cell r="K118" t="str">
            <v>642</v>
          </cell>
          <cell r="L118" t="str">
            <v>331</v>
          </cell>
          <cell r="M118" t="str">
            <v/>
          </cell>
        </row>
        <row r="119">
          <cell r="A119" t="str">
            <v/>
          </cell>
          <cell r="B119">
            <v>2011</v>
          </cell>
          <cell r="C119">
            <v>12</v>
          </cell>
          <cell r="D119">
            <v>40893</v>
          </cell>
          <cell r="E119" t="str">
            <v>GBN</v>
          </cell>
          <cell r="F119">
            <v>40893</v>
          </cell>
          <cell r="G119" t="str">
            <v>Phí duy trì DV SMS</v>
          </cell>
          <cell r="J119">
            <v>24000</v>
          </cell>
          <cell r="K119" t="str">
            <v>642</v>
          </cell>
          <cell r="L119" t="str">
            <v>1121</v>
          </cell>
          <cell r="M119" t="str">
            <v/>
          </cell>
        </row>
        <row r="120">
          <cell r="A120" t="str">
            <v/>
          </cell>
          <cell r="B120">
            <v>2011</v>
          </cell>
          <cell r="C120">
            <v>12</v>
          </cell>
          <cell r="D120">
            <v>40893</v>
          </cell>
          <cell r="E120" t="str">
            <v>GBN</v>
          </cell>
          <cell r="F120">
            <v>40893</v>
          </cell>
          <cell r="G120" t="str">
            <v>VAT Phí duy trì DV SMS</v>
          </cell>
          <cell r="J120">
            <v>2400</v>
          </cell>
          <cell r="K120" t="str">
            <v>642</v>
          </cell>
          <cell r="L120" t="str">
            <v>1121</v>
          </cell>
          <cell r="M120" t="str">
            <v/>
          </cell>
        </row>
        <row r="121">
          <cell r="A121" t="str">
            <v/>
          </cell>
          <cell r="B121">
            <v>2011</v>
          </cell>
          <cell r="C121">
            <v>12</v>
          </cell>
          <cell r="D121">
            <v>40893</v>
          </cell>
          <cell r="E121" t="str">
            <v>GBN</v>
          </cell>
          <cell r="F121">
            <v>40893</v>
          </cell>
          <cell r="G121" t="str">
            <v>Phí duy trì DV SMS</v>
          </cell>
          <cell r="J121">
            <v>24000</v>
          </cell>
          <cell r="K121" t="str">
            <v>642</v>
          </cell>
          <cell r="L121" t="str">
            <v>1121</v>
          </cell>
          <cell r="M121" t="str">
            <v/>
          </cell>
        </row>
        <row r="122">
          <cell r="A122" t="str">
            <v/>
          </cell>
          <cell r="B122">
            <v>2011</v>
          </cell>
          <cell r="C122">
            <v>12</v>
          </cell>
          <cell r="D122">
            <v>40893</v>
          </cell>
          <cell r="E122" t="str">
            <v>GBN</v>
          </cell>
          <cell r="F122">
            <v>40893</v>
          </cell>
          <cell r="G122" t="str">
            <v>VAT Phí duy trì DV SMS</v>
          </cell>
          <cell r="J122">
            <v>2400</v>
          </cell>
          <cell r="K122" t="str">
            <v>642</v>
          </cell>
          <cell r="L122" t="str">
            <v>1121</v>
          </cell>
          <cell r="M122" t="str">
            <v/>
          </cell>
        </row>
        <row r="123">
          <cell r="A123" t="str">
            <v/>
          </cell>
          <cell r="B123">
            <v>2011</v>
          </cell>
          <cell r="C123">
            <v>12</v>
          </cell>
          <cell r="D123">
            <v>40893</v>
          </cell>
          <cell r="E123" t="str">
            <v>GBN</v>
          </cell>
          <cell r="F123">
            <v>40893</v>
          </cell>
          <cell r="G123" t="str">
            <v>Phí kiểm đếm</v>
          </cell>
          <cell r="J123">
            <v>4727</v>
          </cell>
          <cell r="K123" t="str">
            <v>642</v>
          </cell>
          <cell r="L123" t="str">
            <v>1121</v>
          </cell>
          <cell r="M123" t="str">
            <v/>
          </cell>
        </row>
        <row r="124">
          <cell r="A124" t="str">
            <v/>
          </cell>
          <cell r="B124">
            <v>2011</v>
          </cell>
          <cell r="C124">
            <v>12</v>
          </cell>
          <cell r="D124">
            <v>40893</v>
          </cell>
          <cell r="E124" t="str">
            <v>GBN</v>
          </cell>
          <cell r="F124">
            <v>40893</v>
          </cell>
          <cell r="G124" t="str">
            <v>VAT Phí kiểm đếm</v>
          </cell>
          <cell r="J124">
            <v>473</v>
          </cell>
          <cell r="K124" t="str">
            <v>642</v>
          </cell>
          <cell r="L124" t="str">
            <v>1121</v>
          </cell>
          <cell r="M124" t="str">
            <v/>
          </cell>
        </row>
        <row r="125">
          <cell r="A125" t="str">
            <v/>
          </cell>
          <cell r="B125">
            <v>2011</v>
          </cell>
          <cell r="C125">
            <v>12</v>
          </cell>
          <cell r="D125">
            <v>40896</v>
          </cell>
          <cell r="E125" t="str">
            <v>C11</v>
          </cell>
          <cell r="F125">
            <v>40896</v>
          </cell>
          <cell r="G125" t="str">
            <v>Lệ phí cấp giấy cục thuế Trà Vinh</v>
          </cell>
          <cell r="H125" t="str">
            <v>0010228, 00100230</v>
          </cell>
          <cell r="I125" t="str">
            <v>Cục Thuế Tỉnh Trà Vinh</v>
          </cell>
          <cell r="J125">
            <v>150000</v>
          </cell>
          <cell r="K125" t="str">
            <v>642</v>
          </cell>
          <cell r="L125" t="str">
            <v>1111</v>
          </cell>
          <cell r="M125" t="str">
            <v/>
          </cell>
        </row>
        <row r="126">
          <cell r="A126" t="str">
            <v/>
          </cell>
          <cell r="B126">
            <v>2012</v>
          </cell>
          <cell r="C126">
            <v>1</v>
          </cell>
          <cell r="D126">
            <v>40913</v>
          </cell>
          <cell r="E126" t="str">
            <v>C01</v>
          </cell>
          <cell r="F126">
            <v>40913</v>
          </cell>
          <cell r="G126" t="str">
            <v>Hoàn trả tiền mượn chuyển khoản</v>
          </cell>
          <cell r="I126" t="str">
            <v>Cty TNHH Hải Sản An Lạc - Long An</v>
          </cell>
          <cell r="J126">
            <v>20000000</v>
          </cell>
          <cell r="K126" t="str">
            <v>3388</v>
          </cell>
          <cell r="L126" t="str">
            <v>1111</v>
          </cell>
          <cell r="M126" t="str">
            <v/>
          </cell>
        </row>
        <row r="127">
          <cell r="A127" t="str">
            <v/>
          </cell>
          <cell r="B127">
            <v>2012</v>
          </cell>
          <cell r="C127">
            <v>1</v>
          </cell>
          <cell r="D127">
            <v>40913</v>
          </cell>
          <cell r="E127" t="str">
            <v>C02</v>
          </cell>
          <cell r="F127">
            <v>40913</v>
          </cell>
          <cell r="G127" t="str">
            <v>Hoàn trả tiền mượn chuyển khoản</v>
          </cell>
          <cell r="I127" t="str">
            <v>Cty TNHH Hải Sản An Lạc - Long An</v>
          </cell>
          <cell r="J127">
            <v>500000</v>
          </cell>
          <cell r="K127" t="str">
            <v>3388</v>
          </cell>
          <cell r="L127" t="str">
            <v>1111</v>
          </cell>
          <cell r="M127" t="str">
            <v/>
          </cell>
        </row>
        <row r="128">
          <cell r="A128" t="str">
            <v/>
          </cell>
          <cell r="B128">
            <v>2012</v>
          </cell>
          <cell r="C128">
            <v>1</v>
          </cell>
          <cell r="D128">
            <v>40913</v>
          </cell>
          <cell r="E128" t="str">
            <v>GBC</v>
          </cell>
          <cell r="F128">
            <v>40913</v>
          </cell>
          <cell r="G128" t="str">
            <v>An Lạc LA- Ứng vốn</v>
          </cell>
          <cell r="I128" t="str">
            <v>Cty TNHH Hải Sản An Lạc - Long An</v>
          </cell>
          <cell r="J128">
            <v>20000000</v>
          </cell>
          <cell r="K128" t="str">
            <v>1121</v>
          </cell>
          <cell r="L128" t="str">
            <v>3388</v>
          </cell>
          <cell r="M128" t="str">
            <v/>
          </cell>
        </row>
        <row r="129">
          <cell r="A129" t="str">
            <v/>
          </cell>
          <cell r="B129">
            <v>2012</v>
          </cell>
          <cell r="C129">
            <v>1</v>
          </cell>
          <cell r="D129">
            <v>40913</v>
          </cell>
          <cell r="E129" t="str">
            <v>GBC</v>
          </cell>
          <cell r="F129">
            <v>40913</v>
          </cell>
          <cell r="G129" t="str">
            <v>An Lạc LA- Ứng vốn</v>
          </cell>
          <cell r="I129" t="str">
            <v>Cty TNHH Hải Sản An Lạc - Long An</v>
          </cell>
          <cell r="J129">
            <v>500000</v>
          </cell>
          <cell r="K129" t="str">
            <v>1121</v>
          </cell>
          <cell r="L129" t="str">
            <v>3388</v>
          </cell>
          <cell r="M129" t="str">
            <v/>
          </cell>
        </row>
        <row r="130">
          <cell r="A130" t="str">
            <v/>
          </cell>
          <cell r="B130">
            <v>2012</v>
          </cell>
          <cell r="C130">
            <v>1</v>
          </cell>
          <cell r="D130">
            <v>40913</v>
          </cell>
          <cell r="E130" t="str">
            <v>GBN</v>
          </cell>
          <cell r="F130">
            <v>40913</v>
          </cell>
          <cell r="G130" t="str">
            <v>Ủng hộ vận động Nghĩa Tình Trà Vinh</v>
          </cell>
          <cell r="J130">
            <v>20000000</v>
          </cell>
          <cell r="K130" t="str">
            <v>642</v>
          </cell>
          <cell r="L130" t="str">
            <v>1121</v>
          </cell>
          <cell r="M130" t="str">
            <v/>
          </cell>
        </row>
        <row r="131">
          <cell r="A131" t="str">
            <v/>
          </cell>
          <cell r="B131">
            <v>2012</v>
          </cell>
          <cell r="C131">
            <v>1</v>
          </cell>
          <cell r="D131">
            <v>40913</v>
          </cell>
          <cell r="E131" t="str">
            <v>GBN</v>
          </cell>
          <cell r="F131">
            <v>40913</v>
          </cell>
          <cell r="G131" t="str">
            <v xml:space="preserve">Phí chuyển tiền </v>
          </cell>
          <cell r="J131">
            <v>20000</v>
          </cell>
          <cell r="K131" t="str">
            <v>642</v>
          </cell>
          <cell r="L131" t="str">
            <v>1121</v>
          </cell>
          <cell r="M131" t="str">
            <v/>
          </cell>
        </row>
        <row r="132">
          <cell r="A132" t="str">
            <v/>
          </cell>
          <cell r="B132">
            <v>2012</v>
          </cell>
          <cell r="C132">
            <v>1</v>
          </cell>
          <cell r="D132">
            <v>40913</v>
          </cell>
          <cell r="E132" t="str">
            <v>GBN</v>
          </cell>
          <cell r="F132">
            <v>40913</v>
          </cell>
          <cell r="G132" t="str">
            <v xml:space="preserve">VAT Phí chuyển tiền </v>
          </cell>
          <cell r="J132">
            <v>2000</v>
          </cell>
          <cell r="K132" t="str">
            <v>642</v>
          </cell>
          <cell r="L132" t="str">
            <v>1121</v>
          </cell>
          <cell r="M132" t="str">
            <v/>
          </cell>
        </row>
        <row r="133">
          <cell r="A133" t="str">
            <v/>
          </cell>
          <cell r="B133">
            <v>2012</v>
          </cell>
          <cell r="C133">
            <v>1</v>
          </cell>
          <cell r="D133">
            <v>40925</v>
          </cell>
          <cell r="E133" t="str">
            <v>C03</v>
          </cell>
          <cell r="F133">
            <v>40925</v>
          </cell>
          <cell r="G133" t="str">
            <v>Nộp tiền mặt vào tài khoản ngân hàng</v>
          </cell>
          <cell r="I133" t="str">
            <v>Nguyễn Thiện Duy</v>
          </cell>
          <cell r="J133">
            <v>1500000</v>
          </cell>
          <cell r="K133" t="str">
            <v>1121</v>
          </cell>
          <cell r="L133" t="str">
            <v>1111</v>
          </cell>
          <cell r="M133" t="str">
            <v/>
          </cell>
        </row>
        <row r="134">
          <cell r="A134" t="str">
            <v/>
          </cell>
          <cell r="B134">
            <v>2012</v>
          </cell>
          <cell r="C134">
            <v>1</v>
          </cell>
          <cell r="D134">
            <v>40925</v>
          </cell>
          <cell r="E134" t="str">
            <v>CTGS</v>
          </cell>
          <cell r="F134">
            <v>40925</v>
          </cell>
          <cell r="G134" t="str">
            <v>Thuế môn bài 2012</v>
          </cell>
          <cell r="J134">
            <v>1500000</v>
          </cell>
          <cell r="K134" t="str">
            <v>642</v>
          </cell>
          <cell r="L134" t="str">
            <v>33382</v>
          </cell>
          <cell r="M134" t="str">
            <v/>
          </cell>
        </row>
        <row r="135">
          <cell r="A135" t="str">
            <v/>
          </cell>
          <cell r="B135">
            <v>2012</v>
          </cell>
          <cell r="C135">
            <v>1</v>
          </cell>
          <cell r="D135">
            <v>40925</v>
          </cell>
          <cell r="E135" t="str">
            <v>GBN</v>
          </cell>
          <cell r="F135">
            <v>40925</v>
          </cell>
          <cell r="G135" t="str">
            <v>Thuế môn bài 2012</v>
          </cell>
          <cell r="J135">
            <v>1500000</v>
          </cell>
          <cell r="K135" t="str">
            <v>33382</v>
          </cell>
          <cell r="L135" t="str">
            <v>1121</v>
          </cell>
          <cell r="M135" t="str">
            <v/>
          </cell>
        </row>
        <row r="136">
          <cell r="A136" t="str">
            <v/>
          </cell>
          <cell r="B136">
            <v>2012</v>
          </cell>
          <cell r="C136">
            <v>1</v>
          </cell>
          <cell r="D136">
            <v>40925</v>
          </cell>
          <cell r="E136" t="str">
            <v>GBN</v>
          </cell>
          <cell r="F136">
            <v>40925</v>
          </cell>
          <cell r="G136" t="str">
            <v xml:space="preserve">Phí chuyển tiền </v>
          </cell>
          <cell r="J136">
            <v>20000</v>
          </cell>
          <cell r="K136" t="str">
            <v>642</v>
          </cell>
          <cell r="L136" t="str">
            <v>1121</v>
          </cell>
          <cell r="M136" t="str">
            <v/>
          </cell>
        </row>
        <row r="137">
          <cell r="A137" t="str">
            <v/>
          </cell>
          <cell r="B137">
            <v>2012</v>
          </cell>
          <cell r="C137">
            <v>1</v>
          </cell>
          <cell r="D137">
            <v>40925</v>
          </cell>
          <cell r="E137" t="str">
            <v>GBN</v>
          </cell>
          <cell r="F137">
            <v>40925</v>
          </cell>
          <cell r="G137" t="str">
            <v xml:space="preserve">VAT Phí chuyển tiền </v>
          </cell>
          <cell r="J137">
            <v>2000</v>
          </cell>
          <cell r="K137" t="str">
            <v>642</v>
          </cell>
          <cell r="L137" t="str">
            <v>1121</v>
          </cell>
          <cell r="M137" t="str">
            <v/>
          </cell>
        </row>
        <row r="138">
          <cell r="A138" t="str">
            <v/>
          </cell>
          <cell r="B138">
            <v>2012</v>
          </cell>
          <cell r="C138">
            <v>3</v>
          </cell>
          <cell r="D138">
            <v>40984</v>
          </cell>
          <cell r="E138" t="str">
            <v>GBN</v>
          </cell>
          <cell r="F138">
            <v>40984</v>
          </cell>
          <cell r="G138" t="str">
            <v>Phí duy trì DV SMS - 0903921945</v>
          </cell>
          <cell r="J138">
            <v>24000</v>
          </cell>
          <cell r="K138" t="str">
            <v>642</v>
          </cell>
          <cell r="L138" t="str">
            <v>1121</v>
          </cell>
          <cell r="M138" t="str">
            <v/>
          </cell>
        </row>
        <row r="139">
          <cell r="A139" t="str">
            <v/>
          </cell>
          <cell r="B139">
            <v>2012</v>
          </cell>
          <cell r="C139">
            <v>3</v>
          </cell>
          <cell r="D139">
            <v>40984</v>
          </cell>
          <cell r="E139" t="str">
            <v>GBN</v>
          </cell>
          <cell r="F139">
            <v>40984</v>
          </cell>
          <cell r="G139" t="str">
            <v>VAT Phí duy trì DV SMS</v>
          </cell>
          <cell r="J139">
            <v>2400</v>
          </cell>
          <cell r="K139" t="str">
            <v>642</v>
          </cell>
          <cell r="L139" t="str">
            <v>1121</v>
          </cell>
          <cell r="M139" t="str">
            <v/>
          </cell>
        </row>
        <row r="140">
          <cell r="A140" t="str">
            <v/>
          </cell>
          <cell r="B140">
            <v>2012</v>
          </cell>
          <cell r="C140">
            <v>3</v>
          </cell>
          <cell r="D140">
            <v>40984</v>
          </cell>
          <cell r="E140" t="str">
            <v>GBN</v>
          </cell>
          <cell r="F140">
            <v>40984</v>
          </cell>
          <cell r="G140" t="str">
            <v>Phí duy trì DV SMS - 0913906967</v>
          </cell>
          <cell r="J140">
            <v>24000</v>
          </cell>
          <cell r="K140" t="str">
            <v>642</v>
          </cell>
          <cell r="L140" t="str">
            <v>1121</v>
          </cell>
          <cell r="M140" t="str">
            <v/>
          </cell>
        </row>
        <row r="141">
          <cell r="A141" t="str">
            <v/>
          </cell>
          <cell r="B141">
            <v>2012</v>
          </cell>
          <cell r="C141">
            <v>3</v>
          </cell>
          <cell r="D141">
            <v>40984</v>
          </cell>
          <cell r="E141" t="str">
            <v>GBN</v>
          </cell>
          <cell r="F141">
            <v>40984</v>
          </cell>
          <cell r="G141" t="str">
            <v>VAT Phí duy trì DV SMS</v>
          </cell>
          <cell r="J141">
            <v>2400</v>
          </cell>
          <cell r="K141" t="str">
            <v>642</v>
          </cell>
          <cell r="L141" t="str">
            <v>1121</v>
          </cell>
          <cell r="M141" t="str">
            <v/>
          </cell>
        </row>
        <row r="142">
          <cell r="A142" t="str">
            <v/>
          </cell>
          <cell r="B142">
            <v>2012</v>
          </cell>
          <cell r="C142">
            <v>3</v>
          </cell>
          <cell r="D142">
            <v>40984</v>
          </cell>
          <cell r="E142" t="str">
            <v>GBN</v>
          </cell>
          <cell r="F142">
            <v>40984</v>
          </cell>
          <cell r="G142" t="str">
            <v>Phí duy trì DV SMS - 0982911262</v>
          </cell>
          <cell r="J142">
            <v>24000</v>
          </cell>
          <cell r="K142" t="str">
            <v>642</v>
          </cell>
          <cell r="L142" t="str">
            <v>1121</v>
          </cell>
          <cell r="M142" t="str">
            <v/>
          </cell>
        </row>
        <row r="143">
          <cell r="A143" t="str">
            <v/>
          </cell>
          <cell r="B143">
            <v>2012</v>
          </cell>
          <cell r="C143">
            <v>3</v>
          </cell>
          <cell r="D143">
            <v>40984</v>
          </cell>
          <cell r="E143" t="str">
            <v>GBN</v>
          </cell>
          <cell r="F143">
            <v>40984</v>
          </cell>
          <cell r="G143" t="str">
            <v>VAT Phí duy trì DV SMS</v>
          </cell>
          <cell r="J143">
            <v>2400</v>
          </cell>
          <cell r="K143" t="str">
            <v>642</v>
          </cell>
          <cell r="L143" t="str">
            <v>1121</v>
          </cell>
          <cell r="M143" t="str">
            <v/>
          </cell>
        </row>
        <row r="144">
          <cell r="A144" t="str">
            <v/>
          </cell>
          <cell r="B144">
            <v>2012</v>
          </cell>
          <cell r="C144">
            <v>3</v>
          </cell>
          <cell r="D144">
            <v>40995</v>
          </cell>
          <cell r="E144" t="str">
            <v>C04</v>
          </cell>
          <cell r="F144">
            <v>40995</v>
          </cell>
          <cell r="G144" t="str">
            <v>Phí thanh lý hợp đồng số 136/HĐ-VPPKQDA</v>
          </cell>
          <cell r="H144" t="str">
            <v>0065722</v>
          </cell>
          <cell r="I144" t="str">
            <v>Cục Thuế Tỉnh Trà Vinh</v>
          </cell>
          <cell r="J144">
            <v>896500</v>
          </cell>
          <cell r="K144" t="str">
            <v>642</v>
          </cell>
          <cell r="L144" t="str">
            <v>1111</v>
          </cell>
          <cell r="M144" t="str">
            <v/>
          </cell>
        </row>
        <row r="145">
          <cell r="A145" t="str">
            <v/>
          </cell>
          <cell r="B145">
            <v>2012</v>
          </cell>
          <cell r="C145">
            <v>6</v>
          </cell>
          <cell r="D145">
            <v>41076</v>
          </cell>
          <cell r="E145" t="str">
            <v>GBN</v>
          </cell>
          <cell r="F145">
            <v>41076</v>
          </cell>
          <cell r="G145" t="str">
            <v>Phí duy trì DV SMS - 0903921945</v>
          </cell>
          <cell r="J145">
            <v>24000</v>
          </cell>
          <cell r="K145" t="str">
            <v>642</v>
          </cell>
          <cell r="L145" t="str">
            <v>1121</v>
          </cell>
          <cell r="M145" t="str">
            <v/>
          </cell>
        </row>
        <row r="146">
          <cell r="A146" t="str">
            <v/>
          </cell>
          <cell r="B146">
            <v>2012</v>
          </cell>
          <cell r="C146">
            <v>6</v>
          </cell>
          <cell r="D146">
            <v>41076</v>
          </cell>
          <cell r="E146" t="str">
            <v>GBN</v>
          </cell>
          <cell r="F146">
            <v>41076</v>
          </cell>
          <cell r="G146" t="str">
            <v>VAT Phí duy trì DV SMS</v>
          </cell>
          <cell r="J146">
            <v>2400</v>
          </cell>
          <cell r="K146" t="str">
            <v>642</v>
          </cell>
          <cell r="L146" t="str">
            <v>1121</v>
          </cell>
          <cell r="M146" t="str">
            <v/>
          </cell>
        </row>
        <row r="147">
          <cell r="A147" t="str">
            <v/>
          </cell>
          <cell r="B147">
            <v>2012</v>
          </cell>
          <cell r="C147">
            <v>6</v>
          </cell>
          <cell r="D147">
            <v>41076</v>
          </cell>
          <cell r="E147" t="str">
            <v>GBN</v>
          </cell>
          <cell r="F147">
            <v>41076</v>
          </cell>
          <cell r="G147" t="str">
            <v>Phí duy trì DV SMS - 0913906967</v>
          </cell>
          <cell r="J147">
            <v>24000</v>
          </cell>
          <cell r="K147" t="str">
            <v>642</v>
          </cell>
          <cell r="L147" t="str">
            <v>1121</v>
          </cell>
          <cell r="M147" t="str">
            <v/>
          </cell>
        </row>
        <row r="148">
          <cell r="A148" t="str">
            <v/>
          </cell>
          <cell r="B148">
            <v>2012</v>
          </cell>
          <cell r="C148">
            <v>6</v>
          </cell>
          <cell r="D148">
            <v>41076</v>
          </cell>
          <cell r="E148" t="str">
            <v>GBN</v>
          </cell>
          <cell r="F148">
            <v>41076</v>
          </cell>
          <cell r="G148" t="str">
            <v>VAT Phí duy trì DV SMS</v>
          </cell>
          <cell r="J148">
            <v>2400</v>
          </cell>
          <cell r="K148" t="str">
            <v>642</v>
          </cell>
          <cell r="L148" t="str">
            <v>1121</v>
          </cell>
          <cell r="M148" t="str">
            <v/>
          </cell>
        </row>
        <row r="149">
          <cell r="A149" t="str">
            <v/>
          </cell>
          <cell r="B149">
            <v>2012</v>
          </cell>
          <cell r="C149">
            <v>6</v>
          </cell>
          <cell r="D149">
            <v>41076</v>
          </cell>
          <cell r="E149" t="str">
            <v>GBN</v>
          </cell>
          <cell r="F149">
            <v>41076</v>
          </cell>
          <cell r="G149" t="str">
            <v>Phí duy trì DV SMS - 0982911262</v>
          </cell>
          <cell r="J149">
            <v>24000</v>
          </cell>
          <cell r="K149" t="str">
            <v>642</v>
          </cell>
          <cell r="L149" t="str">
            <v>1121</v>
          </cell>
          <cell r="M149" t="str">
            <v/>
          </cell>
        </row>
        <row r="150">
          <cell r="A150" t="str">
            <v/>
          </cell>
          <cell r="B150">
            <v>2012</v>
          </cell>
          <cell r="C150">
            <v>6</v>
          </cell>
          <cell r="D150">
            <v>41076</v>
          </cell>
          <cell r="E150" t="str">
            <v>GBN</v>
          </cell>
          <cell r="F150">
            <v>41076</v>
          </cell>
          <cell r="G150" t="str">
            <v>VAT Phí duy trì DV SMS</v>
          </cell>
          <cell r="J150">
            <v>2400</v>
          </cell>
          <cell r="K150" t="str">
            <v>642</v>
          </cell>
          <cell r="L150" t="str">
            <v>1121</v>
          </cell>
          <cell r="M150" t="str">
            <v/>
          </cell>
        </row>
        <row r="151">
          <cell r="A151" t="str">
            <v/>
          </cell>
          <cell r="B151">
            <v>2012</v>
          </cell>
          <cell r="C151">
            <v>7</v>
          </cell>
          <cell r="D151">
            <v>41115</v>
          </cell>
          <cell r="E151" t="str">
            <v>C05</v>
          </cell>
          <cell r="F151">
            <v>41115</v>
          </cell>
          <cell r="G151" t="str">
            <v>Nộp tiền mặt vào tài khoản ngân hàng</v>
          </cell>
          <cell r="I151" t="str">
            <v>Nguyễn Thiện Duy</v>
          </cell>
          <cell r="J151">
            <v>51000000</v>
          </cell>
          <cell r="K151" t="str">
            <v>1121</v>
          </cell>
          <cell r="L151" t="str">
            <v>1111</v>
          </cell>
          <cell r="M151" t="str">
            <v/>
          </cell>
        </row>
        <row r="152">
          <cell r="A152" t="str">
            <v/>
          </cell>
          <cell r="B152">
            <v>2012</v>
          </cell>
          <cell r="C152">
            <v>7</v>
          </cell>
          <cell r="D152">
            <v>41115</v>
          </cell>
          <cell r="E152" t="str">
            <v>GBN</v>
          </cell>
          <cell r="F152">
            <v>41115</v>
          </cell>
          <cell r="G152" t="str">
            <v>Thanh toán tiền xây dựng - Khánh Trân</v>
          </cell>
          <cell r="I152" t="str">
            <v>Cty TNHH MTV XD TM DV Khánh Trân</v>
          </cell>
          <cell r="J152">
            <v>50000000</v>
          </cell>
          <cell r="K152" t="str">
            <v>331</v>
          </cell>
          <cell r="L152" t="str">
            <v>1121</v>
          </cell>
          <cell r="M152" t="str">
            <v/>
          </cell>
        </row>
        <row r="153">
          <cell r="A153" t="str">
            <v/>
          </cell>
          <cell r="B153">
            <v>2012</v>
          </cell>
          <cell r="C153">
            <v>7</v>
          </cell>
          <cell r="D153">
            <v>41115</v>
          </cell>
          <cell r="E153" t="str">
            <v>GBN</v>
          </cell>
          <cell r="F153">
            <v>41115</v>
          </cell>
          <cell r="G153" t="str">
            <v xml:space="preserve">Phí chuyển tiền </v>
          </cell>
          <cell r="J153">
            <v>25000</v>
          </cell>
          <cell r="K153" t="str">
            <v>642</v>
          </cell>
          <cell r="L153" t="str">
            <v>1121</v>
          </cell>
          <cell r="M153" t="str">
            <v/>
          </cell>
        </row>
        <row r="154">
          <cell r="A154" t="str">
            <v/>
          </cell>
          <cell r="B154">
            <v>2012</v>
          </cell>
          <cell r="C154">
            <v>7</v>
          </cell>
          <cell r="D154">
            <v>41115</v>
          </cell>
          <cell r="E154" t="str">
            <v>GBN</v>
          </cell>
          <cell r="F154">
            <v>41115</v>
          </cell>
          <cell r="G154" t="str">
            <v xml:space="preserve">VAT Phí chuyển tiền </v>
          </cell>
          <cell r="J154">
            <v>2500</v>
          </cell>
          <cell r="K154" t="str">
            <v>642</v>
          </cell>
          <cell r="L154" t="str">
            <v>1121</v>
          </cell>
          <cell r="M154" t="str">
            <v/>
          </cell>
        </row>
        <row r="155">
          <cell r="A155" t="str">
            <v/>
          </cell>
          <cell r="B155">
            <v>2012</v>
          </cell>
          <cell r="C155">
            <v>9</v>
          </cell>
          <cell r="D155">
            <v>41168</v>
          </cell>
          <cell r="E155" t="str">
            <v>GBN</v>
          </cell>
          <cell r="F155">
            <v>41168</v>
          </cell>
          <cell r="G155" t="str">
            <v>Phí duy trì DV SMS - 0903921945</v>
          </cell>
          <cell r="J155">
            <v>24000</v>
          </cell>
          <cell r="K155" t="str">
            <v>642</v>
          </cell>
          <cell r="L155" t="str">
            <v>1121</v>
          </cell>
          <cell r="M155" t="str">
            <v/>
          </cell>
        </row>
        <row r="156">
          <cell r="A156" t="str">
            <v/>
          </cell>
          <cell r="B156">
            <v>2012</v>
          </cell>
          <cell r="C156">
            <v>9</v>
          </cell>
          <cell r="D156">
            <v>41168</v>
          </cell>
          <cell r="E156" t="str">
            <v>GBN</v>
          </cell>
          <cell r="F156">
            <v>41168</v>
          </cell>
          <cell r="G156" t="str">
            <v>VAT Phí duy trì DV SMS</v>
          </cell>
          <cell r="J156">
            <v>2400</v>
          </cell>
          <cell r="K156" t="str">
            <v>642</v>
          </cell>
          <cell r="L156" t="str">
            <v>1121</v>
          </cell>
          <cell r="M156" t="str">
            <v/>
          </cell>
        </row>
        <row r="157">
          <cell r="A157" t="str">
            <v/>
          </cell>
          <cell r="B157">
            <v>2012</v>
          </cell>
          <cell r="C157">
            <v>9</v>
          </cell>
          <cell r="D157">
            <v>41168</v>
          </cell>
          <cell r="E157" t="str">
            <v>GBN</v>
          </cell>
          <cell r="F157">
            <v>41168</v>
          </cell>
          <cell r="G157" t="str">
            <v>Phí duy trì DV SMS - 0913906967</v>
          </cell>
          <cell r="J157">
            <v>24000</v>
          </cell>
          <cell r="K157" t="str">
            <v>642</v>
          </cell>
          <cell r="L157" t="str">
            <v>1121</v>
          </cell>
          <cell r="M157" t="str">
            <v/>
          </cell>
        </row>
        <row r="158">
          <cell r="A158" t="str">
            <v/>
          </cell>
          <cell r="B158">
            <v>2012</v>
          </cell>
          <cell r="C158">
            <v>9</v>
          </cell>
          <cell r="D158">
            <v>41168</v>
          </cell>
          <cell r="E158" t="str">
            <v>GBN</v>
          </cell>
          <cell r="F158">
            <v>41168</v>
          </cell>
          <cell r="G158" t="str">
            <v>VAT Phí duy trì DV SMS</v>
          </cell>
          <cell r="J158">
            <v>2400</v>
          </cell>
          <cell r="K158" t="str">
            <v>642</v>
          </cell>
          <cell r="L158" t="str">
            <v>1121</v>
          </cell>
          <cell r="M158" t="str">
            <v/>
          </cell>
        </row>
        <row r="159">
          <cell r="A159" t="str">
            <v/>
          </cell>
          <cell r="B159">
            <v>2012</v>
          </cell>
          <cell r="C159">
            <v>9</v>
          </cell>
          <cell r="D159">
            <v>41168</v>
          </cell>
          <cell r="E159" t="str">
            <v>GBN</v>
          </cell>
          <cell r="F159">
            <v>41168</v>
          </cell>
          <cell r="G159" t="str">
            <v>Phí duy trì DV SMS - 0982911262</v>
          </cell>
          <cell r="J159">
            <v>24000</v>
          </cell>
          <cell r="K159" t="str">
            <v>642</v>
          </cell>
          <cell r="L159" t="str">
            <v>1121</v>
          </cell>
          <cell r="M159" t="str">
            <v/>
          </cell>
        </row>
        <row r="160">
          <cell r="A160" t="str">
            <v/>
          </cell>
          <cell r="B160">
            <v>2012</v>
          </cell>
          <cell r="C160">
            <v>9</v>
          </cell>
          <cell r="D160">
            <v>41168</v>
          </cell>
          <cell r="E160" t="str">
            <v>GBN</v>
          </cell>
          <cell r="F160">
            <v>41168</v>
          </cell>
          <cell r="G160" t="str">
            <v>VAT Phí duy trì DV SMS</v>
          </cell>
          <cell r="J160">
            <v>2400</v>
          </cell>
          <cell r="K160" t="str">
            <v>642</v>
          </cell>
          <cell r="L160" t="str">
            <v>1121</v>
          </cell>
          <cell r="M160" t="str">
            <v/>
          </cell>
        </row>
        <row r="161">
          <cell r="A161" t="str">
            <v/>
          </cell>
          <cell r="B161">
            <v>2012</v>
          </cell>
          <cell r="C161">
            <v>10</v>
          </cell>
          <cell r="D161">
            <v>41193</v>
          </cell>
          <cell r="E161" t="str">
            <v>C06</v>
          </cell>
          <cell r="F161">
            <v>41193</v>
          </cell>
          <cell r="G161" t="str">
            <v>Hoàn trả tiền mượn chuyển khoản</v>
          </cell>
          <cell r="I161" t="str">
            <v>Cty TNHH Hải Sản An Lạc - Long An</v>
          </cell>
          <cell r="J161">
            <v>30000000</v>
          </cell>
          <cell r="K161" t="str">
            <v>3388</v>
          </cell>
          <cell r="L161" t="str">
            <v>1111</v>
          </cell>
          <cell r="M161" t="str">
            <v/>
          </cell>
        </row>
        <row r="162">
          <cell r="A162" t="str">
            <v/>
          </cell>
          <cell r="B162">
            <v>2012</v>
          </cell>
          <cell r="C162">
            <v>10</v>
          </cell>
          <cell r="D162">
            <v>41193</v>
          </cell>
          <cell r="E162" t="str">
            <v>GBC</v>
          </cell>
          <cell r="F162">
            <v>41193</v>
          </cell>
          <cell r="G162" t="str">
            <v>An Lạc LA- Ứng vốn</v>
          </cell>
          <cell r="I162" t="str">
            <v>Cty TNHH Hải Sản An Lạc - Long An</v>
          </cell>
          <cell r="J162">
            <v>30000000</v>
          </cell>
          <cell r="K162" t="str">
            <v>1121</v>
          </cell>
          <cell r="L162" t="str">
            <v>3388</v>
          </cell>
          <cell r="M162" t="str">
            <v/>
          </cell>
        </row>
        <row r="163">
          <cell r="A163" t="str">
            <v/>
          </cell>
          <cell r="B163">
            <v>2012</v>
          </cell>
          <cell r="C163">
            <v>10</v>
          </cell>
          <cell r="D163">
            <v>41193</v>
          </cell>
          <cell r="E163" t="str">
            <v>GBN</v>
          </cell>
          <cell r="F163">
            <v>41193</v>
          </cell>
          <cell r="G163" t="str">
            <v>Thanh toán CSHT - KCN Long Đức</v>
          </cell>
          <cell r="I163" t="str">
            <v>BQL Khu Kinh Tế Trà Vinh</v>
          </cell>
          <cell r="J163">
            <v>29920000</v>
          </cell>
          <cell r="K163" t="str">
            <v>331</v>
          </cell>
          <cell r="L163" t="str">
            <v>1121</v>
          </cell>
          <cell r="M163" t="str">
            <v/>
          </cell>
        </row>
        <row r="164">
          <cell r="A164" t="str">
            <v/>
          </cell>
          <cell r="B164">
            <v>2012</v>
          </cell>
          <cell r="C164">
            <v>10</v>
          </cell>
          <cell r="D164">
            <v>41193</v>
          </cell>
          <cell r="E164" t="str">
            <v>GBN</v>
          </cell>
          <cell r="F164">
            <v>41193</v>
          </cell>
          <cell r="G164" t="str">
            <v xml:space="preserve">Phí chuyển tiền </v>
          </cell>
          <cell r="J164">
            <v>20000</v>
          </cell>
          <cell r="K164" t="str">
            <v>642</v>
          </cell>
          <cell r="L164" t="str">
            <v>1121</v>
          </cell>
          <cell r="M164" t="str">
            <v/>
          </cell>
        </row>
        <row r="165">
          <cell r="A165" t="str">
            <v/>
          </cell>
          <cell r="B165">
            <v>2012</v>
          </cell>
          <cell r="C165">
            <v>10</v>
          </cell>
          <cell r="D165">
            <v>41193</v>
          </cell>
          <cell r="E165" t="str">
            <v>GBN</v>
          </cell>
          <cell r="F165">
            <v>41193</v>
          </cell>
          <cell r="G165" t="str">
            <v xml:space="preserve">VAT Phí chuyển tiền </v>
          </cell>
          <cell r="J165">
            <v>2000</v>
          </cell>
          <cell r="K165" t="str">
            <v>642</v>
          </cell>
          <cell r="L165" t="str">
            <v>1121</v>
          </cell>
          <cell r="M165" t="str">
            <v/>
          </cell>
        </row>
        <row r="166">
          <cell r="A166" t="str">
            <v/>
          </cell>
          <cell r="B166">
            <v>2012</v>
          </cell>
          <cell r="C166">
            <v>12</v>
          </cell>
          <cell r="D166">
            <v>41260</v>
          </cell>
          <cell r="E166" t="str">
            <v>GBN</v>
          </cell>
          <cell r="F166">
            <v>41260</v>
          </cell>
          <cell r="G166" t="str">
            <v>Phí duy trì DV SMS - 0903921945</v>
          </cell>
          <cell r="J166">
            <v>24000</v>
          </cell>
          <cell r="K166" t="str">
            <v>642</v>
          </cell>
          <cell r="L166" t="str">
            <v>1121</v>
          </cell>
          <cell r="M166" t="str">
            <v/>
          </cell>
        </row>
        <row r="167">
          <cell r="A167" t="str">
            <v/>
          </cell>
          <cell r="B167">
            <v>2012</v>
          </cell>
          <cell r="C167">
            <v>12</v>
          </cell>
          <cell r="D167">
            <v>41260</v>
          </cell>
          <cell r="E167" t="str">
            <v>GBN</v>
          </cell>
          <cell r="F167">
            <v>41260</v>
          </cell>
          <cell r="G167" t="str">
            <v>VAT Phí duy trì DV SMS</v>
          </cell>
          <cell r="J167">
            <v>2400</v>
          </cell>
          <cell r="K167" t="str">
            <v>642</v>
          </cell>
          <cell r="L167" t="str">
            <v>1121</v>
          </cell>
          <cell r="M167" t="str">
            <v/>
          </cell>
        </row>
        <row r="168">
          <cell r="A168" t="str">
            <v/>
          </cell>
          <cell r="B168">
            <v>2012</v>
          </cell>
          <cell r="C168">
            <v>12</v>
          </cell>
          <cell r="D168">
            <v>41260</v>
          </cell>
          <cell r="E168" t="str">
            <v>GBN</v>
          </cell>
          <cell r="F168">
            <v>41260</v>
          </cell>
          <cell r="G168" t="str">
            <v>Phí duy trì DV SMS - 0913906967</v>
          </cell>
          <cell r="J168">
            <v>24000</v>
          </cell>
          <cell r="K168" t="str">
            <v>642</v>
          </cell>
          <cell r="L168" t="str">
            <v>1121</v>
          </cell>
          <cell r="M168" t="str">
            <v/>
          </cell>
        </row>
        <row r="169">
          <cell r="A169" t="str">
            <v/>
          </cell>
          <cell r="B169">
            <v>2012</v>
          </cell>
          <cell r="C169">
            <v>12</v>
          </cell>
          <cell r="D169">
            <v>41260</v>
          </cell>
          <cell r="E169" t="str">
            <v>GBN</v>
          </cell>
          <cell r="F169">
            <v>41260</v>
          </cell>
          <cell r="G169" t="str">
            <v>VAT Phí duy trì DV SMS</v>
          </cell>
          <cell r="J169">
            <v>2400</v>
          </cell>
          <cell r="K169" t="str">
            <v>642</v>
          </cell>
          <cell r="L169" t="str">
            <v>1121</v>
          </cell>
          <cell r="M169" t="str">
            <v/>
          </cell>
        </row>
        <row r="170">
          <cell r="A170" t="str">
            <v/>
          </cell>
          <cell r="B170">
            <v>2012</v>
          </cell>
          <cell r="C170">
            <v>12</v>
          </cell>
          <cell r="D170">
            <v>41260</v>
          </cell>
          <cell r="E170" t="str">
            <v>GBN</v>
          </cell>
          <cell r="F170">
            <v>41260</v>
          </cell>
          <cell r="G170" t="str">
            <v>Phí duy trì DV SMS - 0982911262</v>
          </cell>
          <cell r="J170">
            <v>24000</v>
          </cell>
          <cell r="K170" t="str">
            <v>642</v>
          </cell>
          <cell r="L170" t="str">
            <v>1121</v>
          </cell>
          <cell r="M170" t="str">
            <v/>
          </cell>
        </row>
        <row r="171">
          <cell r="A171" t="str">
            <v/>
          </cell>
          <cell r="B171">
            <v>2012</v>
          </cell>
          <cell r="C171">
            <v>12</v>
          </cell>
          <cell r="D171">
            <v>41260</v>
          </cell>
          <cell r="E171" t="str">
            <v>GBN</v>
          </cell>
          <cell r="F171">
            <v>41260</v>
          </cell>
          <cell r="G171" t="str">
            <v>VAT Phí duy trì DV SMS</v>
          </cell>
          <cell r="J171">
            <v>2400</v>
          </cell>
          <cell r="K171" t="str">
            <v>642</v>
          </cell>
          <cell r="L171" t="str">
            <v>1121</v>
          </cell>
          <cell r="M171" t="str">
            <v/>
          </cell>
        </row>
        <row r="172">
          <cell r="A172" t="str">
            <v/>
          </cell>
          <cell r="B172">
            <v>2013</v>
          </cell>
          <cell r="C172">
            <v>1</v>
          </cell>
          <cell r="D172">
            <v>41302</v>
          </cell>
          <cell r="E172" t="str">
            <v>C01</v>
          </cell>
          <cell r="F172">
            <v>41302</v>
          </cell>
          <cell r="G172" t="str">
            <v>Nộp tiền mặt vào tài khoản ngân hàng</v>
          </cell>
          <cell r="I172" t="str">
            <v>Đặng Vũ Thụy</v>
          </cell>
          <cell r="J172">
            <v>1500000</v>
          </cell>
          <cell r="K172" t="str">
            <v>1121</v>
          </cell>
          <cell r="L172" t="str">
            <v>1111</v>
          </cell>
          <cell r="M172" t="str">
            <v/>
          </cell>
        </row>
        <row r="173">
          <cell r="A173" t="str">
            <v/>
          </cell>
          <cell r="B173">
            <v>2013</v>
          </cell>
          <cell r="C173">
            <v>1</v>
          </cell>
          <cell r="D173">
            <v>41302</v>
          </cell>
          <cell r="E173" t="str">
            <v>CTGS</v>
          </cell>
          <cell r="F173">
            <v>41302</v>
          </cell>
          <cell r="G173" t="str">
            <v>Thuế môn bài 2013</v>
          </cell>
          <cell r="J173">
            <v>1500000</v>
          </cell>
          <cell r="K173" t="str">
            <v>642</v>
          </cell>
          <cell r="L173" t="str">
            <v>33382</v>
          </cell>
          <cell r="M173" t="str">
            <v/>
          </cell>
        </row>
        <row r="174">
          <cell r="A174" t="str">
            <v/>
          </cell>
          <cell r="B174">
            <v>2013</v>
          </cell>
          <cell r="C174">
            <v>1</v>
          </cell>
          <cell r="D174">
            <v>41302</v>
          </cell>
          <cell r="E174" t="str">
            <v>GBN</v>
          </cell>
          <cell r="F174">
            <v>41302</v>
          </cell>
          <cell r="G174" t="str">
            <v>Thuế môn bài 2013</v>
          </cell>
          <cell r="J174">
            <v>1500000</v>
          </cell>
          <cell r="K174" t="str">
            <v>1388</v>
          </cell>
          <cell r="L174" t="str">
            <v>1121</v>
          </cell>
          <cell r="M174" t="str">
            <v/>
          </cell>
        </row>
        <row r="175">
          <cell r="A175" t="str">
            <v/>
          </cell>
          <cell r="B175">
            <v>2013</v>
          </cell>
          <cell r="C175">
            <v>1</v>
          </cell>
          <cell r="D175">
            <v>41302</v>
          </cell>
          <cell r="E175" t="str">
            <v>GBN</v>
          </cell>
          <cell r="F175">
            <v>41302</v>
          </cell>
          <cell r="G175" t="str">
            <v xml:space="preserve">Phí chuyển tiền </v>
          </cell>
          <cell r="J175">
            <v>30000</v>
          </cell>
          <cell r="K175" t="str">
            <v>642</v>
          </cell>
          <cell r="L175" t="str">
            <v>1121</v>
          </cell>
          <cell r="M175" t="str">
            <v/>
          </cell>
        </row>
        <row r="176">
          <cell r="A176" t="str">
            <v/>
          </cell>
          <cell r="B176">
            <v>2013</v>
          </cell>
          <cell r="C176">
            <v>1</v>
          </cell>
          <cell r="D176">
            <v>41302</v>
          </cell>
          <cell r="E176" t="str">
            <v>GBN</v>
          </cell>
          <cell r="F176">
            <v>41302</v>
          </cell>
          <cell r="G176" t="str">
            <v xml:space="preserve">VAT Phí chuyển tiền </v>
          </cell>
          <cell r="J176">
            <v>3000</v>
          </cell>
          <cell r="K176" t="str">
            <v>642</v>
          </cell>
          <cell r="L176" t="str">
            <v>1121</v>
          </cell>
          <cell r="M176" t="str">
            <v/>
          </cell>
        </row>
        <row r="177">
          <cell r="A177" t="str">
            <v/>
          </cell>
          <cell r="B177">
            <v>2013</v>
          </cell>
          <cell r="C177">
            <v>2</v>
          </cell>
          <cell r="D177">
            <v>41311</v>
          </cell>
          <cell r="E177" t="str">
            <v>GBC</v>
          </cell>
          <cell r="F177">
            <v>41311</v>
          </cell>
          <cell r="G177" t="str">
            <v>Thuế môn bài 2013</v>
          </cell>
          <cell r="J177">
            <v>1500000</v>
          </cell>
          <cell r="K177" t="str">
            <v>1121</v>
          </cell>
          <cell r="L177" t="str">
            <v>1388</v>
          </cell>
          <cell r="M177" t="str">
            <v/>
          </cell>
        </row>
        <row r="178">
          <cell r="A178" t="str">
            <v/>
          </cell>
          <cell r="B178">
            <v>2013</v>
          </cell>
          <cell r="C178">
            <v>2</v>
          </cell>
          <cell r="D178">
            <v>41311</v>
          </cell>
          <cell r="E178" t="str">
            <v>GBN</v>
          </cell>
          <cell r="F178">
            <v>41311</v>
          </cell>
          <cell r="G178" t="str">
            <v>Thuế môn bài 2013</v>
          </cell>
          <cell r="J178">
            <v>1500000</v>
          </cell>
          <cell r="K178" t="str">
            <v>33382</v>
          </cell>
          <cell r="L178" t="str">
            <v>1121</v>
          </cell>
          <cell r="M178" t="str">
            <v/>
          </cell>
        </row>
        <row r="179">
          <cell r="A179" t="str">
            <v/>
          </cell>
          <cell r="B179">
            <v>2013</v>
          </cell>
          <cell r="C179">
            <v>2</v>
          </cell>
          <cell r="D179">
            <v>41311</v>
          </cell>
          <cell r="E179" t="str">
            <v>GBN</v>
          </cell>
          <cell r="F179">
            <v>41311</v>
          </cell>
          <cell r="G179" t="str">
            <v xml:space="preserve">Phí chuyển tiền </v>
          </cell>
          <cell r="J179">
            <v>20000</v>
          </cell>
          <cell r="K179" t="str">
            <v>642</v>
          </cell>
          <cell r="L179" t="str">
            <v>1121</v>
          </cell>
          <cell r="M179" t="str">
            <v/>
          </cell>
        </row>
        <row r="180">
          <cell r="A180" t="str">
            <v/>
          </cell>
          <cell r="B180">
            <v>2013</v>
          </cell>
          <cell r="C180">
            <v>2</v>
          </cell>
          <cell r="D180">
            <v>41311</v>
          </cell>
          <cell r="E180" t="str">
            <v>GBN</v>
          </cell>
          <cell r="F180">
            <v>41311</v>
          </cell>
          <cell r="G180" t="str">
            <v xml:space="preserve">VAT Phí chuyển tiền </v>
          </cell>
          <cell r="J180">
            <v>2000</v>
          </cell>
          <cell r="K180" t="str">
            <v>642</v>
          </cell>
          <cell r="L180" t="str">
            <v>1121</v>
          </cell>
          <cell r="M180" t="str">
            <v/>
          </cell>
        </row>
        <row r="181">
          <cell r="A181" t="str">
            <v/>
          </cell>
          <cell r="B181">
            <v>2013</v>
          </cell>
          <cell r="C181">
            <v>3</v>
          </cell>
          <cell r="D181">
            <v>41351</v>
          </cell>
          <cell r="E181" t="str">
            <v>GBN</v>
          </cell>
          <cell r="F181">
            <v>41351</v>
          </cell>
          <cell r="G181" t="str">
            <v>Phí duy trì DV SMS - 0903921945</v>
          </cell>
          <cell r="J181">
            <v>24000</v>
          </cell>
          <cell r="K181" t="str">
            <v>642</v>
          </cell>
          <cell r="L181" t="str">
            <v>1121</v>
          </cell>
          <cell r="M181" t="str">
            <v/>
          </cell>
        </row>
        <row r="182">
          <cell r="A182" t="str">
            <v/>
          </cell>
          <cell r="B182">
            <v>2013</v>
          </cell>
          <cell r="C182">
            <v>3</v>
          </cell>
          <cell r="D182">
            <v>41351</v>
          </cell>
          <cell r="E182" t="str">
            <v>GBN</v>
          </cell>
          <cell r="F182">
            <v>41351</v>
          </cell>
          <cell r="G182" t="str">
            <v>VAT Phí duy trì DV SMS</v>
          </cell>
          <cell r="J182">
            <v>2400</v>
          </cell>
          <cell r="K182" t="str">
            <v>642</v>
          </cell>
          <cell r="L182" t="str">
            <v>1121</v>
          </cell>
          <cell r="M182" t="str">
            <v/>
          </cell>
        </row>
        <row r="183">
          <cell r="A183" t="str">
            <v/>
          </cell>
          <cell r="B183">
            <v>2013</v>
          </cell>
          <cell r="C183">
            <v>3</v>
          </cell>
          <cell r="D183">
            <v>41351</v>
          </cell>
          <cell r="E183" t="str">
            <v>GBN</v>
          </cell>
          <cell r="F183">
            <v>41351</v>
          </cell>
          <cell r="G183" t="str">
            <v>Phí duy trì DV SMS - 0913906967</v>
          </cell>
          <cell r="J183">
            <v>24000</v>
          </cell>
          <cell r="K183" t="str">
            <v>642</v>
          </cell>
          <cell r="L183" t="str">
            <v>1121</v>
          </cell>
          <cell r="M183" t="str">
            <v/>
          </cell>
        </row>
        <row r="184">
          <cell r="A184" t="str">
            <v/>
          </cell>
          <cell r="B184">
            <v>2013</v>
          </cell>
          <cell r="C184">
            <v>3</v>
          </cell>
          <cell r="D184">
            <v>41351</v>
          </cell>
          <cell r="E184" t="str">
            <v>GBN</v>
          </cell>
          <cell r="F184">
            <v>41351</v>
          </cell>
          <cell r="G184" t="str">
            <v>VAT Phí duy trì DV SMS</v>
          </cell>
          <cell r="J184">
            <v>2400</v>
          </cell>
          <cell r="K184" t="str">
            <v>642</v>
          </cell>
          <cell r="L184" t="str">
            <v>1121</v>
          </cell>
          <cell r="M184" t="str">
            <v/>
          </cell>
        </row>
        <row r="185">
          <cell r="A185" t="str">
            <v/>
          </cell>
          <cell r="B185">
            <v>2013</v>
          </cell>
          <cell r="C185">
            <v>3</v>
          </cell>
          <cell r="D185">
            <v>41351</v>
          </cell>
          <cell r="E185" t="str">
            <v>GBN</v>
          </cell>
          <cell r="F185">
            <v>41351</v>
          </cell>
          <cell r="G185" t="str">
            <v>Phí duy trì DV SMS - 0982911262</v>
          </cell>
          <cell r="J185">
            <v>24000</v>
          </cell>
          <cell r="K185" t="str">
            <v>642</v>
          </cell>
          <cell r="L185" t="str">
            <v>1121</v>
          </cell>
          <cell r="M185" t="str">
            <v/>
          </cell>
        </row>
        <row r="186">
          <cell r="A186" t="str">
            <v/>
          </cell>
          <cell r="B186">
            <v>2013</v>
          </cell>
          <cell r="C186">
            <v>3</v>
          </cell>
          <cell r="D186">
            <v>41351</v>
          </cell>
          <cell r="E186" t="str">
            <v>GBN</v>
          </cell>
          <cell r="F186">
            <v>41351</v>
          </cell>
          <cell r="G186" t="str">
            <v>VAT Phí duy trì DV SMS</v>
          </cell>
          <cell r="J186">
            <v>2400</v>
          </cell>
          <cell r="K186" t="str">
            <v>642</v>
          </cell>
          <cell r="L186" t="str">
            <v>1121</v>
          </cell>
          <cell r="M186" t="str">
            <v/>
          </cell>
        </row>
        <row r="187">
          <cell r="A187" t="str">
            <v/>
          </cell>
          <cell r="B187">
            <v>2013</v>
          </cell>
          <cell r="C187">
            <v>6</v>
          </cell>
          <cell r="D187">
            <v>41443</v>
          </cell>
          <cell r="E187" t="str">
            <v>GBN</v>
          </cell>
          <cell r="F187">
            <v>41443</v>
          </cell>
          <cell r="G187" t="str">
            <v>Phí duy trì DV SMS - 0903921945</v>
          </cell>
          <cell r="J187">
            <v>30000</v>
          </cell>
          <cell r="K187" t="str">
            <v>642</v>
          </cell>
          <cell r="L187" t="str">
            <v>1121</v>
          </cell>
          <cell r="M187" t="str">
            <v/>
          </cell>
        </row>
        <row r="188">
          <cell r="A188" t="str">
            <v/>
          </cell>
          <cell r="B188">
            <v>2013</v>
          </cell>
          <cell r="C188">
            <v>6</v>
          </cell>
          <cell r="D188">
            <v>41443</v>
          </cell>
          <cell r="E188" t="str">
            <v>GBN</v>
          </cell>
          <cell r="F188">
            <v>41443</v>
          </cell>
          <cell r="G188" t="str">
            <v>VAT Phí duy trì DV SMS</v>
          </cell>
          <cell r="J188">
            <v>3000</v>
          </cell>
          <cell r="K188" t="str">
            <v>642</v>
          </cell>
          <cell r="L188" t="str">
            <v>1121</v>
          </cell>
          <cell r="M188" t="str">
            <v/>
          </cell>
        </row>
        <row r="189">
          <cell r="A189" t="str">
            <v/>
          </cell>
          <cell r="B189">
            <v>2013</v>
          </cell>
          <cell r="C189">
            <v>6</v>
          </cell>
          <cell r="D189">
            <v>41443</v>
          </cell>
          <cell r="E189" t="str">
            <v>GBN</v>
          </cell>
          <cell r="F189">
            <v>41443</v>
          </cell>
          <cell r="G189" t="str">
            <v>Phí duy trì DV SMS - 0913906967</v>
          </cell>
          <cell r="J189">
            <v>30000</v>
          </cell>
          <cell r="K189" t="str">
            <v>642</v>
          </cell>
          <cell r="L189" t="str">
            <v>1121</v>
          </cell>
          <cell r="M189" t="str">
            <v/>
          </cell>
        </row>
        <row r="190">
          <cell r="A190" t="str">
            <v/>
          </cell>
          <cell r="B190">
            <v>2013</v>
          </cell>
          <cell r="C190">
            <v>6</v>
          </cell>
          <cell r="D190">
            <v>41443</v>
          </cell>
          <cell r="E190" t="str">
            <v>GBN</v>
          </cell>
          <cell r="F190">
            <v>41443</v>
          </cell>
          <cell r="G190" t="str">
            <v>VAT Phí duy trì DV SMS</v>
          </cell>
          <cell r="J190">
            <v>3000</v>
          </cell>
          <cell r="K190" t="str">
            <v>642</v>
          </cell>
          <cell r="L190" t="str">
            <v>1121</v>
          </cell>
          <cell r="M190" t="str">
            <v/>
          </cell>
        </row>
        <row r="191">
          <cell r="A191" t="str">
            <v/>
          </cell>
          <cell r="B191">
            <v>2013</v>
          </cell>
          <cell r="C191">
            <v>6</v>
          </cell>
          <cell r="D191">
            <v>41443</v>
          </cell>
          <cell r="E191" t="str">
            <v>GBN</v>
          </cell>
          <cell r="F191">
            <v>41443</v>
          </cell>
          <cell r="G191" t="str">
            <v>Phí duy trì DV SMS - 0982911262</v>
          </cell>
          <cell r="J191">
            <v>30000</v>
          </cell>
          <cell r="K191" t="str">
            <v>642</v>
          </cell>
          <cell r="L191" t="str">
            <v>1121</v>
          </cell>
          <cell r="M191" t="str">
            <v/>
          </cell>
        </row>
        <row r="192">
          <cell r="A192" t="str">
            <v/>
          </cell>
          <cell r="B192">
            <v>2013</v>
          </cell>
          <cell r="C192">
            <v>6</v>
          </cell>
          <cell r="D192">
            <v>41443</v>
          </cell>
          <cell r="E192" t="str">
            <v>GBN</v>
          </cell>
          <cell r="F192">
            <v>41443</v>
          </cell>
          <cell r="G192" t="str">
            <v>VAT Phí duy trì DV SMS</v>
          </cell>
          <cell r="J192">
            <v>3000</v>
          </cell>
          <cell r="K192" t="str">
            <v>642</v>
          </cell>
          <cell r="L192" t="str">
            <v>1121</v>
          </cell>
          <cell r="M192" t="str">
            <v/>
          </cell>
        </row>
        <row r="193">
          <cell r="A193" t="str">
            <v/>
          </cell>
          <cell r="B193">
            <v>2013</v>
          </cell>
          <cell r="C193">
            <v>7</v>
          </cell>
          <cell r="D193">
            <v>41456</v>
          </cell>
          <cell r="E193" t="str">
            <v>GBN</v>
          </cell>
          <cell r="F193">
            <v>41456</v>
          </cell>
          <cell r="G193" t="str">
            <v>Phí NH</v>
          </cell>
          <cell r="J193">
            <v>100000</v>
          </cell>
          <cell r="K193" t="str">
            <v>642</v>
          </cell>
          <cell r="L193" t="str">
            <v>1121</v>
          </cell>
          <cell r="M193" t="str">
            <v/>
          </cell>
        </row>
        <row r="194">
          <cell r="A194" t="str">
            <v/>
          </cell>
          <cell r="B194">
            <v>2013</v>
          </cell>
          <cell r="C194">
            <v>7</v>
          </cell>
          <cell r="D194">
            <v>41456</v>
          </cell>
          <cell r="E194" t="str">
            <v>GBN</v>
          </cell>
          <cell r="F194">
            <v>41456</v>
          </cell>
          <cell r="G194" t="str">
            <v>VAT Phí NH</v>
          </cell>
          <cell r="J194">
            <v>10000</v>
          </cell>
          <cell r="K194" t="str">
            <v>642</v>
          </cell>
          <cell r="L194" t="str">
            <v>1121</v>
          </cell>
          <cell r="M194" t="str">
            <v/>
          </cell>
        </row>
        <row r="195">
          <cell r="A195" t="str">
            <v/>
          </cell>
          <cell r="B195">
            <v>2013</v>
          </cell>
          <cell r="C195">
            <v>9</v>
          </cell>
          <cell r="D195">
            <v>41535</v>
          </cell>
          <cell r="E195" t="str">
            <v>GBN</v>
          </cell>
          <cell r="F195">
            <v>41535</v>
          </cell>
          <cell r="G195" t="str">
            <v>Phí duy trì DV SMS - 0903921945</v>
          </cell>
          <cell r="J195">
            <v>30000</v>
          </cell>
          <cell r="K195" t="str">
            <v>642</v>
          </cell>
          <cell r="L195" t="str">
            <v>1121</v>
          </cell>
          <cell r="M195" t="str">
            <v/>
          </cell>
        </row>
        <row r="196">
          <cell r="A196" t="str">
            <v/>
          </cell>
          <cell r="B196">
            <v>2013</v>
          </cell>
          <cell r="C196">
            <v>9</v>
          </cell>
          <cell r="D196">
            <v>41535</v>
          </cell>
          <cell r="E196" t="str">
            <v>GBN</v>
          </cell>
          <cell r="F196">
            <v>41535</v>
          </cell>
          <cell r="G196" t="str">
            <v>VAT Phí duy trì DV SMS</v>
          </cell>
          <cell r="J196">
            <v>3000</v>
          </cell>
          <cell r="K196" t="str">
            <v>642</v>
          </cell>
          <cell r="L196" t="str">
            <v>1121</v>
          </cell>
          <cell r="M196" t="str">
            <v/>
          </cell>
        </row>
        <row r="197">
          <cell r="A197" t="str">
            <v/>
          </cell>
          <cell r="B197">
            <v>2013</v>
          </cell>
          <cell r="C197">
            <v>9</v>
          </cell>
          <cell r="D197">
            <v>41535</v>
          </cell>
          <cell r="E197" t="str">
            <v>GBN</v>
          </cell>
          <cell r="F197">
            <v>41535</v>
          </cell>
          <cell r="G197" t="str">
            <v>Phí duy trì DV SMS - 0913906967</v>
          </cell>
          <cell r="J197">
            <v>30000</v>
          </cell>
          <cell r="K197" t="str">
            <v>642</v>
          </cell>
          <cell r="L197" t="str">
            <v>1121</v>
          </cell>
          <cell r="M197" t="str">
            <v/>
          </cell>
        </row>
        <row r="198">
          <cell r="A198" t="str">
            <v/>
          </cell>
          <cell r="B198">
            <v>2013</v>
          </cell>
          <cell r="C198">
            <v>9</v>
          </cell>
          <cell r="D198">
            <v>41535</v>
          </cell>
          <cell r="E198" t="str">
            <v>GBN</v>
          </cell>
          <cell r="F198">
            <v>41535</v>
          </cell>
          <cell r="G198" t="str">
            <v>VAT Phí duy trì DV SMS</v>
          </cell>
          <cell r="J198">
            <v>3000</v>
          </cell>
          <cell r="K198" t="str">
            <v>642</v>
          </cell>
          <cell r="L198" t="str">
            <v>1121</v>
          </cell>
          <cell r="M198" t="str">
            <v/>
          </cell>
        </row>
        <row r="199">
          <cell r="A199" t="str">
            <v/>
          </cell>
          <cell r="B199">
            <v>2013</v>
          </cell>
          <cell r="C199">
            <v>9</v>
          </cell>
          <cell r="D199">
            <v>41535</v>
          </cell>
          <cell r="E199" t="str">
            <v>GBN</v>
          </cell>
          <cell r="F199">
            <v>41535</v>
          </cell>
          <cell r="G199" t="str">
            <v>Phí duy trì DV SMS - 0982911262</v>
          </cell>
          <cell r="J199">
            <v>30000</v>
          </cell>
          <cell r="K199" t="str">
            <v>642</v>
          </cell>
          <cell r="L199" t="str">
            <v>1121</v>
          </cell>
          <cell r="M199" t="str">
            <v/>
          </cell>
        </row>
        <row r="200">
          <cell r="A200" t="str">
            <v/>
          </cell>
          <cell r="B200">
            <v>2013</v>
          </cell>
          <cell r="C200">
            <v>9</v>
          </cell>
          <cell r="D200">
            <v>41535</v>
          </cell>
          <cell r="E200" t="str">
            <v>GBN</v>
          </cell>
          <cell r="F200">
            <v>41535</v>
          </cell>
          <cell r="G200" t="str">
            <v>VAT Phí duy trì DV SMS</v>
          </cell>
          <cell r="J200">
            <v>3000</v>
          </cell>
          <cell r="K200" t="str">
            <v>642</v>
          </cell>
          <cell r="L200" t="str">
            <v>1121</v>
          </cell>
          <cell r="M200" t="str">
            <v/>
          </cell>
        </row>
        <row r="201">
          <cell r="A201" t="str">
            <v/>
          </cell>
          <cell r="B201">
            <v>2013</v>
          </cell>
          <cell r="C201">
            <v>12</v>
          </cell>
          <cell r="D201">
            <v>41626</v>
          </cell>
          <cell r="E201" t="str">
            <v>GBN</v>
          </cell>
          <cell r="F201">
            <v>41626</v>
          </cell>
          <cell r="G201" t="str">
            <v>Phí duy trì DV SMS - 0903921945</v>
          </cell>
          <cell r="J201">
            <v>30000</v>
          </cell>
          <cell r="K201" t="str">
            <v>642</v>
          </cell>
          <cell r="L201" t="str">
            <v>1121</v>
          </cell>
          <cell r="M201" t="str">
            <v/>
          </cell>
        </row>
        <row r="202">
          <cell r="A202" t="str">
            <v/>
          </cell>
          <cell r="B202">
            <v>2013</v>
          </cell>
          <cell r="C202">
            <v>12</v>
          </cell>
          <cell r="D202">
            <v>41626</v>
          </cell>
          <cell r="E202" t="str">
            <v>GBN</v>
          </cell>
          <cell r="F202">
            <v>41626</v>
          </cell>
          <cell r="G202" t="str">
            <v>VAT Phí duy trì DV SMS</v>
          </cell>
          <cell r="J202">
            <v>3000</v>
          </cell>
          <cell r="K202" t="str">
            <v>642</v>
          </cell>
          <cell r="L202" t="str">
            <v>1121</v>
          </cell>
          <cell r="M202" t="str">
            <v/>
          </cell>
        </row>
        <row r="203">
          <cell r="A203" t="str">
            <v/>
          </cell>
          <cell r="B203">
            <v>2013</v>
          </cell>
          <cell r="C203">
            <v>12</v>
          </cell>
          <cell r="D203">
            <v>41626</v>
          </cell>
          <cell r="E203" t="str">
            <v>GBN</v>
          </cell>
          <cell r="F203">
            <v>41626</v>
          </cell>
          <cell r="G203" t="str">
            <v>Phí duy trì DV SMS - 0913906967</v>
          </cell>
          <cell r="J203">
            <v>30000</v>
          </cell>
          <cell r="K203" t="str">
            <v>642</v>
          </cell>
          <cell r="L203" t="str">
            <v>1121</v>
          </cell>
          <cell r="M203" t="str">
            <v/>
          </cell>
        </row>
        <row r="204">
          <cell r="A204" t="str">
            <v/>
          </cell>
          <cell r="B204">
            <v>2013</v>
          </cell>
          <cell r="C204">
            <v>12</v>
          </cell>
          <cell r="D204">
            <v>41626</v>
          </cell>
          <cell r="E204" t="str">
            <v>GBN</v>
          </cell>
          <cell r="F204">
            <v>41626</v>
          </cell>
          <cell r="G204" t="str">
            <v>VAT Phí duy trì DV SMS</v>
          </cell>
          <cell r="J204">
            <v>3000</v>
          </cell>
          <cell r="K204" t="str">
            <v>642</v>
          </cell>
          <cell r="L204" t="str">
            <v>1121</v>
          </cell>
          <cell r="M204" t="str">
            <v/>
          </cell>
        </row>
        <row r="205">
          <cell r="A205" t="str">
            <v/>
          </cell>
          <cell r="B205">
            <v>2013</v>
          </cell>
          <cell r="C205">
            <v>12</v>
          </cell>
          <cell r="D205">
            <v>41626</v>
          </cell>
          <cell r="E205" t="str">
            <v>GBN</v>
          </cell>
          <cell r="F205">
            <v>41626</v>
          </cell>
          <cell r="G205" t="str">
            <v>Phí duy trì DV SMS - 0982911262</v>
          </cell>
          <cell r="J205">
            <v>30000</v>
          </cell>
          <cell r="K205" t="str">
            <v>642</v>
          </cell>
          <cell r="L205" t="str">
            <v>1121</v>
          </cell>
          <cell r="M205" t="str">
            <v/>
          </cell>
        </row>
        <row r="206">
          <cell r="A206" t="str">
            <v/>
          </cell>
          <cell r="B206">
            <v>2013</v>
          </cell>
          <cell r="C206">
            <v>12</v>
          </cell>
          <cell r="D206">
            <v>41626</v>
          </cell>
          <cell r="E206" t="str">
            <v>GBN</v>
          </cell>
          <cell r="F206">
            <v>41626</v>
          </cell>
          <cell r="G206" t="str">
            <v>VAT Phí duy trì DV SMS</v>
          </cell>
          <cell r="J206">
            <v>3000</v>
          </cell>
          <cell r="K206" t="str">
            <v>642</v>
          </cell>
          <cell r="L206" t="str">
            <v>1121</v>
          </cell>
          <cell r="M206" t="str">
            <v/>
          </cell>
        </row>
        <row r="207">
          <cell r="A207" t="str">
            <v/>
          </cell>
          <cell r="B207">
            <v>2014</v>
          </cell>
          <cell r="C207">
            <v>1</v>
          </cell>
          <cell r="D207">
            <v>41641</v>
          </cell>
          <cell r="E207" t="str">
            <v>C01</v>
          </cell>
          <cell r="F207">
            <v>41641</v>
          </cell>
          <cell r="G207" t="str">
            <v>Hoàn trả tiền mượn chuyển khoản</v>
          </cell>
          <cell r="I207" t="str">
            <v>Cty TNHH Hải Sản An Lạc - Long An</v>
          </cell>
          <cell r="J207">
            <v>58000000</v>
          </cell>
          <cell r="K207" t="str">
            <v>3388</v>
          </cell>
          <cell r="L207" t="str">
            <v>1111</v>
          </cell>
          <cell r="M207" t="str">
            <v/>
          </cell>
        </row>
        <row r="208">
          <cell r="A208" t="str">
            <v/>
          </cell>
          <cell r="B208">
            <v>2014</v>
          </cell>
          <cell r="C208">
            <v>1</v>
          </cell>
          <cell r="D208">
            <v>41641</v>
          </cell>
          <cell r="E208" t="str">
            <v>GBC</v>
          </cell>
          <cell r="F208">
            <v>41641</v>
          </cell>
          <cell r="G208" t="str">
            <v>An Lạc LA- Ứng vốn</v>
          </cell>
          <cell r="I208" t="str">
            <v>Cty TNHH Hải Sản An Lạc - Long An</v>
          </cell>
          <cell r="J208">
            <v>58000000</v>
          </cell>
          <cell r="K208" t="str">
            <v>1121</v>
          </cell>
          <cell r="L208" t="str">
            <v>3388</v>
          </cell>
          <cell r="M208" t="str">
            <v/>
          </cell>
        </row>
        <row r="209">
          <cell r="A209" t="str">
            <v/>
          </cell>
          <cell r="B209">
            <v>2014</v>
          </cell>
          <cell r="C209">
            <v>1</v>
          </cell>
          <cell r="D209">
            <v>41641</v>
          </cell>
          <cell r="E209" t="str">
            <v>GBN</v>
          </cell>
          <cell r="F209">
            <v>41641</v>
          </cell>
          <cell r="G209" t="str">
            <v>Tạm ứng tiền XD CSHT - Công  Nghệ Môi Trường CMD</v>
          </cell>
          <cell r="I209" t="str">
            <v>Cty TNHH MTV Công Nghệ Môi Trường CDM</v>
          </cell>
          <cell r="J209">
            <v>27500000</v>
          </cell>
          <cell r="K209" t="str">
            <v>331</v>
          </cell>
          <cell r="L209" t="str">
            <v>1121</v>
          </cell>
          <cell r="M209" t="str">
            <v/>
          </cell>
        </row>
        <row r="210">
          <cell r="A210" t="str">
            <v/>
          </cell>
          <cell r="B210">
            <v>2014</v>
          </cell>
          <cell r="C210">
            <v>1</v>
          </cell>
          <cell r="D210">
            <v>41641</v>
          </cell>
          <cell r="E210" t="str">
            <v>GBN</v>
          </cell>
          <cell r="F210">
            <v>41641</v>
          </cell>
          <cell r="G210" t="str">
            <v xml:space="preserve">Phí chuyển tiền </v>
          </cell>
          <cell r="J210">
            <v>20000</v>
          </cell>
          <cell r="K210" t="str">
            <v>642</v>
          </cell>
          <cell r="L210" t="str">
            <v>1121</v>
          </cell>
          <cell r="M210" t="str">
            <v/>
          </cell>
        </row>
        <row r="211">
          <cell r="A211" t="str">
            <v/>
          </cell>
          <cell r="B211">
            <v>2014</v>
          </cell>
          <cell r="C211">
            <v>1</v>
          </cell>
          <cell r="D211">
            <v>41641</v>
          </cell>
          <cell r="E211" t="str">
            <v>GBN</v>
          </cell>
          <cell r="F211">
            <v>41641</v>
          </cell>
          <cell r="G211" t="str">
            <v xml:space="preserve">VAT Phí chuyển tiền </v>
          </cell>
          <cell r="J211">
            <v>2000</v>
          </cell>
          <cell r="K211" t="str">
            <v>1331</v>
          </cell>
          <cell r="L211" t="str">
            <v>1121</v>
          </cell>
          <cell r="M211" t="str">
            <v/>
          </cell>
        </row>
        <row r="212">
          <cell r="A212" t="str">
            <v/>
          </cell>
          <cell r="B212">
            <v>2014</v>
          </cell>
          <cell r="C212">
            <v>1</v>
          </cell>
          <cell r="D212">
            <v>41641</v>
          </cell>
          <cell r="E212" t="str">
            <v>GBN</v>
          </cell>
          <cell r="F212">
            <v>41641</v>
          </cell>
          <cell r="G212" t="str">
            <v>Thanh toán CSHT - KCN Long Đức</v>
          </cell>
          <cell r="I212" t="str">
            <v>BQL Khu Kinh Tế Trà Vinh</v>
          </cell>
          <cell r="J212">
            <v>29920000</v>
          </cell>
          <cell r="K212" t="str">
            <v>331</v>
          </cell>
          <cell r="L212" t="str">
            <v>1121</v>
          </cell>
          <cell r="M212" t="str">
            <v/>
          </cell>
        </row>
        <row r="213">
          <cell r="A213" t="str">
            <v/>
          </cell>
          <cell r="B213">
            <v>2014</v>
          </cell>
          <cell r="C213">
            <v>1</v>
          </cell>
          <cell r="D213">
            <v>41641</v>
          </cell>
          <cell r="E213" t="str">
            <v>GBN</v>
          </cell>
          <cell r="F213">
            <v>41641</v>
          </cell>
          <cell r="G213" t="str">
            <v xml:space="preserve">Phí chuyển tiền </v>
          </cell>
          <cell r="J213">
            <v>20000</v>
          </cell>
          <cell r="K213" t="str">
            <v>642</v>
          </cell>
          <cell r="L213" t="str">
            <v>1121</v>
          </cell>
          <cell r="M213" t="str">
            <v/>
          </cell>
        </row>
        <row r="214">
          <cell r="A214" t="str">
            <v/>
          </cell>
          <cell r="B214">
            <v>2014</v>
          </cell>
          <cell r="C214">
            <v>1</v>
          </cell>
          <cell r="D214">
            <v>41641</v>
          </cell>
          <cell r="E214" t="str">
            <v>GBN</v>
          </cell>
          <cell r="F214">
            <v>41641</v>
          </cell>
          <cell r="G214" t="str">
            <v xml:space="preserve">VAT Phí chuyển tiền </v>
          </cell>
          <cell r="J214">
            <v>2000</v>
          </cell>
          <cell r="K214" t="str">
            <v>1331</v>
          </cell>
          <cell r="L214" t="str">
            <v>1121</v>
          </cell>
          <cell r="M214" t="str">
            <v/>
          </cell>
        </row>
        <row r="215">
          <cell r="A215" t="str">
            <v/>
          </cell>
          <cell r="B215">
            <v>2014</v>
          </cell>
          <cell r="C215">
            <v>1</v>
          </cell>
          <cell r="D215">
            <v>41653</v>
          </cell>
          <cell r="E215" t="str">
            <v>C02</v>
          </cell>
          <cell r="F215">
            <v>41653</v>
          </cell>
          <cell r="G215" t="str">
            <v>Hoàn trả tiền mượn chuyển khoản</v>
          </cell>
          <cell r="I215" t="str">
            <v>Cty TNHH Hải Sản An Lạc - Long An</v>
          </cell>
          <cell r="J215">
            <v>379000000</v>
          </cell>
          <cell r="K215" t="str">
            <v>3388</v>
          </cell>
          <cell r="L215" t="str">
            <v>1111</v>
          </cell>
          <cell r="M215" t="str">
            <v/>
          </cell>
        </row>
        <row r="216">
          <cell r="A216" t="str">
            <v/>
          </cell>
          <cell r="B216">
            <v>2014</v>
          </cell>
          <cell r="C216">
            <v>1</v>
          </cell>
          <cell r="D216">
            <v>41653</v>
          </cell>
          <cell r="E216" t="str">
            <v>GBC</v>
          </cell>
          <cell r="F216">
            <v>41653</v>
          </cell>
          <cell r="G216" t="str">
            <v>An Lạc LA- Ứng vốn</v>
          </cell>
          <cell r="I216" t="str">
            <v>Cty TNHH Hải Sản An Lạc - Long An</v>
          </cell>
          <cell r="J216">
            <v>379000000</v>
          </cell>
          <cell r="K216" t="str">
            <v>1121</v>
          </cell>
          <cell r="L216" t="str">
            <v>3388</v>
          </cell>
          <cell r="M216" t="str">
            <v/>
          </cell>
        </row>
        <row r="217">
          <cell r="A217" t="str">
            <v/>
          </cell>
          <cell r="B217">
            <v>2014</v>
          </cell>
          <cell r="C217">
            <v>1</v>
          </cell>
          <cell r="D217">
            <v>41653</v>
          </cell>
          <cell r="E217" t="str">
            <v>GBN</v>
          </cell>
          <cell r="F217">
            <v>41653</v>
          </cell>
          <cell r="G217" t="str">
            <v xml:space="preserve">Phí chuyển tiền </v>
          </cell>
          <cell r="J217">
            <v>113634</v>
          </cell>
          <cell r="K217" t="str">
            <v>642</v>
          </cell>
          <cell r="L217" t="str">
            <v>1121</v>
          </cell>
          <cell r="M217" t="str">
            <v/>
          </cell>
        </row>
        <row r="218">
          <cell r="A218" t="str">
            <v/>
          </cell>
          <cell r="B218">
            <v>2014</v>
          </cell>
          <cell r="C218">
            <v>1</v>
          </cell>
          <cell r="D218">
            <v>41653</v>
          </cell>
          <cell r="E218" t="str">
            <v>GBN</v>
          </cell>
          <cell r="F218">
            <v>41653</v>
          </cell>
          <cell r="G218" t="str">
            <v xml:space="preserve">VAT Phí chuyển tiền </v>
          </cell>
          <cell r="J218">
            <v>11363</v>
          </cell>
          <cell r="K218" t="str">
            <v>1331</v>
          </cell>
          <cell r="L218" t="str">
            <v>1121</v>
          </cell>
          <cell r="M218" t="str">
            <v/>
          </cell>
        </row>
        <row r="219">
          <cell r="A219" t="str">
            <v/>
          </cell>
          <cell r="B219">
            <v>2014</v>
          </cell>
          <cell r="C219">
            <v>1</v>
          </cell>
          <cell r="D219">
            <v>41653</v>
          </cell>
          <cell r="E219" t="str">
            <v>CTGS</v>
          </cell>
          <cell r="F219">
            <v>41653</v>
          </cell>
          <cell r="G219" t="str">
            <v>Tiền sử dụng CSHT - KCN Long Đức 15/9/13-15/9/14</v>
          </cell>
          <cell r="H219" t="str">
            <v>0042089</v>
          </cell>
          <cell r="I219" t="str">
            <v>BQL Khu Kinh Tế Trà Vinh</v>
          </cell>
          <cell r="J219">
            <v>27200000</v>
          </cell>
          <cell r="K219" t="str">
            <v>642</v>
          </cell>
          <cell r="L219" t="str">
            <v>331</v>
          </cell>
          <cell r="M219" t="str">
            <v/>
          </cell>
        </row>
        <row r="220">
          <cell r="A220" t="str">
            <v/>
          </cell>
          <cell r="B220">
            <v>2014</v>
          </cell>
          <cell r="C220">
            <v>1</v>
          </cell>
          <cell r="D220">
            <v>41653</v>
          </cell>
          <cell r="E220" t="str">
            <v>CTGS</v>
          </cell>
          <cell r="F220">
            <v>41653</v>
          </cell>
          <cell r="G220" t="str">
            <v>VAT CSHT - KCN Long Đức</v>
          </cell>
          <cell r="H220" t="str">
            <v>0042089</v>
          </cell>
          <cell r="I220" t="str">
            <v>BQL Khu Kinh Tế Trà Vinh</v>
          </cell>
          <cell r="J220">
            <v>2720000</v>
          </cell>
          <cell r="K220" t="str">
            <v>1331</v>
          </cell>
          <cell r="L220" t="str">
            <v>331</v>
          </cell>
          <cell r="M220" t="str">
            <v/>
          </cell>
        </row>
        <row r="221">
          <cell r="A221" t="str">
            <v/>
          </cell>
          <cell r="B221">
            <v>2014</v>
          </cell>
          <cell r="C221">
            <v>1</v>
          </cell>
          <cell r="D221">
            <v>41660</v>
          </cell>
          <cell r="E221" t="str">
            <v>C03</v>
          </cell>
          <cell r="F221">
            <v>41660</v>
          </cell>
          <cell r="G221" t="str">
            <v>Hoàn trả tiền mượn chuyển khoản</v>
          </cell>
          <cell r="I221" t="str">
            <v>Cty TNHH Hải Sản An Lạc - Long An</v>
          </cell>
          <cell r="J221">
            <v>1500000</v>
          </cell>
          <cell r="K221" t="str">
            <v>3388</v>
          </cell>
          <cell r="L221" t="str">
            <v>1111</v>
          </cell>
          <cell r="M221" t="str">
            <v/>
          </cell>
        </row>
        <row r="222">
          <cell r="A222" t="str">
            <v/>
          </cell>
          <cell r="B222">
            <v>2014</v>
          </cell>
          <cell r="C222">
            <v>1</v>
          </cell>
          <cell r="D222">
            <v>41660</v>
          </cell>
          <cell r="E222" t="str">
            <v>GBC</v>
          </cell>
          <cell r="F222">
            <v>41660</v>
          </cell>
          <cell r="G222" t="str">
            <v>An Lạc LA- Ứng vốn</v>
          </cell>
          <cell r="I222" t="str">
            <v>Cty TNHH Hải Sản An Lạc - Long An</v>
          </cell>
          <cell r="J222">
            <v>1500000</v>
          </cell>
          <cell r="K222" t="str">
            <v>1121</v>
          </cell>
          <cell r="L222" t="str">
            <v>3388</v>
          </cell>
          <cell r="M222" t="str">
            <v/>
          </cell>
        </row>
        <row r="223">
          <cell r="A223" t="str">
            <v/>
          </cell>
          <cell r="B223">
            <v>2014</v>
          </cell>
          <cell r="C223">
            <v>1</v>
          </cell>
          <cell r="D223">
            <v>41660</v>
          </cell>
          <cell r="E223" t="str">
            <v>CTGS</v>
          </cell>
          <cell r="F223">
            <v>41660</v>
          </cell>
          <cell r="G223" t="str">
            <v>Thuế môn bài 2014</v>
          </cell>
          <cell r="J223">
            <v>1500000</v>
          </cell>
          <cell r="K223" t="str">
            <v>642</v>
          </cell>
          <cell r="L223" t="str">
            <v>33382</v>
          </cell>
          <cell r="M223" t="str">
            <v/>
          </cell>
        </row>
        <row r="224">
          <cell r="A224" t="str">
            <v/>
          </cell>
          <cell r="B224">
            <v>2014</v>
          </cell>
          <cell r="C224">
            <v>1</v>
          </cell>
          <cell r="D224">
            <v>41660</v>
          </cell>
          <cell r="E224" t="str">
            <v>GBN</v>
          </cell>
          <cell r="F224">
            <v>41660</v>
          </cell>
          <cell r="G224" t="str">
            <v>Thuế môn bài 2014</v>
          </cell>
          <cell r="J224">
            <v>1500000</v>
          </cell>
          <cell r="K224" t="str">
            <v>33382</v>
          </cell>
          <cell r="L224" t="str">
            <v>1121</v>
          </cell>
          <cell r="M224" t="str">
            <v/>
          </cell>
        </row>
        <row r="225">
          <cell r="A225" t="str">
            <v/>
          </cell>
          <cell r="B225">
            <v>2014</v>
          </cell>
          <cell r="C225">
            <v>1</v>
          </cell>
          <cell r="D225">
            <v>41660</v>
          </cell>
          <cell r="E225" t="str">
            <v>GBN</v>
          </cell>
          <cell r="F225">
            <v>41660</v>
          </cell>
          <cell r="G225" t="str">
            <v xml:space="preserve">Phí chuyển tiền </v>
          </cell>
          <cell r="J225">
            <v>20000</v>
          </cell>
          <cell r="K225" t="str">
            <v>642</v>
          </cell>
          <cell r="L225" t="str">
            <v>1121</v>
          </cell>
          <cell r="M225" t="str">
            <v/>
          </cell>
        </row>
        <row r="226">
          <cell r="A226" t="str">
            <v/>
          </cell>
          <cell r="B226">
            <v>2014</v>
          </cell>
          <cell r="C226">
            <v>1</v>
          </cell>
          <cell r="D226">
            <v>41660</v>
          </cell>
          <cell r="E226" t="str">
            <v>GBN</v>
          </cell>
          <cell r="F226">
            <v>41660</v>
          </cell>
          <cell r="G226" t="str">
            <v xml:space="preserve">VAT Phí chuyển tiền </v>
          </cell>
          <cell r="J226">
            <v>2000</v>
          </cell>
          <cell r="K226" t="str">
            <v>1331</v>
          </cell>
          <cell r="L226" t="str">
            <v>1121</v>
          </cell>
          <cell r="M226" t="str">
            <v/>
          </cell>
        </row>
        <row r="227">
          <cell r="A227" t="str">
            <v/>
          </cell>
          <cell r="B227">
            <v>2014</v>
          </cell>
          <cell r="C227">
            <v>1</v>
          </cell>
          <cell r="D227">
            <v>41664</v>
          </cell>
          <cell r="E227" t="str">
            <v>C04</v>
          </cell>
          <cell r="F227">
            <v>41664</v>
          </cell>
          <cell r="G227" t="str">
            <v>Nộp tiền mặt vào tài khoản ngân hàng</v>
          </cell>
          <cell r="I227" t="str">
            <v>Lê Thị Hoa</v>
          </cell>
          <cell r="J227">
            <v>64000000</v>
          </cell>
          <cell r="K227" t="str">
            <v>1121</v>
          </cell>
          <cell r="L227" t="str">
            <v>1111</v>
          </cell>
          <cell r="M227" t="str">
            <v/>
          </cell>
        </row>
        <row r="228">
          <cell r="A228" t="str">
            <v/>
          </cell>
          <cell r="B228">
            <v>2014</v>
          </cell>
          <cell r="C228">
            <v>1</v>
          </cell>
          <cell r="D228">
            <v>41664</v>
          </cell>
          <cell r="E228" t="str">
            <v>GBN</v>
          </cell>
          <cell r="F228">
            <v>41664</v>
          </cell>
          <cell r="G228" t="str">
            <v>Ứng tiền cọc betong IBS</v>
          </cell>
          <cell r="I228" t="str">
            <v>Cty Cổ Phần Bê Tông IBS</v>
          </cell>
          <cell r="J228">
            <v>43824000</v>
          </cell>
          <cell r="K228" t="str">
            <v>331</v>
          </cell>
          <cell r="L228" t="str">
            <v>1121</v>
          </cell>
          <cell r="M228" t="str">
            <v/>
          </cell>
        </row>
        <row r="229">
          <cell r="A229" t="str">
            <v/>
          </cell>
          <cell r="B229">
            <v>2014</v>
          </cell>
          <cell r="C229">
            <v>1</v>
          </cell>
          <cell r="D229">
            <v>41664</v>
          </cell>
          <cell r="E229" t="str">
            <v>GBN</v>
          </cell>
          <cell r="F229">
            <v>41664</v>
          </cell>
          <cell r="G229" t="str">
            <v xml:space="preserve">Phí chuyển tiền </v>
          </cell>
          <cell r="J229">
            <v>30000</v>
          </cell>
          <cell r="K229" t="str">
            <v>642</v>
          </cell>
          <cell r="L229" t="str">
            <v>1121</v>
          </cell>
          <cell r="M229" t="str">
            <v/>
          </cell>
        </row>
        <row r="230">
          <cell r="A230" t="str">
            <v/>
          </cell>
          <cell r="B230">
            <v>2014</v>
          </cell>
          <cell r="C230">
            <v>1</v>
          </cell>
          <cell r="D230">
            <v>41664</v>
          </cell>
          <cell r="E230" t="str">
            <v>GBN</v>
          </cell>
          <cell r="F230">
            <v>41664</v>
          </cell>
          <cell r="G230" t="str">
            <v xml:space="preserve">VAT Phí chuyển tiền </v>
          </cell>
          <cell r="J230">
            <v>3000</v>
          </cell>
          <cell r="K230" t="str">
            <v>1331</v>
          </cell>
          <cell r="L230" t="str">
            <v>1121</v>
          </cell>
          <cell r="M230" t="str">
            <v/>
          </cell>
        </row>
        <row r="231">
          <cell r="A231" t="str">
            <v/>
          </cell>
          <cell r="B231">
            <v>2014</v>
          </cell>
          <cell r="C231">
            <v>1</v>
          </cell>
          <cell r="D231">
            <v>41664</v>
          </cell>
          <cell r="E231" t="str">
            <v>GBN</v>
          </cell>
          <cell r="F231">
            <v>41664</v>
          </cell>
          <cell r="G231" t="str">
            <v>Ứng tiền cọc betong Tân Tài</v>
          </cell>
          <cell r="I231" t="str">
            <v>Cty Bê Tông Tân Tài</v>
          </cell>
          <cell r="J231">
            <v>20000000</v>
          </cell>
          <cell r="K231" t="str">
            <v>331</v>
          </cell>
          <cell r="L231" t="str">
            <v>1121</v>
          </cell>
          <cell r="M231" t="str">
            <v/>
          </cell>
        </row>
        <row r="232">
          <cell r="A232" t="str">
            <v/>
          </cell>
          <cell r="B232">
            <v>2014</v>
          </cell>
          <cell r="C232">
            <v>1</v>
          </cell>
          <cell r="D232">
            <v>41664</v>
          </cell>
          <cell r="E232" t="str">
            <v>GBN</v>
          </cell>
          <cell r="F232">
            <v>41664</v>
          </cell>
          <cell r="G232" t="str">
            <v xml:space="preserve">Phí chuyển tiền </v>
          </cell>
          <cell r="J232">
            <v>22804</v>
          </cell>
          <cell r="K232" t="str">
            <v>642</v>
          </cell>
          <cell r="L232" t="str">
            <v>1121</v>
          </cell>
          <cell r="M232" t="str">
            <v/>
          </cell>
        </row>
        <row r="233">
          <cell r="A233" t="str">
            <v/>
          </cell>
          <cell r="B233">
            <v>2014</v>
          </cell>
          <cell r="C233">
            <v>1</v>
          </cell>
          <cell r="D233">
            <v>41664</v>
          </cell>
          <cell r="E233" t="str">
            <v>GBN</v>
          </cell>
          <cell r="F233">
            <v>41664</v>
          </cell>
          <cell r="G233" t="str">
            <v xml:space="preserve">VAT Phí chuyển tiền </v>
          </cell>
          <cell r="J233">
            <v>2280</v>
          </cell>
          <cell r="K233" t="str">
            <v>1331</v>
          </cell>
          <cell r="L233" t="str">
            <v>1121</v>
          </cell>
          <cell r="M233" t="str">
            <v/>
          </cell>
        </row>
        <row r="234">
          <cell r="A234" t="str">
            <v/>
          </cell>
          <cell r="B234">
            <v>2014</v>
          </cell>
          <cell r="C234">
            <v>3</v>
          </cell>
          <cell r="D234">
            <v>41699</v>
          </cell>
          <cell r="E234" t="str">
            <v>C05</v>
          </cell>
          <cell r="F234">
            <v>41699</v>
          </cell>
          <cell r="G234" t="str">
            <v>Nộp tiền mặt vào tài khoản ngân hàng</v>
          </cell>
          <cell r="I234" t="str">
            <v>Tạ Thị Đông Dân</v>
          </cell>
          <cell r="J234">
            <v>76500000</v>
          </cell>
          <cell r="K234" t="str">
            <v>1121</v>
          </cell>
          <cell r="L234" t="str">
            <v>1111</v>
          </cell>
          <cell r="M234" t="str">
            <v/>
          </cell>
        </row>
        <row r="235">
          <cell r="A235" t="str">
            <v/>
          </cell>
          <cell r="B235">
            <v>2014</v>
          </cell>
          <cell r="C235">
            <v>3</v>
          </cell>
          <cell r="D235">
            <v>41699</v>
          </cell>
          <cell r="E235" t="str">
            <v>GBN</v>
          </cell>
          <cell r="F235">
            <v>41699</v>
          </cell>
          <cell r="G235" t="str">
            <v>Ứng tiền cọc betong IBS</v>
          </cell>
          <cell r="I235" t="str">
            <v>Cty Cổ Phần Bê Tông IBS</v>
          </cell>
          <cell r="J235">
            <v>76462320</v>
          </cell>
          <cell r="K235" t="str">
            <v>331</v>
          </cell>
          <cell r="L235" t="str">
            <v>1121</v>
          </cell>
          <cell r="M235" t="str">
            <v/>
          </cell>
        </row>
        <row r="236">
          <cell r="A236" t="str">
            <v/>
          </cell>
          <cell r="B236">
            <v>2014</v>
          </cell>
          <cell r="C236">
            <v>3</v>
          </cell>
          <cell r="D236">
            <v>41699</v>
          </cell>
          <cell r="E236" t="str">
            <v>GBN</v>
          </cell>
          <cell r="F236">
            <v>41699</v>
          </cell>
          <cell r="G236" t="str">
            <v xml:space="preserve">Phí chuyển tiền </v>
          </cell>
          <cell r="J236">
            <v>32561</v>
          </cell>
          <cell r="K236" t="str">
            <v>642</v>
          </cell>
          <cell r="L236" t="str">
            <v>1121</v>
          </cell>
          <cell r="M236" t="str">
            <v/>
          </cell>
        </row>
        <row r="237">
          <cell r="A237" t="str">
            <v/>
          </cell>
          <cell r="B237">
            <v>2014</v>
          </cell>
          <cell r="C237">
            <v>3</v>
          </cell>
          <cell r="D237">
            <v>41699</v>
          </cell>
          <cell r="E237" t="str">
            <v>GBN</v>
          </cell>
          <cell r="F237">
            <v>41699</v>
          </cell>
          <cell r="G237" t="str">
            <v xml:space="preserve">VAT Phí chuyển tiền </v>
          </cell>
          <cell r="J237">
            <v>3256</v>
          </cell>
          <cell r="K237" t="str">
            <v>1331</v>
          </cell>
          <cell r="L237" t="str">
            <v>1121</v>
          </cell>
          <cell r="M237" t="str">
            <v/>
          </cell>
        </row>
        <row r="238">
          <cell r="A238" t="str">
            <v/>
          </cell>
          <cell r="B238">
            <v>2014</v>
          </cell>
          <cell r="C238">
            <v>3</v>
          </cell>
          <cell r="D238">
            <v>41717</v>
          </cell>
          <cell r="E238" t="str">
            <v>GBN</v>
          </cell>
          <cell r="F238">
            <v>41717</v>
          </cell>
          <cell r="G238" t="str">
            <v>Phí duy trì DV SMS - 0903921945</v>
          </cell>
          <cell r="J238">
            <v>30000</v>
          </cell>
          <cell r="K238" t="str">
            <v>642</v>
          </cell>
          <cell r="L238" t="str">
            <v>1121</v>
          </cell>
          <cell r="M238" t="str">
            <v/>
          </cell>
        </row>
        <row r="239">
          <cell r="A239" t="str">
            <v/>
          </cell>
          <cell r="B239">
            <v>2014</v>
          </cell>
          <cell r="C239">
            <v>3</v>
          </cell>
          <cell r="D239">
            <v>41717</v>
          </cell>
          <cell r="E239" t="str">
            <v>GBN</v>
          </cell>
          <cell r="F239">
            <v>41717</v>
          </cell>
          <cell r="G239" t="str">
            <v>VAT Phí duy trì DV SMS</v>
          </cell>
          <cell r="J239">
            <v>3000</v>
          </cell>
          <cell r="K239" t="str">
            <v>1331</v>
          </cell>
          <cell r="L239" t="str">
            <v>1121</v>
          </cell>
          <cell r="M239" t="str">
            <v/>
          </cell>
        </row>
        <row r="240">
          <cell r="A240" t="str">
            <v/>
          </cell>
          <cell r="B240">
            <v>2014</v>
          </cell>
          <cell r="C240">
            <v>3</v>
          </cell>
          <cell r="D240">
            <v>41717</v>
          </cell>
          <cell r="E240" t="str">
            <v>GBN</v>
          </cell>
          <cell r="F240">
            <v>41717</v>
          </cell>
          <cell r="G240" t="str">
            <v>Phí duy trì DV SMS - 0913906967</v>
          </cell>
          <cell r="J240">
            <v>30000</v>
          </cell>
          <cell r="K240" t="str">
            <v>642</v>
          </cell>
          <cell r="L240" t="str">
            <v>1121</v>
          </cell>
          <cell r="M240" t="str">
            <v/>
          </cell>
        </row>
        <row r="241">
          <cell r="A241" t="str">
            <v/>
          </cell>
          <cell r="B241">
            <v>2014</v>
          </cell>
          <cell r="C241">
            <v>3</v>
          </cell>
          <cell r="D241">
            <v>41717</v>
          </cell>
          <cell r="E241" t="str">
            <v>GBN</v>
          </cell>
          <cell r="F241">
            <v>41717</v>
          </cell>
          <cell r="G241" t="str">
            <v>VAT Phí duy trì DV SMS</v>
          </cell>
          <cell r="J241">
            <v>3000</v>
          </cell>
          <cell r="K241" t="str">
            <v>1331</v>
          </cell>
          <cell r="L241" t="str">
            <v>1121</v>
          </cell>
          <cell r="M241" t="str">
            <v/>
          </cell>
        </row>
        <row r="242">
          <cell r="A242" t="str">
            <v/>
          </cell>
          <cell r="B242">
            <v>2014</v>
          </cell>
          <cell r="C242">
            <v>3</v>
          </cell>
          <cell r="D242">
            <v>41717</v>
          </cell>
          <cell r="E242" t="str">
            <v>GBN</v>
          </cell>
          <cell r="F242">
            <v>41717</v>
          </cell>
          <cell r="G242" t="str">
            <v>Phí duy trì DV SMS - 0982911262</v>
          </cell>
          <cell r="J242">
            <v>30000</v>
          </cell>
          <cell r="K242" t="str">
            <v>642</v>
          </cell>
          <cell r="L242" t="str">
            <v>1121</v>
          </cell>
          <cell r="M242" t="str">
            <v/>
          </cell>
        </row>
        <row r="243">
          <cell r="A243" t="str">
            <v/>
          </cell>
          <cell r="B243">
            <v>2014</v>
          </cell>
          <cell r="C243">
            <v>3</v>
          </cell>
          <cell r="D243">
            <v>41717</v>
          </cell>
          <cell r="E243" t="str">
            <v>GBN</v>
          </cell>
          <cell r="F243">
            <v>41717</v>
          </cell>
          <cell r="G243" t="str">
            <v>VAT Phí duy trì DV SMS</v>
          </cell>
          <cell r="J243">
            <v>3000</v>
          </cell>
          <cell r="K243" t="str">
            <v>1331</v>
          </cell>
          <cell r="L243" t="str">
            <v>1121</v>
          </cell>
          <cell r="M243" t="str">
            <v/>
          </cell>
        </row>
        <row r="244">
          <cell r="A244" t="str">
            <v/>
          </cell>
          <cell r="B244">
            <v>2014</v>
          </cell>
          <cell r="C244">
            <v>3</v>
          </cell>
          <cell r="D244">
            <v>41718</v>
          </cell>
          <cell r="E244" t="str">
            <v>C06</v>
          </cell>
          <cell r="F244">
            <v>41718</v>
          </cell>
          <cell r="G244" t="str">
            <v>Nộp tiền mặt vào tài khoản ngân hàng</v>
          </cell>
          <cell r="I244" t="str">
            <v>Phạm Thị Đông</v>
          </cell>
          <cell r="J244">
            <v>133200000</v>
          </cell>
          <cell r="K244" t="str">
            <v>1121</v>
          </cell>
          <cell r="L244" t="str">
            <v>1111</v>
          </cell>
          <cell r="M244" t="str">
            <v/>
          </cell>
        </row>
        <row r="245">
          <cell r="A245" t="str">
            <v/>
          </cell>
          <cell r="B245">
            <v>2014</v>
          </cell>
          <cell r="C245">
            <v>3</v>
          </cell>
          <cell r="D245">
            <v>41718</v>
          </cell>
          <cell r="E245" t="str">
            <v>GBN</v>
          </cell>
          <cell r="F245">
            <v>41718</v>
          </cell>
          <cell r="G245" t="str">
            <v>Ứng tiền cọc betong IBS</v>
          </cell>
          <cell r="I245" t="str">
            <v>Cty Cổ Phần Bê Tông IBS</v>
          </cell>
          <cell r="J245">
            <v>133147080</v>
          </cell>
          <cell r="K245" t="str">
            <v>331</v>
          </cell>
          <cell r="L245" t="str">
            <v>1121</v>
          </cell>
          <cell r="M245" t="str">
            <v/>
          </cell>
        </row>
        <row r="246">
          <cell r="A246" t="str">
            <v/>
          </cell>
          <cell r="B246">
            <v>2014</v>
          </cell>
          <cell r="C246">
            <v>3</v>
          </cell>
          <cell r="D246">
            <v>41718</v>
          </cell>
          <cell r="E246" t="str">
            <v>GBN</v>
          </cell>
          <cell r="F246">
            <v>41718</v>
          </cell>
          <cell r="G246" t="str">
            <v xml:space="preserve">Phí chuyển tiền </v>
          </cell>
          <cell r="J246">
            <v>52911</v>
          </cell>
          <cell r="K246" t="str">
            <v>642</v>
          </cell>
          <cell r="L246" t="str">
            <v>1121</v>
          </cell>
          <cell r="M246" t="str">
            <v/>
          </cell>
        </row>
        <row r="247">
          <cell r="A247" t="str">
            <v/>
          </cell>
          <cell r="B247">
            <v>2014</v>
          </cell>
          <cell r="C247">
            <v>3</v>
          </cell>
          <cell r="D247">
            <v>41718</v>
          </cell>
          <cell r="E247" t="str">
            <v>GBN</v>
          </cell>
          <cell r="F247">
            <v>41718</v>
          </cell>
          <cell r="G247" t="str">
            <v xml:space="preserve">VAT Phí chuyển tiền </v>
          </cell>
          <cell r="J247">
            <v>5291</v>
          </cell>
          <cell r="K247" t="str">
            <v>1331</v>
          </cell>
          <cell r="L247" t="str">
            <v>1121</v>
          </cell>
          <cell r="M247" t="str">
            <v/>
          </cell>
        </row>
        <row r="248">
          <cell r="A248" t="str">
            <v/>
          </cell>
          <cell r="B248">
            <v>2014</v>
          </cell>
          <cell r="C248">
            <v>3</v>
          </cell>
          <cell r="D248">
            <v>41722</v>
          </cell>
          <cell r="E248" t="str">
            <v>C07</v>
          </cell>
          <cell r="F248">
            <v>41722</v>
          </cell>
          <cell r="G248" t="str">
            <v>Nộp tiền mặt vào tài khoản ngân hàng</v>
          </cell>
          <cell r="I248" t="str">
            <v>Phạm Thị Đông</v>
          </cell>
          <cell r="J248">
            <v>30000000</v>
          </cell>
          <cell r="K248" t="str">
            <v>1121</v>
          </cell>
          <cell r="L248" t="str">
            <v>1111</v>
          </cell>
          <cell r="M248" t="str">
            <v/>
          </cell>
        </row>
        <row r="249">
          <cell r="A249" t="str">
            <v/>
          </cell>
          <cell r="B249">
            <v>2014</v>
          </cell>
          <cell r="C249">
            <v>3</v>
          </cell>
          <cell r="D249">
            <v>41723</v>
          </cell>
          <cell r="E249" t="str">
            <v>GBN</v>
          </cell>
          <cell r="F249">
            <v>41723</v>
          </cell>
          <cell r="G249" t="str">
            <v>Ứng tiển thiết kế - Kiến Trúc XD Bách Việt</v>
          </cell>
          <cell r="I249" t="str">
            <v>Cty Kiến Trúc XD Bách Việt</v>
          </cell>
          <cell r="J249">
            <v>30000000</v>
          </cell>
          <cell r="K249" t="str">
            <v>331</v>
          </cell>
          <cell r="L249" t="str">
            <v>1121</v>
          </cell>
          <cell r="M249" t="str">
            <v/>
          </cell>
        </row>
        <row r="250">
          <cell r="A250" t="str">
            <v/>
          </cell>
          <cell r="B250">
            <v>2014</v>
          </cell>
          <cell r="C250">
            <v>3</v>
          </cell>
          <cell r="D250">
            <v>41723</v>
          </cell>
          <cell r="E250" t="str">
            <v>GBN</v>
          </cell>
          <cell r="F250">
            <v>41723</v>
          </cell>
          <cell r="G250" t="str">
            <v xml:space="preserve">Phí chuyển tiền </v>
          </cell>
          <cell r="J250">
            <v>20000</v>
          </cell>
          <cell r="K250" t="str">
            <v>642</v>
          </cell>
          <cell r="L250" t="str">
            <v>1121</v>
          </cell>
          <cell r="M250" t="str">
            <v/>
          </cell>
        </row>
        <row r="251">
          <cell r="A251" t="str">
            <v/>
          </cell>
          <cell r="B251">
            <v>2014</v>
          </cell>
          <cell r="C251">
            <v>3</v>
          </cell>
          <cell r="D251">
            <v>41723</v>
          </cell>
          <cell r="E251" t="str">
            <v>GBN</v>
          </cell>
          <cell r="F251">
            <v>41723</v>
          </cell>
          <cell r="G251" t="str">
            <v xml:space="preserve">VAT Phí chuyển tiền </v>
          </cell>
          <cell r="J251">
            <v>2000</v>
          </cell>
          <cell r="K251" t="str">
            <v>1331</v>
          </cell>
          <cell r="L251" t="str">
            <v>1121</v>
          </cell>
          <cell r="M251" t="str">
            <v/>
          </cell>
        </row>
        <row r="252">
          <cell r="A252" t="str">
            <v/>
          </cell>
          <cell r="B252">
            <v>2014</v>
          </cell>
          <cell r="C252">
            <v>4</v>
          </cell>
          <cell r="D252">
            <v>41743</v>
          </cell>
          <cell r="E252" t="str">
            <v>CTGS</v>
          </cell>
          <cell r="F252">
            <v>41743</v>
          </cell>
          <cell r="G252" t="str">
            <v>Lập báo cáo dự án - Trà Vinh</v>
          </cell>
          <cell r="H252" t="str">
            <v>0000105</v>
          </cell>
          <cell r="I252" t="str">
            <v>Cty TNHH MTV Công Nghệ Môi Trường CDM</v>
          </cell>
          <cell r="J252">
            <v>55000000</v>
          </cell>
          <cell r="K252" t="str">
            <v>642</v>
          </cell>
          <cell r="L252" t="str">
            <v>331</v>
          </cell>
          <cell r="M252" t="str">
            <v/>
          </cell>
        </row>
        <row r="253">
          <cell r="A253" t="str">
            <v/>
          </cell>
          <cell r="B253">
            <v>2014</v>
          </cell>
          <cell r="C253">
            <v>4</v>
          </cell>
          <cell r="D253">
            <v>41743</v>
          </cell>
          <cell r="E253" t="str">
            <v>CTGS</v>
          </cell>
          <cell r="F253">
            <v>41743</v>
          </cell>
          <cell r="G253" t="str">
            <v>VAT Lập báo cáo dự án - Trà Vinh</v>
          </cell>
          <cell r="H253" t="str">
            <v>0000105</v>
          </cell>
          <cell r="I253" t="str">
            <v>Cty TNHH MTV Công Nghệ Môi Trường CDM</v>
          </cell>
          <cell r="J253">
            <v>5500000</v>
          </cell>
          <cell r="K253" t="str">
            <v>1331</v>
          </cell>
          <cell r="L253" t="str">
            <v>331</v>
          </cell>
          <cell r="M253" t="str">
            <v/>
          </cell>
        </row>
        <row r="254">
          <cell r="A254" t="str">
            <v/>
          </cell>
          <cell r="B254">
            <v>2014</v>
          </cell>
          <cell r="C254">
            <v>5</v>
          </cell>
          <cell r="D254">
            <v>41775</v>
          </cell>
          <cell r="E254" t="str">
            <v>C08</v>
          </cell>
          <cell r="F254">
            <v>41775</v>
          </cell>
          <cell r="G254" t="str">
            <v>Hoàn trả tiền mượn chuyển khoản</v>
          </cell>
          <cell r="I254" t="str">
            <v>Cty TNHH Hải Sản An Lạc - Long An</v>
          </cell>
          <cell r="J254">
            <v>33000000</v>
          </cell>
          <cell r="K254" t="str">
            <v>3388</v>
          </cell>
          <cell r="L254" t="str">
            <v>1111</v>
          </cell>
          <cell r="M254" t="str">
            <v/>
          </cell>
        </row>
        <row r="255">
          <cell r="A255" t="str">
            <v/>
          </cell>
          <cell r="B255">
            <v>2014</v>
          </cell>
          <cell r="C255">
            <v>5</v>
          </cell>
          <cell r="D255">
            <v>41775</v>
          </cell>
          <cell r="E255" t="str">
            <v>GBC</v>
          </cell>
          <cell r="F255">
            <v>41775</v>
          </cell>
          <cell r="G255" t="str">
            <v>An Lạc LA- Ứng vốn</v>
          </cell>
          <cell r="I255" t="str">
            <v>Cty TNHH Hải Sản An Lạc - Long An</v>
          </cell>
          <cell r="J255">
            <v>33000000</v>
          </cell>
          <cell r="K255" t="str">
            <v>1121</v>
          </cell>
          <cell r="L255" t="str">
            <v>3388</v>
          </cell>
          <cell r="M255" t="str">
            <v/>
          </cell>
        </row>
        <row r="256">
          <cell r="A256" t="str">
            <v/>
          </cell>
          <cell r="B256">
            <v>2014</v>
          </cell>
          <cell r="C256">
            <v>5</v>
          </cell>
          <cell r="D256">
            <v>41775</v>
          </cell>
          <cell r="E256" t="str">
            <v>GBN</v>
          </cell>
          <cell r="F256">
            <v>41775</v>
          </cell>
          <cell r="G256" t="str">
            <v>Tạm ứng tiền theo dõi môi trường công trình xây dựng</v>
          </cell>
          <cell r="I256" t="str">
            <v>Cty TNHH MTV Công Nghệ Môi Trường CDM</v>
          </cell>
          <cell r="J256">
            <v>33000000</v>
          </cell>
          <cell r="K256" t="str">
            <v>1388</v>
          </cell>
          <cell r="L256" t="str">
            <v>1121</v>
          </cell>
          <cell r="M256" t="str">
            <v/>
          </cell>
        </row>
        <row r="257">
          <cell r="A257" t="str">
            <v/>
          </cell>
          <cell r="B257">
            <v>2014</v>
          </cell>
          <cell r="C257">
            <v>5</v>
          </cell>
          <cell r="D257">
            <v>41775</v>
          </cell>
          <cell r="E257" t="str">
            <v>GBN</v>
          </cell>
          <cell r="F257">
            <v>41775</v>
          </cell>
          <cell r="G257" t="str">
            <v xml:space="preserve">Phí chuyển tiền </v>
          </cell>
          <cell r="J257">
            <v>25000</v>
          </cell>
          <cell r="K257" t="str">
            <v>642</v>
          </cell>
          <cell r="L257" t="str">
            <v>1121</v>
          </cell>
          <cell r="M257" t="str">
            <v/>
          </cell>
        </row>
        <row r="258">
          <cell r="A258" t="str">
            <v/>
          </cell>
          <cell r="B258">
            <v>2014</v>
          </cell>
          <cell r="C258">
            <v>5</v>
          </cell>
          <cell r="D258">
            <v>41775</v>
          </cell>
          <cell r="E258" t="str">
            <v>GBN</v>
          </cell>
          <cell r="F258">
            <v>41775</v>
          </cell>
          <cell r="G258" t="str">
            <v xml:space="preserve">VAT Phí chuyển tiền </v>
          </cell>
          <cell r="J258">
            <v>2500</v>
          </cell>
          <cell r="K258" t="str">
            <v>1331</v>
          </cell>
          <cell r="L258" t="str">
            <v>1121</v>
          </cell>
          <cell r="M258" t="str">
            <v/>
          </cell>
        </row>
        <row r="259">
          <cell r="A259" t="str">
            <v/>
          </cell>
          <cell r="B259">
            <v>2014</v>
          </cell>
          <cell r="C259">
            <v>5</v>
          </cell>
          <cell r="D259">
            <v>41779</v>
          </cell>
          <cell r="E259" t="str">
            <v>C09</v>
          </cell>
          <cell r="F259">
            <v>41779</v>
          </cell>
          <cell r="G259" t="str">
            <v>Nộp tiền mặt vào tài khoản ngân hàng</v>
          </cell>
          <cell r="I259" t="str">
            <v>Phạm Thị Đông</v>
          </cell>
          <cell r="J259">
            <v>36500000</v>
          </cell>
          <cell r="K259" t="str">
            <v>1121</v>
          </cell>
          <cell r="L259" t="str">
            <v>1111</v>
          </cell>
          <cell r="M259" t="str">
            <v/>
          </cell>
        </row>
        <row r="260">
          <cell r="A260" t="str">
            <v/>
          </cell>
          <cell r="B260">
            <v>2014</v>
          </cell>
          <cell r="C260">
            <v>5</v>
          </cell>
          <cell r="D260">
            <v>41779</v>
          </cell>
          <cell r="E260" t="str">
            <v>GBC</v>
          </cell>
          <cell r="F260">
            <v>41779</v>
          </cell>
          <cell r="G260" t="str">
            <v>Tạm ứng tiền theo dõi môi trường công trình xây dựng</v>
          </cell>
          <cell r="I260" t="str">
            <v>Cty TNHH MTV Công Nghệ Môi Trường CDM</v>
          </cell>
          <cell r="J260">
            <v>33000000</v>
          </cell>
          <cell r="K260" t="str">
            <v>1121</v>
          </cell>
          <cell r="L260" t="str">
            <v>1388</v>
          </cell>
          <cell r="M260" t="str">
            <v/>
          </cell>
        </row>
        <row r="261">
          <cell r="A261" t="str">
            <v/>
          </cell>
          <cell r="B261">
            <v>2014</v>
          </cell>
          <cell r="C261">
            <v>5</v>
          </cell>
          <cell r="D261">
            <v>41779</v>
          </cell>
          <cell r="E261" t="str">
            <v>GBN</v>
          </cell>
          <cell r="F261">
            <v>41779</v>
          </cell>
          <cell r="G261" t="str">
            <v>Tạm ứng tiền XD CSHT - Công  Nghệ Môi Trường CMD</v>
          </cell>
          <cell r="I261" t="str">
            <v>Cty TNHH MTV Công Nghệ Môi Trường CDM</v>
          </cell>
          <cell r="J261">
            <v>33000000</v>
          </cell>
          <cell r="K261" t="str">
            <v>331</v>
          </cell>
          <cell r="L261" t="str">
            <v>1121</v>
          </cell>
          <cell r="M261" t="str">
            <v/>
          </cell>
        </row>
        <row r="262">
          <cell r="A262" t="str">
            <v/>
          </cell>
          <cell r="B262">
            <v>2014</v>
          </cell>
          <cell r="C262">
            <v>5</v>
          </cell>
          <cell r="D262">
            <v>41779</v>
          </cell>
          <cell r="E262" t="str">
            <v>GBN</v>
          </cell>
          <cell r="F262">
            <v>41779</v>
          </cell>
          <cell r="G262" t="str">
            <v xml:space="preserve">Phí chuyển tiền </v>
          </cell>
          <cell r="J262">
            <v>25000</v>
          </cell>
          <cell r="K262" t="str">
            <v>642</v>
          </cell>
          <cell r="L262" t="str">
            <v>1121</v>
          </cell>
          <cell r="M262" t="str">
            <v/>
          </cell>
        </row>
        <row r="263">
          <cell r="A263" t="str">
            <v/>
          </cell>
          <cell r="B263">
            <v>2014</v>
          </cell>
          <cell r="C263">
            <v>5</v>
          </cell>
          <cell r="D263">
            <v>41779</v>
          </cell>
          <cell r="E263" t="str">
            <v>GBN</v>
          </cell>
          <cell r="F263">
            <v>41779</v>
          </cell>
          <cell r="G263" t="str">
            <v xml:space="preserve">VAT Phí chuyển tiền </v>
          </cell>
          <cell r="J263">
            <v>2500</v>
          </cell>
          <cell r="K263" t="str">
            <v>1331</v>
          </cell>
          <cell r="L263" t="str">
            <v>1121</v>
          </cell>
          <cell r="M263" t="str">
            <v/>
          </cell>
        </row>
        <row r="264">
          <cell r="A264" t="str">
            <v/>
          </cell>
          <cell r="B264">
            <v>2014</v>
          </cell>
          <cell r="C264">
            <v>5</v>
          </cell>
          <cell r="D264">
            <v>41780</v>
          </cell>
          <cell r="E264" t="str">
            <v>GBN</v>
          </cell>
          <cell r="F264">
            <v>41780</v>
          </cell>
          <cell r="G264" t="str">
            <v>Thanh toán CSHT - KCN Long Đức</v>
          </cell>
          <cell r="I264" t="str">
            <v>BQL Khu Kinh Tế Trà Vinh</v>
          </cell>
          <cell r="J264">
            <v>36432000</v>
          </cell>
          <cell r="K264" t="str">
            <v>331</v>
          </cell>
          <cell r="L264" t="str">
            <v>1121</v>
          </cell>
          <cell r="M264" t="str">
            <v/>
          </cell>
        </row>
        <row r="265">
          <cell r="A265" t="str">
            <v/>
          </cell>
          <cell r="B265">
            <v>2014</v>
          </cell>
          <cell r="C265">
            <v>5</v>
          </cell>
          <cell r="D265">
            <v>41780</v>
          </cell>
          <cell r="E265" t="str">
            <v>GBN</v>
          </cell>
          <cell r="F265">
            <v>41780</v>
          </cell>
          <cell r="G265" t="str">
            <v xml:space="preserve">Phí chuyển tiền </v>
          </cell>
          <cell r="J265">
            <v>45000</v>
          </cell>
          <cell r="K265" t="str">
            <v>642</v>
          </cell>
          <cell r="L265" t="str">
            <v>1121</v>
          </cell>
          <cell r="M265" t="str">
            <v/>
          </cell>
        </row>
        <row r="266">
          <cell r="A266" t="str">
            <v/>
          </cell>
          <cell r="B266">
            <v>2014</v>
          </cell>
          <cell r="C266">
            <v>5</v>
          </cell>
          <cell r="D266">
            <v>41780</v>
          </cell>
          <cell r="E266" t="str">
            <v>GBN</v>
          </cell>
          <cell r="F266">
            <v>41780</v>
          </cell>
          <cell r="G266" t="str">
            <v xml:space="preserve">VAT Phí chuyển tiền </v>
          </cell>
          <cell r="J266">
            <v>4500</v>
          </cell>
          <cell r="K266" t="str">
            <v>1331</v>
          </cell>
          <cell r="L266" t="str">
            <v>1121</v>
          </cell>
          <cell r="M266" t="str">
            <v/>
          </cell>
        </row>
        <row r="267">
          <cell r="A267" t="str">
            <v/>
          </cell>
          <cell r="B267">
            <v>2014</v>
          </cell>
          <cell r="C267">
            <v>5</v>
          </cell>
          <cell r="D267">
            <v>41785</v>
          </cell>
          <cell r="E267" t="str">
            <v>CTGS</v>
          </cell>
          <cell r="F267">
            <v>41785</v>
          </cell>
          <cell r="G267" t="str">
            <v>Thuê quyền SDĐ - KCN Long Đức 08/03/14-08/03/15</v>
          </cell>
          <cell r="H267" t="str">
            <v>0056855</v>
          </cell>
          <cell r="I267" t="str">
            <v>BQL Khu Kinh Tế Trà Vinh</v>
          </cell>
          <cell r="J267">
            <v>33120000</v>
          </cell>
          <cell r="K267" t="str">
            <v>642</v>
          </cell>
          <cell r="L267" t="str">
            <v>331</v>
          </cell>
          <cell r="M267" t="str">
            <v/>
          </cell>
        </row>
        <row r="268">
          <cell r="A268" t="str">
            <v/>
          </cell>
          <cell r="B268">
            <v>2014</v>
          </cell>
          <cell r="C268">
            <v>5</v>
          </cell>
          <cell r="D268">
            <v>41785</v>
          </cell>
          <cell r="E268" t="str">
            <v>CTGS</v>
          </cell>
          <cell r="F268">
            <v>41785</v>
          </cell>
          <cell r="G268" t="str">
            <v>VAT CSHT - KCN Long Đức</v>
          </cell>
          <cell r="H268" t="str">
            <v>0056855</v>
          </cell>
          <cell r="I268" t="str">
            <v>BQL Khu Kinh Tế Trà Vinh</v>
          </cell>
          <cell r="J268">
            <v>3312000</v>
          </cell>
          <cell r="K268" t="str">
            <v>1331</v>
          </cell>
          <cell r="L268" t="str">
            <v>331</v>
          </cell>
          <cell r="M268" t="str">
            <v/>
          </cell>
        </row>
        <row r="269">
          <cell r="A269" t="str">
            <v/>
          </cell>
          <cell r="B269">
            <v>2014</v>
          </cell>
          <cell r="C269">
            <v>6</v>
          </cell>
          <cell r="D269">
            <v>41810</v>
          </cell>
          <cell r="E269" t="str">
            <v>C10</v>
          </cell>
          <cell r="F269">
            <v>41810</v>
          </cell>
          <cell r="G269" t="str">
            <v>Nộp tiền mặt vào tài khoản ngân hàng</v>
          </cell>
          <cell r="I269" t="str">
            <v>Phạm Thị Đông</v>
          </cell>
          <cell r="J269">
            <v>30000000</v>
          </cell>
          <cell r="K269" t="str">
            <v>1121</v>
          </cell>
          <cell r="L269" t="str">
            <v>1111</v>
          </cell>
          <cell r="M269" t="str">
            <v/>
          </cell>
        </row>
        <row r="270">
          <cell r="A270" t="str">
            <v/>
          </cell>
          <cell r="B270">
            <v>2014</v>
          </cell>
          <cell r="C270">
            <v>6</v>
          </cell>
          <cell r="D270">
            <v>41810</v>
          </cell>
          <cell r="E270" t="str">
            <v>GBN</v>
          </cell>
          <cell r="F270">
            <v>41810</v>
          </cell>
          <cell r="G270" t="str">
            <v>Phí duy trì DV SMS - 0903921945</v>
          </cell>
          <cell r="J270">
            <v>50000</v>
          </cell>
          <cell r="K270" t="str">
            <v>642</v>
          </cell>
          <cell r="L270" t="str">
            <v>1121</v>
          </cell>
          <cell r="M270" t="str">
            <v/>
          </cell>
        </row>
        <row r="271">
          <cell r="A271" t="str">
            <v/>
          </cell>
          <cell r="B271">
            <v>2014</v>
          </cell>
          <cell r="C271">
            <v>6</v>
          </cell>
          <cell r="D271">
            <v>41810</v>
          </cell>
          <cell r="E271" t="str">
            <v>GBN</v>
          </cell>
          <cell r="F271">
            <v>41810</v>
          </cell>
          <cell r="G271" t="str">
            <v>VAT Phí duy trì DV SMS</v>
          </cell>
          <cell r="J271">
            <v>5000</v>
          </cell>
          <cell r="K271" t="str">
            <v>1331</v>
          </cell>
          <cell r="L271" t="str">
            <v>1121</v>
          </cell>
          <cell r="M271" t="str">
            <v/>
          </cell>
        </row>
        <row r="272">
          <cell r="A272" t="str">
            <v/>
          </cell>
          <cell r="B272">
            <v>2014</v>
          </cell>
          <cell r="C272">
            <v>6</v>
          </cell>
          <cell r="D272">
            <v>41810</v>
          </cell>
          <cell r="E272" t="str">
            <v>GBN</v>
          </cell>
          <cell r="F272">
            <v>41810</v>
          </cell>
          <cell r="G272" t="str">
            <v>Phí duy trì DV SMS - 0913906967</v>
          </cell>
          <cell r="J272">
            <v>50000</v>
          </cell>
          <cell r="K272" t="str">
            <v>642</v>
          </cell>
          <cell r="L272" t="str">
            <v>1121</v>
          </cell>
          <cell r="M272" t="str">
            <v/>
          </cell>
        </row>
        <row r="273">
          <cell r="A273" t="str">
            <v/>
          </cell>
          <cell r="B273">
            <v>2014</v>
          </cell>
          <cell r="C273">
            <v>6</v>
          </cell>
          <cell r="D273">
            <v>41810</v>
          </cell>
          <cell r="E273" t="str">
            <v>GBN</v>
          </cell>
          <cell r="F273">
            <v>41810</v>
          </cell>
          <cell r="G273" t="str">
            <v>VAT Phí duy trì DV SMS</v>
          </cell>
          <cell r="J273">
            <v>5000</v>
          </cell>
          <cell r="K273" t="str">
            <v>1331</v>
          </cell>
          <cell r="L273" t="str">
            <v>1121</v>
          </cell>
          <cell r="M273" t="str">
            <v/>
          </cell>
        </row>
        <row r="274">
          <cell r="A274" t="str">
            <v/>
          </cell>
          <cell r="B274">
            <v>2014</v>
          </cell>
          <cell r="C274">
            <v>6</v>
          </cell>
          <cell r="D274">
            <v>41810</v>
          </cell>
          <cell r="E274" t="str">
            <v>GBN</v>
          </cell>
          <cell r="F274">
            <v>41810</v>
          </cell>
          <cell r="G274" t="str">
            <v>Phí duy trì DV SMS - 0982911262</v>
          </cell>
          <cell r="J274">
            <v>50000</v>
          </cell>
          <cell r="K274" t="str">
            <v>642</v>
          </cell>
          <cell r="L274" t="str">
            <v>1121</v>
          </cell>
          <cell r="M274" t="str">
            <v/>
          </cell>
        </row>
        <row r="275">
          <cell r="A275" t="str">
            <v/>
          </cell>
          <cell r="B275">
            <v>2014</v>
          </cell>
          <cell r="C275">
            <v>6</v>
          </cell>
          <cell r="D275">
            <v>41810</v>
          </cell>
          <cell r="E275" t="str">
            <v>GBN</v>
          </cell>
          <cell r="F275">
            <v>41810</v>
          </cell>
          <cell r="G275" t="str">
            <v>VAT Phí duy trì DV SMS</v>
          </cell>
          <cell r="J275">
            <v>5000</v>
          </cell>
          <cell r="K275" t="str">
            <v>1331</v>
          </cell>
          <cell r="L275" t="str">
            <v>1121</v>
          </cell>
          <cell r="M275" t="str">
            <v/>
          </cell>
        </row>
        <row r="276">
          <cell r="A276" t="str">
            <v/>
          </cell>
          <cell r="B276">
            <v>2014</v>
          </cell>
          <cell r="C276">
            <v>6</v>
          </cell>
          <cell r="D276">
            <v>41813</v>
          </cell>
          <cell r="E276" t="str">
            <v>GBN</v>
          </cell>
          <cell r="F276">
            <v>41813</v>
          </cell>
          <cell r="G276" t="str">
            <v>Ứng tiển thiết kế - Kiến Trúc XD Bách Việt</v>
          </cell>
          <cell r="I276" t="str">
            <v>Cty Kiến Trúc XD Bách Việt</v>
          </cell>
          <cell r="J276">
            <v>30000000</v>
          </cell>
          <cell r="K276" t="str">
            <v>331</v>
          </cell>
          <cell r="L276" t="str">
            <v>1121</v>
          </cell>
          <cell r="M276" t="str">
            <v/>
          </cell>
        </row>
        <row r="277">
          <cell r="A277" t="str">
            <v/>
          </cell>
          <cell r="B277">
            <v>2014</v>
          </cell>
          <cell r="C277">
            <v>6</v>
          </cell>
          <cell r="D277">
            <v>41813</v>
          </cell>
          <cell r="E277" t="str">
            <v>GBN</v>
          </cell>
          <cell r="F277">
            <v>41813</v>
          </cell>
          <cell r="G277" t="str">
            <v xml:space="preserve">Phí chuyển tiền </v>
          </cell>
          <cell r="J277">
            <v>20000</v>
          </cell>
          <cell r="K277" t="str">
            <v>642</v>
          </cell>
          <cell r="L277" t="str">
            <v>1121</v>
          </cell>
          <cell r="M277" t="str">
            <v/>
          </cell>
        </row>
        <row r="278">
          <cell r="A278" t="str">
            <v/>
          </cell>
          <cell r="B278">
            <v>2014</v>
          </cell>
          <cell r="C278">
            <v>6</v>
          </cell>
          <cell r="D278">
            <v>41813</v>
          </cell>
          <cell r="E278" t="str">
            <v>GBN</v>
          </cell>
          <cell r="F278">
            <v>41813</v>
          </cell>
          <cell r="G278" t="str">
            <v xml:space="preserve">VAT Phí chuyển tiền </v>
          </cell>
          <cell r="J278">
            <v>2000</v>
          </cell>
          <cell r="K278" t="str">
            <v>1331</v>
          </cell>
          <cell r="L278" t="str">
            <v>1121</v>
          </cell>
          <cell r="M278" t="str">
            <v/>
          </cell>
        </row>
        <row r="279">
          <cell r="A279" t="str">
            <v/>
          </cell>
          <cell r="B279">
            <v>2014</v>
          </cell>
          <cell r="C279">
            <v>7</v>
          </cell>
          <cell r="D279">
            <v>41821</v>
          </cell>
          <cell r="E279" t="str">
            <v>GBN</v>
          </cell>
          <cell r="F279">
            <v>41821</v>
          </cell>
          <cell r="G279" t="str">
            <v>Phí DV internet banking</v>
          </cell>
          <cell r="J279">
            <v>100000</v>
          </cell>
          <cell r="K279" t="str">
            <v>642</v>
          </cell>
          <cell r="L279" t="str">
            <v>1121</v>
          </cell>
          <cell r="M279" t="str">
            <v/>
          </cell>
        </row>
        <row r="280">
          <cell r="A280" t="str">
            <v/>
          </cell>
          <cell r="B280">
            <v>2014</v>
          </cell>
          <cell r="C280">
            <v>7</v>
          </cell>
          <cell r="D280">
            <v>41821</v>
          </cell>
          <cell r="E280" t="str">
            <v>GBN</v>
          </cell>
          <cell r="F280">
            <v>41821</v>
          </cell>
          <cell r="G280" t="str">
            <v>VAT Phí DV internet banking</v>
          </cell>
          <cell r="J280">
            <v>10000</v>
          </cell>
          <cell r="K280" t="str">
            <v>1331</v>
          </cell>
          <cell r="L280" t="str">
            <v>1121</v>
          </cell>
          <cell r="M280" t="str">
            <v/>
          </cell>
        </row>
        <row r="281">
          <cell r="A281" t="str">
            <v/>
          </cell>
          <cell r="B281">
            <v>2014</v>
          </cell>
          <cell r="C281">
            <v>7</v>
          </cell>
          <cell r="D281">
            <v>41834</v>
          </cell>
          <cell r="E281" t="str">
            <v>GBN</v>
          </cell>
          <cell r="F281">
            <v>41834</v>
          </cell>
          <cell r="G281" t="str">
            <v>Ứng tiền cọc betong IBS</v>
          </cell>
          <cell r="I281" t="str">
            <v>Cty Cổ Phần Bê Tông IBS</v>
          </cell>
          <cell r="J281">
            <v>378779940</v>
          </cell>
          <cell r="K281" t="str">
            <v>331</v>
          </cell>
          <cell r="L281" t="str">
            <v>1121</v>
          </cell>
          <cell r="M281" t="str">
            <v/>
          </cell>
        </row>
        <row r="282">
          <cell r="A282" t="str">
            <v/>
          </cell>
          <cell r="B282">
            <v>2014</v>
          </cell>
          <cell r="C282">
            <v>7</v>
          </cell>
          <cell r="D282">
            <v>41843</v>
          </cell>
          <cell r="E282" t="str">
            <v>C11</v>
          </cell>
          <cell r="F282">
            <v>41843</v>
          </cell>
          <cell r="G282" t="str">
            <v>Nộp tiền mặt vào tài khoản ngân hàng</v>
          </cell>
          <cell r="I282" t="str">
            <v>Phạm Thị Đông</v>
          </cell>
          <cell r="J282">
            <v>20000000</v>
          </cell>
          <cell r="K282" t="str">
            <v>1121</v>
          </cell>
          <cell r="L282" t="str">
            <v>1111</v>
          </cell>
          <cell r="M282" t="str">
            <v/>
          </cell>
        </row>
        <row r="283">
          <cell r="A283" t="str">
            <v/>
          </cell>
          <cell r="B283">
            <v>2014</v>
          </cell>
          <cell r="C283">
            <v>7</v>
          </cell>
          <cell r="D283">
            <v>41843</v>
          </cell>
          <cell r="E283" t="str">
            <v>GBN</v>
          </cell>
          <cell r="F283">
            <v>41843</v>
          </cell>
          <cell r="G283" t="str">
            <v>Ứng tiền cọc betong Tân Tài</v>
          </cell>
          <cell r="I283" t="str">
            <v>Cty Bê Tông Tân Tài</v>
          </cell>
          <cell r="J283">
            <v>20000000</v>
          </cell>
          <cell r="K283" t="str">
            <v>331</v>
          </cell>
          <cell r="L283" t="str">
            <v>1121</v>
          </cell>
          <cell r="M283" t="str">
            <v/>
          </cell>
        </row>
        <row r="284">
          <cell r="A284" t="str">
            <v/>
          </cell>
          <cell r="B284">
            <v>2014</v>
          </cell>
          <cell r="C284">
            <v>7</v>
          </cell>
          <cell r="D284">
            <v>41843</v>
          </cell>
          <cell r="E284" t="str">
            <v>GBN</v>
          </cell>
          <cell r="F284">
            <v>41843</v>
          </cell>
          <cell r="G284" t="str">
            <v xml:space="preserve">Phí chuyển tiền </v>
          </cell>
          <cell r="J284">
            <v>45000</v>
          </cell>
          <cell r="K284" t="str">
            <v>642</v>
          </cell>
          <cell r="L284" t="str">
            <v>1121</v>
          </cell>
          <cell r="M284" t="str">
            <v/>
          </cell>
        </row>
        <row r="285">
          <cell r="A285" t="str">
            <v/>
          </cell>
          <cell r="B285">
            <v>2014</v>
          </cell>
          <cell r="C285">
            <v>7</v>
          </cell>
          <cell r="D285">
            <v>41843</v>
          </cell>
          <cell r="E285" t="str">
            <v>GBN</v>
          </cell>
          <cell r="F285">
            <v>41843</v>
          </cell>
          <cell r="G285" t="str">
            <v xml:space="preserve">VAT Phí chuyển tiền </v>
          </cell>
          <cell r="J285">
            <v>4500</v>
          </cell>
          <cell r="K285" t="str">
            <v>1331</v>
          </cell>
          <cell r="L285" t="str">
            <v>1121</v>
          </cell>
          <cell r="M285" t="str">
            <v/>
          </cell>
        </row>
        <row r="286">
          <cell r="A286" t="str">
            <v/>
          </cell>
          <cell r="B286">
            <v>2014</v>
          </cell>
          <cell r="C286">
            <v>7</v>
          </cell>
          <cell r="D286">
            <v>41851</v>
          </cell>
          <cell r="E286" t="str">
            <v>C12</v>
          </cell>
          <cell r="F286">
            <v>41851</v>
          </cell>
          <cell r="G286" t="str">
            <v>Hoàn trả tiền mượn chuyển khoản</v>
          </cell>
          <cell r="I286" t="str">
            <v>Cty TNHH Hải Sản An Lạc - Long An</v>
          </cell>
          <cell r="J286">
            <v>50000000</v>
          </cell>
          <cell r="K286" t="str">
            <v>3388</v>
          </cell>
          <cell r="L286" t="str">
            <v>1111</v>
          </cell>
          <cell r="M286" t="str">
            <v/>
          </cell>
        </row>
        <row r="287">
          <cell r="A287" t="str">
            <v/>
          </cell>
          <cell r="B287">
            <v>2014</v>
          </cell>
          <cell r="C287">
            <v>7</v>
          </cell>
          <cell r="D287">
            <v>41851</v>
          </cell>
          <cell r="E287" t="str">
            <v>GBC</v>
          </cell>
          <cell r="F287">
            <v>41851</v>
          </cell>
          <cell r="G287" t="str">
            <v>An Lạc LA- Ứng vốn</v>
          </cell>
          <cell r="I287" t="str">
            <v>Cty TNHH Hải Sản An Lạc - Long An</v>
          </cell>
          <cell r="J287">
            <v>50000000</v>
          </cell>
          <cell r="K287" t="str">
            <v>1121</v>
          </cell>
          <cell r="L287" t="str">
            <v>3388</v>
          </cell>
          <cell r="M287" t="str">
            <v/>
          </cell>
        </row>
        <row r="288">
          <cell r="A288" t="str">
            <v/>
          </cell>
          <cell r="B288">
            <v>2014</v>
          </cell>
          <cell r="C288">
            <v>7</v>
          </cell>
          <cell r="D288">
            <v>41851</v>
          </cell>
          <cell r="E288" t="str">
            <v>GBN</v>
          </cell>
          <cell r="F288">
            <v>41851</v>
          </cell>
          <cell r="G288" t="str">
            <v>Ứng tiền cọc betong Tân Tài</v>
          </cell>
          <cell r="I288" t="str">
            <v>Cty Bê Tông Tân Tài</v>
          </cell>
          <cell r="J288">
            <v>50000000</v>
          </cell>
          <cell r="K288" t="str">
            <v>331</v>
          </cell>
          <cell r="L288" t="str">
            <v>1121</v>
          </cell>
          <cell r="M288" t="str">
            <v/>
          </cell>
        </row>
        <row r="289">
          <cell r="A289" t="str">
            <v/>
          </cell>
          <cell r="B289">
            <v>2014</v>
          </cell>
          <cell r="C289">
            <v>7</v>
          </cell>
          <cell r="D289">
            <v>41851</v>
          </cell>
          <cell r="E289" t="str">
            <v>GBN</v>
          </cell>
          <cell r="F289">
            <v>41851</v>
          </cell>
          <cell r="G289" t="str">
            <v xml:space="preserve">Phí chuyển tiền </v>
          </cell>
          <cell r="J289">
            <v>25000</v>
          </cell>
          <cell r="K289" t="str">
            <v>642</v>
          </cell>
          <cell r="L289" t="str">
            <v>1121</v>
          </cell>
          <cell r="M289" t="str">
            <v/>
          </cell>
        </row>
        <row r="290">
          <cell r="A290" t="str">
            <v/>
          </cell>
          <cell r="B290">
            <v>2014</v>
          </cell>
          <cell r="C290">
            <v>7</v>
          </cell>
          <cell r="D290">
            <v>41851</v>
          </cell>
          <cell r="E290" t="str">
            <v>GBN</v>
          </cell>
          <cell r="F290">
            <v>41851</v>
          </cell>
          <cell r="G290" t="str">
            <v xml:space="preserve">VAT Phí chuyển tiền </v>
          </cell>
          <cell r="J290">
            <v>2500</v>
          </cell>
          <cell r="K290" t="str">
            <v>1331</v>
          </cell>
          <cell r="L290" t="str">
            <v>1121</v>
          </cell>
          <cell r="M290" t="str">
            <v/>
          </cell>
        </row>
        <row r="291">
          <cell r="A291" t="str">
            <v/>
          </cell>
          <cell r="B291">
            <v>2014</v>
          </cell>
          <cell r="C291">
            <v>8</v>
          </cell>
          <cell r="D291">
            <v>41857</v>
          </cell>
          <cell r="E291" t="str">
            <v>C13</v>
          </cell>
          <cell r="F291">
            <v>41857</v>
          </cell>
          <cell r="G291" t="str">
            <v>Hoàn trả tiền mượn chuyển khoản</v>
          </cell>
          <cell r="I291" t="str">
            <v>Cty TNHH Hải Sản An Lạc - Long An</v>
          </cell>
          <cell r="J291">
            <v>50000000</v>
          </cell>
          <cell r="K291" t="str">
            <v>3388</v>
          </cell>
          <cell r="L291" t="str">
            <v>1111</v>
          </cell>
          <cell r="M291" t="str">
            <v/>
          </cell>
        </row>
        <row r="292">
          <cell r="A292" t="str">
            <v/>
          </cell>
          <cell r="B292">
            <v>2014</v>
          </cell>
          <cell r="C292">
            <v>8</v>
          </cell>
          <cell r="D292">
            <v>41857</v>
          </cell>
          <cell r="E292" t="str">
            <v>GBC</v>
          </cell>
          <cell r="F292">
            <v>41857</v>
          </cell>
          <cell r="G292" t="str">
            <v>An Lạc LA- Ứng vốn</v>
          </cell>
          <cell r="I292" t="str">
            <v>Cty TNHH Hải Sản An Lạc - Long An</v>
          </cell>
          <cell r="J292">
            <v>50000000</v>
          </cell>
          <cell r="K292" t="str">
            <v>1121</v>
          </cell>
          <cell r="L292" t="str">
            <v>3388</v>
          </cell>
          <cell r="M292" t="str">
            <v/>
          </cell>
        </row>
        <row r="293">
          <cell r="A293" t="str">
            <v/>
          </cell>
          <cell r="B293">
            <v>2014</v>
          </cell>
          <cell r="C293">
            <v>8</v>
          </cell>
          <cell r="D293">
            <v>41857</v>
          </cell>
          <cell r="E293" t="str">
            <v>GBN</v>
          </cell>
          <cell r="F293">
            <v>41857</v>
          </cell>
          <cell r="G293" t="str">
            <v>Ứng tiền cọc betong Tân Tài</v>
          </cell>
          <cell r="I293" t="str">
            <v>Cty Bê Tông Tân Tài</v>
          </cell>
          <cell r="J293">
            <v>50000000</v>
          </cell>
          <cell r="K293" t="str">
            <v>331</v>
          </cell>
          <cell r="L293" t="str">
            <v>1121</v>
          </cell>
          <cell r="M293" t="str">
            <v/>
          </cell>
        </row>
        <row r="294">
          <cell r="A294" t="str">
            <v/>
          </cell>
          <cell r="B294">
            <v>2014</v>
          </cell>
          <cell r="C294">
            <v>8</v>
          </cell>
          <cell r="D294">
            <v>41857</v>
          </cell>
          <cell r="E294" t="str">
            <v>GBN</v>
          </cell>
          <cell r="F294">
            <v>41857</v>
          </cell>
          <cell r="G294" t="str">
            <v xml:space="preserve">Phí chuyển tiền </v>
          </cell>
          <cell r="J294">
            <v>25000</v>
          </cell>
          <cell r="K294" t="str">
            <v>642</v>
          </cell>
          <cell r="L294" t="str">
            <v>1121</v>
          </cell>
          <cell r="M294" t="str">
            <v/>
          </cell>
        </row>
        <row r="295">
          <cell r="A295" t="str">
            <v/>
          </cell>
          <cell r="B295">
            <v>2014</v>
          </cell>
          <cell r="C295">
            <v>8</v>
          </cell>
          <cell r="D295">
            <v>41857</v>
          </cell>
          <cell r="E295" t="str">
            <v>GBN</v>
          </cell>
          <cell r="F295">
            <v>41857</v>
          </cell>
          <cell r="G295" t="str">
            <v xml:space="preserve">VAT Phí chuyển tiền </v>
          </cell>
          <cell r="J295">
            <v>2500</v>
          </cell>
          <cell r="K295" t="str">
            <v>1331</v>
          </cell>
          <cell r="L295" t="str">
            <v>1121</v>
          </cell>
          <cell r="M295" t="str">
            <v/>
          </cell>
        </row>
        <row r="296">
          <cell r="A296" t="str">
            <v/>
          </cell>
          <cell r="B296">
            <v>2014</v>
          </cell>
          <cell r="C296">
            <v>8</v>
          </cell>
          <cell r="D296">
            <v>41865</v>
          </cell>
          <cell r="E296" t="str">
            <v>C14</v>
          </cell>
          <cell r="F296">
            <v>41865</v>
          </cell>
          <cell r="G296" t="str">
            <v>Nộp tiền mặt vào tài khoản ngân hàng</v>
          </cell>
          <cell r="I296" t="str">
            <v>Phạm Thị Đông</v>
          </cell>
          <cell r="J296">
            <v>253000000</v>
          </cell>
          <cell r="K296" t="str">
            <v>1121</v>
          </cell>
          <cell r="L296" t="str">
            <v>1111</v>
          </cell>
          <cell r="M296" t="str">
            <v/>
          </cell>
        </row>
        <row r="297">
          <cell r="A297" t="str">
            <v/>
          </cell>
          <cell r="B297">
            <v>2014</v>
          </cell>
          <cell r="C297">
            <v>8</v>
          </cell>
          <cell r="D297">
            <v>41865</v>
          </cell>
          <cell r="E297" t="str">
            <v>GBN</v>
          </cell>
          <cell r="F297">
            <v>41865</v>
          </cell>
          <cell r="G297" t="str">
            <v>Ứng tiền cọc betong IBS</v>
          </cell>
          <cell r="I297" t="str">
            <v>Cty Cổ Phần Bê Tông IBS</v>
          </cell>
          <cell r="J297">
            <v>252519960</v>
          </cell>
          <cell r="K297" t="str">
            <v>331</v>
          </cell>
          <cell r="L297" t="str">
            <v>1121</v>
          </cell>
          <cell r="M297" t="str">
            <v/>
          </cell>
        </row>
        <row r="298">
          <cell r="A298" t="str">
            <v/>
          </cell>
          <cell r="B298">
            <v>2014</v>
          </cell>
          <cell r="C298">
            <v>8</v>
          </cell>
          <cell r="D298">
            <v>41865</v>
          </cell>
          <cell r="E298" t="str">
            <v>GBN</v>
          </cell>
          <cell r="F298">
            <v>41865</v>
          </cell>
          <cell r="G298" t="str">
            <v xml:space="preserve">Phí chuyển tiền </v>
          </cell>
          <cell r="J298">
            <v>151275</v>
          </cell>
          <cell r="K298" t="str">
            <v>642</v>
          </cell>
          <cell r="L298" t="str">
            <v>1121</v>
          </cell>
          <cell r="M298" t="str">
            <v/>
          </cell>
        </row>
        <row r="299">
          <cell r="A299" t="str">
            <v/>
          </cell>
          <cell r="B299">
            <v>2014</v>
          </cell>
          <cell r="C299">
            <v>8</v>
          </cell>
          <cell r="D299">
            <v>41865</v>
          </cell>
          <cell r="E299" t="str">
            <v>GBN</v>
          </cell>
          <cell r="F299">
            <v>41865</v>
          </cell>
          <cell r="G299" t="str">
            <v xml:space="preserve">VAT Phí chuyển tiền </v>
          </cell>
          <cell r="J299">
            <v>15127</v>
          </cell>
          <cell r="K299" t="str">
            <v>1331</v>
          </cell>
          <cell r="L299" t="str">
            <v>1121</v>
          </cell>
          <cell r="M299" t="str">
            <v/>
          </cell>
        </row>
        <row r="300">
          <cell r="A300" t="str">
            <v/>
          </cell>
          <cell r="B300">
            <v>2014</v>
          </cell>
          <cell r="C300">
            <v>8</v>
          </cell>
          <cell r="D300">
            <v>41870</v>
          </cell>
          <cell r="E300" t="str">
            <v>GBC</v>
          </cell>
          <cell r="F300">
            <v>41870</v>
          </cell>
          <cell r="G300" t="str">
            <v>Vay KU 1402LDS201401630</v>
          </cell>
          <cell r="I300" t="str">
            <v>KU 1402LDS201401630</v>
          </cell>
          <cell r="J300">
            <v>1000000000</v>
          </cell>
          <cell r="K300" t="str">
            <v>1121</v>
          </cell>
          <cell r="L300" t="str">
            <v>3411</v>
          </cell>
          <cell r="M300" t="str">
            <v/>
          </cell>
        </row>
        <row r="301">
          <cell r="A301" t="str">
            <v/>
          </cell>
          <cell r="B301">
            <v>2014</v>
          </cell>
          <cell r="C301">
            <v>8</v>
          </cell>
          <cell r="D301">
            <v>41871</v>
          </cell>
          <cell r="E301" t="str">
            <v>GBN</v>
          </cell>
          <cell r="F301">
            <v>41871</v>
          </cell>
          <cell r="G301" t="str">
            <v>Tạm ứng tiền dự án</v>
          </cell>
          <cell r="I301" t="str">
            <v>BQL Dự Án Xây Dựng Dân Dụng &amp; Công Nghiệp Trà Vinh</v>
          </cell>
          <cell r="J301">
            <v>50000000</v>
          </cell>
          <cell r="K301" t="str">
            <v>331</v>
          </cell>
          <cell r="L301" t="str">
            <v>1121</v>
          </cell>
          <cell r="M301" t="str">
            <v/>
          </cell>
        </row>
        <row r="302">
          <cell r="A302" t="str">
            <v/>
          </cell>
          <cell r="B302">
            <v>2014</v>
          </cell>
          <cell r="C302">
            <v>8</v>
          </cell>
          <cell r="D302">
            <v>41871</v>
          </cell>
          <cell r="E302" t="str">
            <v>GBN</v>
          </cell>
          <cell r="F302">
            <v>41871</v>
          </cell>
          <cell r="G302" t="str">
            <v xml:space="preserve">Phí chuyển tiền </v>
          </cell>
          <cell r="J302">
            <v>25000</v>
          </cell>
          <cell r="K302" t="str">
            <v>642</v>
          </cell>
          <cell r="L302" t="str">
            <v>1121</v>
          </cell>
          <cell r="M302" t="str">
            <v/>
          </cell>
        </row>
        <row r="303">
          <cell r="A303" t="str">
            <v/>
          </cell>
          <cell r="B303">
            <v>2014</v>
          </cell>
          <cell r="C303">
            <v>8</v>
          </cell>
          <cell r="D303">
            <v>41871</v>
          </cell>
          <cell r="E303" t="str">
            <v>GBN</v>
          </cell>
          <cell r="F303">
            <v>41871</v>
          </cell>
          <cell r="G303" t="str">
            <v xml:space="preserve">VAT Phí chuyển tiền </v>
          </cell>
          <cell r="J303">
            <v>2500</v>
          </cell>
          <cell r="K303" t="str">
            <v>1331</v>
          </cell>
          <cell r="L303" t="str">
            <v>1121</v>
          </cell>
          <cell r="M303" t="str">
            <v/>
          </cell>
        </row>
        <row r="304">
          <cell r="A304" t="str">
            <v/>
          </cell>
          <cell r="B304">
            <v>2014</v>
          </cell>
          <cell r="C304">
            <v>8</v>
          </cell>
          <cell r="D304">
            <v>41871</v>
          </cell>
          <cell r="E304" t="str">
            <v>GBN</v>
          </cell>
          <cell r="F304">
            <v>41871</v>
          </cell>
          <cell r="G304" t="str">
            <v>Thanh toán hợp đồng giao khoán số 13/HDGK/2014</v>
          </cell>
          <cell r="I304" t="str">
            <v>Cty Cổ Phần Xây Dựng Hiền Phúc</v>
          </cell>
          <cell r="J304">
            <v>80000000</v>
          </cell>
          <cell r="K304" t="str">
            <v>331</v>
          </cell>
          <cell r="L304" t="str">
            <v>1121</v>
          </cell>
          <cell r="M304" t="str">
            <v/>
          </cell>
        </row>
        <row r="305">
          <cell r="A305" t="str">
            <v/>
          </cell>
          <cell r="B305">
            <v>2014</v>
          </cell>
          <cell r="C305">
            <v>8</v>
          </cell>
          <cell r="D305">
            <v>41871</v>
          </cell>
          <cell r="E305" t="str">
            <v>GBN</v>
          </cell>
          <cell r="F305">
            <v>41871</v>
          </cell>
          <cell r="G305" t="str">
            <v xml:space="preserve">Phí chuyển tiền </v>
          </cell>
          <cell r="J305">
            <v>24000</v>
          </cell>
          <cell r="K305" t="str">
            <v>642</v>
          </cell>
          <cell r="L305" t="str">
            <v>1121</v>
          </cell>
          <cell r="M305" t="str">
            <v/>
          </cell>
        </row>
        <row r="306">
          <cell r="A306" t="str">
            <v/>
          </cell>
          <cell r="B306">
            <v>2014</v>
          </cell>
          <cell r="C306">
            <v>8</v>
          </cell>
          <cell r="D306">
            <v>41871</v>
          </cell>
          <cell r="E306" t="str">
            <v>GBN</v>
          </cell>
          <cell r="F306">
            <v>41871</v>
          </cell>
          <cell r="G306" t="str">
            <v xml:space="preserve">VAT Phí chuyển tiền </v>
          </cell>
          <cell r="J306">
            <v>2400</v>
          </cell>
          <cell r="K306" t="str">
            <v>1331</v>
          </cell>
          <cell r="L306" t="str">
            <v>1121</v>
          </cell>
          <cell r="M306" t="str">
            <v/>
          </cell>
        </row>
        <row r="307">
          <cell r="A307" t="str">
            <v/>
          </cell>
          <cell r="B307">
            <v>2014</v>
          </cell>
          <cell r="C307">
            <v>8</v>
          </cell>
          <cell r="D307">
            <v>41871</v>
          </cell>
          <cell r="E307" t="str">
            <v>GBN</v>
          </cell>
          <cell r="F307">
            <v>41871</v>
          </cell>
          <cell r="G307" t="str">
            <v>Ứng tiền cọc betong Tân Tài</v>
          </cell>
          <cell r="I307" t="str">
            <v>Cty Bê Tông Tân Tài</v>
          </cell>
          <cell r="J307">
            <v>50000000</v>
          </cell>
          <cell r="K307" t="str">
            <v>331</v>
          </cell>
          <cell r="L307" t="str">
            <v>1121</v>
          </cell>
          <cell r="M307" t="str">
            <v/>
          </cell>
        </row>
        <row r="308">
          <cell r="A308" t="str">
            <v/>
          </cell>
          <cell r="B308">
            <v>2014</v>
          </cell>
          <cell r="C308">
            <v>8</v>
          </cell>
          <cell r="D308">
            <v>41871</v>
          </cell>
          <cell r="E308" t="str">
            <v>GBN</v>
          </cell>
          <cell r="F308">
            <v>41871</v>
          </cell>
          <cell r="G308" t="str">
            <v xml:space="preserve">Phí chuyển tiền </v>
          </cell>
          <cell r="J308">
            <v>25000</v>
          </cell>
          <cell r="K308" t="str">
            <v>642</v>
          </cell>
          <cell r="L308" t="str">
            <v>1121</v>
          </cell>
          <cell r="M308" t="str">
            <v/>
          </cell>
        </row>
        <row r="309">
          <cell r="A309" t="str">
            <v/>
          </cell>
          <cell r="B309">
            <v>2014</v>
          </cell>
          <cell r="C309">
            <v>8</v>
          </cell>
          <cell r="D309">
            <v>41871</v>
          </cell>
          <cell r="E309" t="str">
            <v>GBN</v>
          </cell>
          <cell r="F309">
            <v>41871</v>
          </cell>
          <cell r="G309" t="str">
            <v xml:space="preserve">VAT Phí chuyển tiền </v>
          </cell>
          <cell r="J309">
            <v>2500</v>
          </cell>
          <cell r="K309" t="str">
            <v>1331</v>
          </cell>
          <cell r="L309" t="str">
            <v>1121</v>
          </cell>
          <cell r="M309" t="str">
            <v/>
          </cell>
        </row>
        <row r="310">
          <cell r="A310" t="str">
            <v/>
          </cell>
          <cell r="B310">
            <v>2014</v>
          </cell>
          <cell r="C310">
            <v>8</v>
          </cell>
          <cell r="D310">
            <v>41871</v>
          </cell>
          <cell r="E310" t="str">
            <v>GBN</v>
          </cell>
          <cell r="F310">
            <v>41871</v>
          </cell>
          <cell r="G310" t="str">
            <v>Ứng tiền cọc betong IBS</v>
          </cell>
          <cell r="I310" t="str">
            <v>Cty Cổ Phần Bê Tông IBS</v>
          </cell>
          <cell r="J310">
            <v>378779940</v>
          </cell>
          <cell r="K310" t="str">
            <v>331</v>
          </cell>
          <cell r="L310" t="str">
            <v>1121</v>
          </cell>
          <cell r="M310" t="str">
            <v/>
          </cell>
        </row>
        <row r="311">
          <cell r="A311" t="str">
            <v/>
          </cell>
          <cell r="B311">
            <v>2014</v>
          </cell>
          <cell r="C311">
            <v>8</v>
          </cell>
          <cell r="D311">
            <v>41871</v>
          </cell>
          <cell r="E311" t="str">
            <v>GBN</v>
          </cell>
          <cell r="F311">
            <v>41871</v>
          </cell>
          <cell r="G311" t="str">
            <v xml:space="preserve">Phí chuyển tiền </v>
          </cell>
          <cell r="J311">
            <v>113634</v>
          </cell>
          <cell r="K311" t="str">
            <v>642</v>
          </cell>
          <cell r="L311" t="str">
            <v>1121</v>
          </cell>
          <cell r="M311" t="str">
            <v/>
          </cell>
        </row>
        <row r="312">
          <cell r="A312" t="str">
            <v/>
          </cell>
          <cell r="B312">
            <v>2014</v>
          </cell>
          <cell r="C312">
            <v>8</v>
          </cell>
          <cell r="D312">
            <v>41871</v>
          </cell>
          <cell r="E312" t="str">
            <v>GBN</v>
          </cell>
          <cell r="F312">
            <v>41871</v>
          </cell>
          <cell r="G312" t="str">
            <v xml:space="preserve">VAT Phí chuyển tiền </v>
          </cell>
          <cell r="J312">
            <v>11363</v>
          </cell>
          <cell r="K312" t="str">
            <v>1331</v>
          </cell>
          <cell r="L312" t="str">
            <v>1121</v>
          </cell>
          <cell r="M312" t="str">
            <v/>
          </cell>
        </row>
        <row r="313">
          <cell r="A313" t="str">
            <v/>
          </cell>
          <cell r="B313">
            <v>2014</v>
          </cell>
          <cell r="C313">
            <v>8</v>
          </cell>
          <cell r="D313">
            <v>41871</v>
          </cell>
          <cell r="E313" t="str">
            <v>GBN</v>
          </cell>
          <cell r="F313">
            <v>41871</v>
          </cell>
          <cell r="G313" t="str">
            <v>Phí kiểm đếm</v>
          </cell>
          <cell r="J313">
            <v>40000</v>
          </cell>
          <cell r="K313" t="str">
            <v>642</v>
          </cell>
          <cell r="L313" t="str">
            <v>1121</v>
          </cell>
          <cell r="M313" t="str">
            <v/>
          </cell>
        </row>
        <row r="314">
          <cell r="A314" t="str">
            <v/>
          </cell>
          <cell r="B314">
            <v>2014</v>
          </cell>
          <cell r="C314">
            <v>8</v>
          </cell>
          <cell r="D314">
            <v>41871</v>
          </cell>
          <cell r="E314" t="str">
            <v>GBN</v>
          </cell>
          <cell r="F314">
            <v>41871</v>
          </cell>
          <cell r="G314" t="str">
            <v>VAT Phí kiểm đếm</v>
          </cell>
          <cell r="J314">
            <v>4000</v>
          </cell>
          <cell r="K314" t="str">
            <v>1331</v>
          </cell>
          <cell r="L314" t="str">
            <v>1121</v>
          </cell>
          <cell r="M314" t="str">
            <v/>
          </cell>
        </row>
        <row r="315">
          <cell r="A315" t="str">
            <v/>
          </cell>
          <cell r="B315">
            <v>2014</v>
          </cell>
          <cell r="C315">
            <v>8</v>
          </cell>
          <cell r="D315">
            <v>41872</v>
          </cell>
          <cell r="E315" t="str">
            <v>CTGS</v>
          </cell>
          <cell r="F315">
            <v>41872</v>
          </cell>
          <cell r="G315" t="str">
            <v>Hợp đồng giao khoán số 13/HDGK/2014</v>
          </cell>
          <cell r="H315" t="str">
            <v>0000001</v>
          </cell>
          <cell r="I315" t="str">
            <v>Cty Cổ Phần Xây Dựng Hiền Phúc</v>
          </cell>
          <cell r="J315">
            <v>72727273</v>
          </cell>
          <cell r="K315" t="str">
            <v>642</v>
          </cell>
          <cell r="L315" t="str">
            <v>331</v>
          </cell>
          <cell r="M315" t="str">
            <v/>
          </cell>
        </row>
        <row r="316">
          <cell r="A316" t="str">
            <v/>
          </cell>
          <cell r="B316">
            <v>2014</v>
          </cell>
          <cell r="C316">
            <v>8</v>
          </cell>
          <cell r="D316">
            <v>41872</v>
          </cell>
          <cell r="E316" t="str">
            <v>CTGS</v>
          </cell>
          <cell r="F316">
            <v>41872</v>
          </cell>
          <cell r="G316" t="str">
            <v>VAT Hợp đồng giao khoán số 13/HDGK/2014</v>
          </cell>
          <cell r="H316" t="str">
            <v>0000001</v>
          </cell>
          <cell r="I316" t="str">
            <v>Cty Cổ Phần Xây Dựng Hiền Phúc</v>
          </cell>
          <cell r="J316">
            <v>7272727</v>
          </cell>
          <cell r="K316" t="str">
            <v>1331</v>
          </cell>
          <cell r="L316" t="str">
            <v>331</v>
          </cell>
          <cell r="M316" t="str">
            <v/>
          </cell>
        </row>
        <row r="317">
          <cell r="A317" t="str">
            <v/>
          </cell>
          <cell r="B317">
            <v>2014</v>
          </cell>
          <cell r="C317">
            <v>8</v>
          </cell>
          <cell r="D317">
            <v>41876</v>
          </cell>
          <cell r="E317" t="str">
            <v>GBC</v>
          </cell>
          <cell r="F317">
            <v>41876</v>
          </cell>
          <cell r="G317" t="str">
            <v>Lãi tiền gửi</v>
          </cell>
          <cell r="J317">
            <v>38769</v>
          </cell>
          <cell r="K317" t="str">
            <v>1121</v>
          </cell>
          <cell r="L317" t="str">
            <v>515</v>
          </cell>
          <cell r="M317" t="str">
            <v/>
          </cell>
        </row>
        <row r="318">
          <cell r="A318" t="str">
            <v/>
          </cell>
          <cell r="B318">
            <v>2014</v>
          </cell>
          <cell r="C318">
            <v>8</v>
          </cell>
          <cell r="D318">
            <v>41877</v>
          </cell>
          <cell r="E318" t="str">
            <v>CTGS</v>
          </cell>
          <cell r="F318">
            <v>41877</v>
          </cell>
          <cell r="G318" t="str">
            <v>Cọc bê tông</v>
          </cell>
          <cell r="H318" t="str">
            <v>0000559</v>
          </cell>
          <cell r="I318" t="str">
            <v>Cty Cổ Phần Bê Tông IBS</v>
          </cell>
          <cell r="J318">
            <v>1443034000</v>
          </cell>
          <cell r="K318" t="str">
            <v>642</v>
          </cell>
          <cell r="L318" t="str">
            <v>331</v>
          </cell>
          <cell r="M318" t="str">
            <v/>
          </cell>
        </row>
        <row r="319">
          <cell r="A319" t="str">
            <v/>
          </cell>
          <cell r="B319">
            <v>2014</v>
          </cell>
          <cell r="C319">
            <v>8</v>
          </cell>
          <cell r="D319">
            <v>41877</v>
          </cell>
          <cell r="E319" t="str">
            <v>CTGS</v>
          </cell>
          <cell r="F319">
            <v>41877</v>
          </cell>
          <cell r="G319" t="str">
            <v>VAT Cọc bê tông</v>
          </cell>
          <cell r="H319" t="str">
            <v>0000559</v>
          </cell>
          <cell r="I319" t="str">
            <v>Cty Cổ Phần Bê Tông IBS</v>
          </cell>
          <cell r="J319">
            <v>144303400</v>
          </cell>
          <cell r="K319" t="str">
            <v>1331</v>
          </cell>
          <cell r="L319" t="str">
            <v>331</v>
          </cell>
          <cell r="M319" t="str">
            <v/>
          </cell>
        </row>
        <row r="320">
          <cell r="A320" t="str">
            <v/>
          </cell>
          <cell r="B320">
            <v>2014</v>
          </cell>
          <cell r="C320">
            <v>9</v>
          </cell>
          <cell r="D320">
            <v>41894</v>
          </cell>
          <cell r="E320" t="str">
            <v>GBN</v>
          </cell>
          <cell r="F320">
            <v>41894</v>
          </cell>
          <cell r="G320" t="str">
            <v>Ứng tiền cọc betong Tân Tài</v>
          </cell>
          <cell r="I320" t="str">
            <v>Cty Bê Tông Tân Tài</v>
          </cell>
          <cell r="J320">
            <v>50000000</v>
          </cell>
          <cell r="K320" t="str">
            <v>331</v>
          </cell>
          <cell r="L320" t="str">
            <v>1121</v>
          </cell>
          <cell r="M320" t="str">
            <v/>
          </cell>
        </row>
        <row r="321">
          <cell r="A321" t="str">
            <v/>
          </cell>
          <cell r="B321">
            <v>2014</v>
          </cell>
          <cell r="C321">
            <v>9</v>
          </cell>
          <cell r="D321">
            <v>41894</v>
          </cell>
          <cell r="E321" t="str">
            <v>GBN</v>
          </cell>
          <cell r="F321">
            <v>41894</v>
          </cell>
          <cell r="G321" t="str">
            <v xml:space="preserve">Phí chuyển tiền </v>
          </cell>
          <cell r="J321">
            <v>25000</v>
          </cell>
          <cell r="K321" t="str">
            <v>642</v>
          </cell>
          <cell r="L321" t="str">
            <v>1121</v>
          </cell>
          <cell r="M321" t="str">
            <v/>
          </cell>
        </row>
        <row r="322">
          <cell r="A322" t="str">
            <v/>
          </cell>
          <cell r="B322">
            <v>2014</v>
          </cell>
          <cell r="C322">
            <v>9</v>
          </cell>
          <cell r="D322">
            <v>41894</v>
          </cell>
          <cell r="E322" t="str">
            <v>GBN</v>
          </cell>
          <cell r="F322">
            <v>41894</v>
          </cell>
          <cell r="G322" t="str">
            <v xml:space="preserve">VAT Phí chuyển tiền </v>
          </cell>
          <cell r="J322">
            <v>2500</v>
          </cell>
          <cell r="K322" t="str">
            <v>1331</v>
          </cell>
          <cell r="L322" t="str">
            <v>1121</v>
          </cell>
          <cell r="M322" t="str">
            <v/>
          </cell>
        </row>
        <row r="323">
          <cell r="A323" t="str">
            <v/>
          </cell>
          <cell r="B323">
            <v>2014</v>
          </cell>
          <cell r="C323">
            <v>9</v>
          </cell>
          <cell r="D323">
            <v>41905</v>
          </cell>
          <cell r="E323" t="str">
            <v>C15</v>
          </cell>
          <cell r="F323">
            <v>41905</v>
          </cell>
          <cell r="G323" t="str">
            <v>Hoàn trả tiền mượn chuyển khoản</v>
          </cell>
          <cell r="I323" t="str">
            <v>Cty TNHH Hải Sản An Lạc - Long An</v>
          </cell>
          <cell r="J323">
            <v>9000000</v>
          </cell>
          <cell r="K323" t="str">
            <v>3388</v>
          </cell>
          <cell r="L323" t="str">
            <v>1111</v>
          </cell>
          <cell r="M323" t="str">
            <v/>
          </cell>
        </row>
        <row r="324">
          <cell r="A324" t="str">
            <v/>
          </cell>
          <cell r="B324">
            <v>2014</v>
          </cell>
          <cell r="C324">
            <v>9</v>
          </cell>
          <cell r="D324">
            <v>41905</v>
          </cell>
          <cell r="E324" t="str">
            <v>GBC</v>
          </cell>
          <cell r="F324">
            <v>41905</v>
          </cell>
          <cell r="G324" t="str">
            <v>An Lạc LA- Ứng vốn</v>
          </cell>
          <cell r="I324" t="str">
            <v>Cty TNHH Hải Sản An Lạc - Long An</v>
          </cell>
          <cell r="J324">
            <v>9000000</v>
          </cell>
          <cell r="K324" t="str">
            <v>1121</v>
          </cell>
          <cell r="L324" t="str">
            <v>3388</v>
          </cell>
          <cell r="M324" t="str">
            <v/>
          </cell>
        </row>
        <row r="325">
          <cell r="A325" t="str">
            <v/>
          </cell>
          <cell r="B325">
            <v>2014</v>
          </cell>
          <cell r="C325">
            <v>9</v>
          </cell>
          <cell r="D325">
            <v>41905</v>
          </cell>
          <cell r="E325" t="str">
            <v>GBN</v>
          </cell>
          <cell r="F325">
            <v>41905</v>
          </cell>
          <cell r="G325" t="str">
            <v>Lãi vay KU 1402LDS201401630</v>
          </cell>
          <cell r="I325" t="str">
            <v>KU 1402LDS201401630</v>
          </cell>
          <cell r="J325">
            <v>8625463</v>
          </cell>
          <cell r="K325" t="str">
            <v>635</v>
          </cell>
          <cell r="L325" t="str">
            <v>1121</v>
          </cell>
          <cell r="M325" t="str">
            <v/>
          </cell>
        </row>
        <row r="326">
          <cell r="A326" t="str">
            <v/>
          </cell>
          <cell r="B326">
            <v>2014</v>
          </cell>
          <cell r="C326">
            <v>9</v>
          </cell>
          <cell r="D326">
            <v>41905</v>
          </cell>
          <cell r="E326" t="str">
            <v>GBN</v>
          </cell>
          <cell r="F326">
            <v>41905</v>
          </cell>
          <cell r="G326" t="str">
            <v>Thanh toán tiền xây dựng</v>
          </cell>
          <cell r="I326" t="str">
            <v>Cty CP Cơ Khí Kim Loại Xây Dựng Hoàng Kim</v>
          </cell>
          <cell r="J326">
            <v>752610000</v>
          </cell>
          <cell r="K326" t="str">
            <v>331</v>
          </cell>
          <cell r="L326" t="str">
            <v>1121</v>
          </cell>
          <cell r="M326" t="str">
            <v/>
          </cell>
        </row>
        <row r="327">
          <cell r="A327" t="str">
            <v/>
          </cell>
          <cell r="B327">
            <v>2014</v>
          </cell>
          <cell r="C327">
            <v>9</v>
          </cell>
          <cell r="D327">
            <v>41905</v>
          </cell>
          <cell r="E327" t="str">
            <v>GBN</v>
          </cell>
          <cell r="F327">
            <v>41905</v>
          </cell>
          <cell r="G327" t="str">
            <v xml:space="preserve">Phí chuyển tiền </v>
          </cell>
          <cell r="J327">
            <v>225783</v>
          </cell>
          <cell r="K327" t="str">
            <v>642</v>
          </cell>
          <cell r="L327" t="str">
            <v>1121</v>
          </cell>
          <cell r="M327" t="str">
            <v/>
          </cell>
        </row>
        <row r="328">
          <cell r="A328" t="str">
            <v/>
          </cell>
          <cell r="B328">
            <v>2014</v>
          </cell>
          <cell r="C328">
            <v>9</v>
          </cell>
          <cell r="D328">
            <v>41905</v>
          </cell>
          <cell r="E328" t="str">
            <v>GBN</v>
          </cell>
          <cell r="F328">
            <v>41905</v>
          </cell>
          <cell r="G328" t="str">
            <v xml:space="preserve">VAT Phí chuyển tiền </v>
          </cell>
          <cell r="J328">
            <v>22578</v>
          </cell>
          <cell r="K328" t="str">
            <v>1331</v>
          </cell>
          <cell r="L328" t="str">
            <v>1121</v>
          </cell>
          <cell r="M328" t="str">
            <v/>
          </cell>
        </row>
        <row r="329">
          <cell r="A329" t="str">
            <v/>
          </cell>
          <cell r="B329">
            <v>2014</v>
          </cell>
          <cell r="C329">
            <v>9</v>
          </cell>
          <cell r="D329">
            <v>41905</v>
          </cell>
          <cell r="E329" t="str">
            <v>GBN</v>
          </cell>
          <cell r="F329">
            <v>41905</v>
          </cell>
          <cell r="G329" t="str">
            <v>Thanh toán tiền xây dựng - Khánh Trân</v>
          </cell>
          <cell r="I329" t="str">
            <v>Cty TNHH MTV XD TM DV Khánh Trân</v>
          </cell>
          <cell r="J329">
            <v>800000000</v>
          </cell>
          <cell r="K329" t="str">
            <v>331</v>
          </cell>
          <cell r="L329" t="str">
            <v>1121</v>
          </cell>
          <cell r="M329" t="str">
            <v/>
          </cell>
        </row>
        <row r="330">
          <cell r="A330" t="str">
            <v/>
          </cell>
          <cell r="B330">
            <v>2014</v>
          </cell>
          <cell r="C330">
            <v>9</v>
          </cell>
          <cell r="D330">
            <v>41905</v>
          </cell>
          <cell r="E330" t="str">
            <v>GBN</v>
          </cell>
          <cell r="F330">
            <v>41905</v>
          </cell>
          <cell r="G330" t="str">
            <v xml:space="preserve">Phí chuyển tiền </v>
          </cell>
          <cell r="J330">
            <v>400000</v>
          </cell>
          <cell r="K330" t="str">
            <v>642</v>
          </cell>
          <cell r="L330" t="str">
            <v>1121</v>
          </cell>
          <cell r="M330" t="str">
            <v/>
          </cell>
        </row>
        <row r="331">
          <cell r="A331" t="str">
            <v/>
          </cell>
          <cell r="B331">
            <v>2014</v>
          </cell>
          <cell r="C331">
            <v>9</v>
          </cell>
          <cell r="D331">
            <v>41905</v>
          </cell>
          <cell r="E331" t="str">
            <v>GBN</v>
          </cell>
          <cell r="F331">
            <v>41905</v>
          </cell>
          <cell r="G331" t="str">
            <v xml:space="preserve">VAT Phí chuyển tiền </v>
          </cell>
          <cell r="J331">
            <v>40000</v>
          </cell>
          <cell r="K331" t="str">
            <v>1331</v>
          </cell>
          <cell r="L331" t="str">
            <v>1121</v>
          </cell>
          <cell r="M331" t="str">
            <v/>
          </cell>
        </row>
        <row r="332">
          <cell r="A332" t="str">
            <v/>
          </cell>
          <cell r="B332">
            <v>2014</v>
          </cell>
          <cell r="C332">
            <v>9</v>
          </cell>
          <cell r="D332">
            <v>41905</v>
          </cell>
          <cell r="E332" t="str">
            <v>GBC</v>
          </cell>
          <cell r="F332">
            <v>41905</v>
          </cell>
          <cell r="G332" t="str">
            <v>Vay KU 1402LDS201402000</v>
          </cell>
          <cell r="I332" t="str">
            <v>KU 1402LDS201402000</v>
          </cell>
          <cell r="J332">
            <v>2000000000</v>
          </cell>
          <cell r="K332" t="str">
            <v>1121</v>
          </cell>
          <cell r="L332" t="str">
            <v>3411</v>
          </cell>
          <cell r="M332" t="str">
            <v/>
          </cell>
        </row>
        <row r="333">
          <cell r="A333" t="str">
            <v/>
          </cell>
          <cell r="B333">
            <v>2014</v>
          </cell>
          <cell r="C333">
            <v>9</v>
          </cell>
          <cell r="D333">
            <v>41906</v>
          </cell>
          <cell r="E333" t="str">
            <v>GBN</v>
          </cell>
          <cell r="F333">
            <v>41906</v>
          </cell>
          <cell r="G333" t="str">
            <v xml:space="preserve">Phí điểu chỉnh lệnh chuyển tiền </v>
          </cell>
          <cell r="J333">
            <v>20000</v>
          </cell>
          <cell r="K333" t="str">
            <v>642</v>
          </cell>
          <cell r="L333" t="str">
            <v>1121</v>
          </cell>
          <cell r="M333" t="str">
            <v/>
          </cell>
        </row>
        <row r="334">
          <cell r="A334" t="str">
            <v/>
          </cell>
          <cell r="B334">
            <v>2014</v>
          </cell>
          <cell r="C334">
            <v>9</v>
          </cell>
          <cell r="D334">
            <v>41906</v>
          </cell>
          <cell r="E334" t="str">
            <v>GBN</v>
          </cell>
          <cell r="F334">
            <v>41906</v>
          </cell>
          <cell r="G334" t="str">
            <v>VAT Phí điểu chỉnh lệnh chuyển tiền</v>
          </cell>
          <cell r="J334">
            <v>2000</v>
          </cell>
          <cell r="K334" t="str">
            <v>1331</v>
          </cell>
          <cell r="L334" t="str">
            <v>1121</v>
          </cell>
          <cell r="M334" t="str">
            <v/>
          </cell>
        </row>
        <row r="335">
          <cell r="A335" t="str">
            <v/>
          </cell>
          <cell r="B335">
            <v>2014</v>
          </cell>
          <cell r="C335">
            <v>9</v>
          </cell>
          <cell r="D335">
            <v>41907</v>
          </cell>
          <cell r="E335" t="str">
            <v>GBC</v>
          </cell>
          <cell r="F335">
            <v>41907</v>
          </cell>
          <cell r="G335" t="str">
            <v>Lãi tiền gửi</v>
          </cell>
          <cell r="J335">
            <v>199881</v>
          </cell>
          <cell r="K335" t="str">
            <v>1121</v>
          </cell>
          <cell r="L335" t="str">
            <v>515</v>
          </cell>
          <cell r="M335" t="str">
            <v/>
          </cell>
        </row>
        <row r="336">
          <cell r="A336" t="str">
            <v/>
          </cell>
          <cell r="B336">
            <v>2014</v>
          </cell>
          <cell r="C336">
            <v>9</v>
          </cell>
          <cell r="D336">
            <v>41907</v>
          </cell>
          <cell r="E336" t="str">
            <v>GBN</v>
          </cell>
          <cell r="F336">
            <v>41907</v>
          </cell>
          <cell r="G336" t="str">
            <v xml:space="preserve">Phí điểu chỉnh lệnh chuyển tiền </v>
          </cell>
          <cell r="J336">
            <v>20000</v>
          </cell>
          <cell r="K336" t="str">
            <v>642</v>
          </cell>
          <cell r="L336" t="str">
            <v>1121</v>
          </cell>
          <cell r="M336" t="str">
            <v/>
          </cell>
        </row>
        <row r="337">
          <cell r="A337" t="str">
            <v/>
          </cell>
          <cell r="B337">
            <v>2014</v>
          </cell>
          <cell r="C337">
            <v>9</v>
          </cell>
          <cell r="D337">
            <v>41907</v>
          </cell>
          <cell r="E337" t="str">
            <v>GBN</v>
          </cell>
          <cell r="F337">
            <v>41907</v>
          </cell>
          <cell r="G337" t="str">
            <v>VAT Phí điểu chỉnh lệnh chuyển tiền</v>
          </cell>
          <cell r="J337">
            <v>2000</v>
          </cell>
          <cell r="K337" t="str">
            <v>1331</v>
          </cell>
          <cell r="L337" t="str">
            <v>1121</v>
          </cell>
          <cell r="M337" t="str">
            <v/>
          </cell>
        </row>
        <row r="338">
          <cell r="A338" t="str">
            <v/>
          </cell>
          <cell r="B338">
            <v>2014</v>
          </cell>
          <cell r="C338">
            <v>9</v>
          </cell>
          <cell r="D338">
            <v>41907</v>
          </cell>
          <cell r="E338" t="str">
            <v>GBN</v>
          </cell>
          <cell r="F338">
            <v>41907</v>
          </cell>
          <cell r="G338" t="str">
            <v>Phí duy trì DV SMS - 0903921945</v>
          </cell>
          <cell r="J338">
            <v>50000</v>
          </cell>
          <cell r="K338" t="str">
            <v>642</v>
          </cell>
          <cell r="L338" t="str">
            <v>1121</v>
          </cell>
          <cell r="M338" t="str">
            <v/>
          </cell>
        </row>
        <row r="339">
          <cell r="A339" t="str">
            <v/>
          </cell>
          <cell r="B339">
            <v>2014</v>
          </cell>
          <cell r="C339">
            <v>9</v>
          </cell>
          <cell r="D339">
            <v>41907</v>
          </cell>
          <cell r="E339" t="str">
            <v>GBN</v>
          </cell>
          <cell r="F339">
            <v>41907</v>
          </cell>
          <cell r="G339" t="str">
            <v>VAT Phí duy trì DV SMS</v>
          </cell>
          <cell r="J339">
            <v>5000</v>
          </cell>
          <cell r="K339" t="str">
            <v>1331</v>
          </cell>
          <cell r="L339" t="str">
            <v>1121</v>
          </cell>
          <cell r="M339" t="str">
            <v/>
          </cell>
        </row>
        <row r="340">
          <cell r="A340" t="str">
            <v/>
          </cell>
          <cell r="B340">
            <v>2014</v>
          </cell>
          <cell r="C340">
            <v>9</v>
          </cell>
          <cell r="D340">
            <v>41907</v>
          </cell>
          <cell r="E340" t="str">
            <v>GBN</v>
          </cell>
          <cell r="F340">
            <v>41907</v>
          </cell>
          <cell r="G340" t="str">
            <v>Phí duy trì DV SMS - 0913906967</v>
          </cell>
          <cell r="J340">
            <v>50000</v>
          </cell>
          <cell r="K340" t="str">
            <v>642</v>
          </cell>
          <cell r="L340" t="str">
            <v>1121</v>
          </cell>
          <cell r="M340" t="str">
            <v/>
          </cell>
        </row>
        <row r="341">
          <cell r="A341" t="str">
            <v/>
          </cell>
          <cell r="B341">
            <v>2014</v>
          </cell>
          <cell r="C341">
            <v>9</v>
          </cell>
          <cell r="D341">
            <v>41907</v>
          </cell>
          <cell r="E341" t="str">
            <v>GBN</v>
          </cell>
          <cell r="F341">
            <v>41907</v>
          </cell>
          <cell r="G341" t="str">
            <v>VAT Phí duy trì DV SMS</v>
          </cell>
          <cell r="J341">
            <v>5000</v>
          </cell>
          <cell r="K341" t="str">
            <v>1331</v>
          </cell>
          <cell r="L341" t="str">
            <v>1121</v>
          </cell>
          <cell r="M341" t="str">
            <v/>
          </cell>
        </row>
        <row r="342">
          <cell r="A342" t="str">
            <v/>
          </cell>
          <cell r="B342">
            <v>2014</v>
          </cell>
          <cell r="C342">
            <v>9</v>
          </cell>
          <cell r="D342">
            <v>41907</v>
          </cell>
          <cell r="E342" t="str">
            <v>GBN</v>
          </cell>
          <cell r="F342">
            <v>41907</v>
          </cell>
          <cell r="G342" t="str">
            <v>Phí duy trì DV SMS - 0982911262</v>
          </cell>
          <cell r="J342">
            <v>50000</v>
          </cell>
          <cell r="K342" t="str">
            <v>642</v>
          </cell>
          <cell r="L342" t="str">
            <v>1121</v>
          </cell>
          <cell r="M342" t="str">
            <v/>
          </cell>
        </row>
        <row r="343">
          <cell r="A343" t="str">
            <v/>
          </cell>
          <cell r="B343">
            <v>2014</v>
          </cell>
          <cell r="C343">
            <v>9</v>
          </cell>
          <cell r="D343">
            <v>41907</v>
          </cell>
          <cell r="E343" t="str">
            <v>GBN</v>
          </cell>
          <cell r="F343">
            <v>41907</v>
          </cell>
          <cell r="G343" t="str">
            <v>VAT Phí duy trì DV SMS</v>
          </cell>
          <cell r="J343">
            <v>5000</v>
          </cell>
          <cell r="K343" t="str">
            <v>1331</v>
          </cell>
          <cell r="L343" t="str">
            <v>1121</v>
          </cell>
          <cell r="M343" t="str">
            <v/>
          </cell>
        </row>
        <row r="344">
          <cell r="A344" t="str">
            <v/>
          </cell>
          <cell r="B344">
            <v>2014</v>
          </cell>
          <cell r="C344">
            <v>10</v>
          </cell>
          <cell r="D344">
            <v>41915</v>
          </cell>
          <cell r="E344" t="str">
            <v>GBN</v>
          </cell>
          <cell r="F344">
            <v>41915</v>
          </cell>
          <cell r="G344" t="str">
            <v>Thanh toán tiền dự án cấp thoát nước</v>
          </cell>
          <cell r="I344" t="str">
            <v>Cty TNHH Một Thành Viên Cấp Thoát Nước Trà Vinh</v>
          </cell>
          <cell r="J344">
            <v>16327199</v>
          </cell>
          <cell r="K344" t="str">
            <v>331</v>
          </cell>
          <cell r="L344" t="str">
            <v>1121</v>
          </cell>
          <cell r="M344" t="str">
            <v/>
          </cell>
        </row>
        <row r="345">
          <cell r="A345" t="str">
            <v/>
          </cell>
          <cell r="B345">
            <v>2014</v>
          </cell>
          <cell r="C345">
            <v>10</v>
          </cell>
          <cell r="D345">
            <v>41915</v>
          </cell>
          <cell r="E345" t="str">
            <v>GBN</v>
          </cell>
          <cell r="F345">
            <v>41915</v>
          </cell>
          <cell r="G345" t="str">
            <v xml:space="preserve">Phí chuyển tiền </v>
          </cell>
          <cell r="J345">
            <v>25000</v>
          </cell>
          <cell r="K345" t="str">
            <v>642</v>
          </cell>
          <cell r="L345" t="str">
            <v>1121</v>
          </cell>
          <cell r="M345" t="str">
            <v/>
          </cell>
        </row>
        <row r="346">
          <cell r="A346" t="str">
            <v/>
          </cell>
          <cell r="B346">
            <v>2014</v>
          </cell>
          <cell r="C346">
            <v>10</v>
          </cell>
          <cell r="D346">
            <v>41915</v>
          </cell>
          <cell r="E346" t="str">
            <v>GBN</v>
          </cell>
          <cell r="F346">
            <v>41915</v>
          </cell>
          <cell r="G346" t="str">
            <v xml:space="preserve">VAT Phí chuyển tiền </v>
          </cell>
          <cell r="J346">
            <v>2500</v>
          </cell>
          <cell r="K346" t="str">
            <v>1331</v>
          </cell>
          <cell r="L346" t="str">
            <v>1121</v>
          </cell>
          <cell r="M346" t="str">
            <v/>
          </cell>
        </row>
        <row r="347">
          <cell r="A347" t="str">
            <v/>
          </cell>
          <cell r="B347">
            <v>2014</v>
          </cell>
          <cell r="C347">
            <v>10</v>
          </cell>
          <cell r="D347">
            <v>41918</v>
          </cell>
          <cell r="E347" t="str">
            <v>GBN</v>
          </cell>
          <cell r="F347">
            <v>41918</v>
          </cell>
          <cell r="G347" t="str">
            <v>Thanh toán CSHT - KCN Long Đức 15/09/14 - 15/09/15</v>
          </cell>
          <cell r="I347" t="str">
            <v>BQL Khu Kinh Tế Trà Vinh</v>
          </cell>
          <cell r="J347">
            <v>34408000</v>
          </cell>
          <cell r="K347" t="str">
            <v>331</v>
          </cell>
          <cell r="L347" t="str">
            <v>1121</v>
          </cell>
          <cell r="M347" t="str">
            <v/>
          </cell>
        </row>
        <row r="348">
          <cell r="A348" t="str">
            <v/>
          </cell>
          <cell r="B348">
            <v>2014</v>
          </cell>
          <cell r="C348">
            <v>10</v>
          </cell>
          <cell r="D348">
            <v>41918</v>
          </cell>
          <cell r="E348" t="str">
            <v>GBN</v>
          </cell>
          <cell r="F348">
            <v>41918</v>
          </cell>
          <cell r="G348" t="str">
            <v xml:space="preserve">Phí chuyển tiền </v>
          </cell>
          <cell r="J348">
            <v>25000</v>
          </cell>
          <cell r="K348" t="str">
            <v>642</v>
          </cell>
          <cell r="L348" t="str">
            <v>1121</v>
          </cell>
          <cell r="M348" t="str">
            <v/>
          </cell>
        </row>
        <row r="349">
          <cell r="A349" t="str">
            <v/>
          </cell>
          <cell r="B349">
            <v>2014</v>
          </cell>
          <cell r="C349">
            <v>10</v>
          </cell>
          <cell r="D349">
            <v>41918</v>
          </cell>
          <cell r="E349" t="str">
            <v>GBN</v>
          </cell>
          <cell r="F349">
            <v>41918</v>
          </cell>
          <cell r="G349" t="str">
            <v xml:space="preserve">VAT Phí chuyển tiền </v>
          </cell>
          <cell r="J349">
            <v>2500</v>
          </cell>
          <cell r="K349" t="str">
            <v>1331</v>
          </cell>
          <cell r="L349" t="str">
            <v>1121</v>
          </cell>
          <cell r="M349" t="str">
            <v/>
          </cell>
        </row>
        <row r="350">
          <cell r="A350" t="str">
            <v/>
          </cell>
          <cell r="B350">
            <v>2014</v>
          </cell>
          <cell r="C350">
            <v>10</v>
          </cell>
          <cell r="D350">
            <v>41927</v>
          </cell>
          <cell r="E350" t="str">
            <v>CTGS</v>
          </cell>
          <cell r="F350">
            <v>41927</v>
          </cell>
          <cell r="G350" t="str">
            <v>Đá 0 x 4</v>
          </cell>
          <cell r="H350" t="str">
            <v>0000881</v>
          </cell>
          <cell r="I350" t="str">
            <v>Cty TNHH Xây Dựng Thương Mại Hồng Rõ</v>
          </cell>
          <cell r="J350">
            <v>28000005</v>
          </cell>
          <cell r="K350" t="str">
            <v>642</v>
          </cell>
          <cell r="L350" t="str">
            <v>331</v>
          </cell>
          <cell r="M350" t="str">
            <v/>
          </cell>
        </row>
        <row r="351">
          <cell r="A351" t="str">
            <v/>
          </cell>
          <cell r="B351">
            <v>2014</v>
          </cell>
          <cell r="C351">
            <v>10</v>
          </cell>
          <cell r="D351">
            <v>41927</v>
          </cell>
          <cell r="E351" t="str">
            <v>CTGS</v>
          </cell>
          <cell r="F351">
            <v>41927</v>
          </cell>
          <cell r="G351" t="str">
            <v>VAT Đá 0 x 4</v>
          </cell>
          <cell r="H351" t="str">
            <v>0000881</v>
          </cell>
          <cell r="I351" t="str">
            <v>Cty TNHH Xây Dựng Thương Mại Hồng Rõ</v>
          </cell>
          <cell r="J351">
            <v>2800000</v>
          </cell>
          <cell r="K351" t="str">
            <v>1331</v>
          </cell>
          <cell r="L351" t="str">
            <v>331</v>
          </cell>
          <cell r="M351" t="str">
            <v/>
          </cell>
        </row>
        <row r="352">
          <cell r="A352" t="str">
            <v/>
          </cell>
          <cell r="B352">
            <v>2014</v>
          </cell>
          <cell r="C352">
            <v>10</v>
          </cell>
          <cell r="D352">
            <v>41928</v>
          </cell>
          <cell r="E352" t="str">
            <v>GBN</v>
          </cell>
          <cell r="F352">
            <v>41928</v>
          </cell>
          <cell r="G352" t="str">
            <v>Ứng tiền cọc betong IBS</v>
          </cell>
          <cell r="I352" t="str">
            <v>Cty Cổ Phần Bê Tông IBS</v>
          </cell>
          <cell r="J352">
            <v>323824160</v>
          </cell>
          <cell r="K352" t="str">
            <v>331</v>
          </cell>
          <cell r="L352" t="str">
            <v>1121</v>
          </cell>
          <cell r="M352" t="str">
            <v/>
          </cell>
        </row>
        <row r="353">
          <cell r="A353" t="str">
            <v/>
          </cell>
          <cell r="B353">
            <v>2014</v>
          </cell>
          <cell r="C353">
            <v>10</v>
          </cell>
          <cell r="D353">
            <v>41928</v>
          </cell>
          <cell r="E353" t="str">
            <v>GBN</v>
          </cell>
          <cell r="F353">
            <v>41928</v>
          </cell>
          <cell r="G353" t="str">
            <v xml:space="preserve">Phí chuyển tiền </v>
          </cell>
          <cell r="J353">
            <v>97147</v>
          </cell>
          <cell r="K353" t="str">
            <v>642</v>
          </cell>
          <cell r="L353" t="str">
            <v>1121</v>
          </cell>
          <cell r="M353" t="str">
            <v/>
          </cell>
        </row>
        <row r="354">
          <cell r="A354" t="str">
            <v/>
          </cell>
          <cell r="B354">
            <v>2014</v>
          </cell>
          <cell r="C354">
            <v>10</v>
          </cell>
          <cell r="D354">
            <v>41928</v>
          </cell>
          <cell r="E354" t="str">
            <v>GBN</v>
          </cell>
          <cell r="F354">
            <v>41928</v>
          </cell>
          <cell r="G354" t="str">
            <v xml:space="preserve">VAT Phí chuyển tiền </v>
          </cell>
          <cell r="J354">
            <v>9715</v>
          </cell>
          <cell r="K354" t="str">
            <v>1331</v>
          </cell>
          <cell r="L354" t="str">
            <v>1121</v>
          </cell>
          <cell r="M354" t="str">
            <v/>
          </cell>
        </row>
        <row r="355">
          <cell r="A355" t="str">
            <v/>
          </cell>
          <cell r="B355">
            <v>2014</v>
          </cell>
          <cell r="C355">
            <v>10</v>
          </cell>
          <cell r="D355">
            <v>41929</v>
          </cell>
          <cell r="E355" t="str">
            <v>C16</v>
          </cell>
          <cell r="F355">
            <v>41929</v>
          </cell>
          <cell r="G355" t="str">
            <v>Hoàn trả tiền mượn chuyển khoản</v>
          </cell>
          <cell r="I355" t="str">
            <v>Cty TNHH Hải Sản An Lạc - Long An</v>
          </cell>
          <cell r="J355">
            <v>25000000</v>
          </cell>
          <cell r="K355" t="str">
            <v>3388</v>
          </cell>
          <cell r="L355" t="str">
            <v>1111</v>
          </cell>
          <cell r="M355" t="str">
            <v/>
          </cell>
        </row>
        <row r="356">
          <cell r="A356" t="str">
            <v/>
          </cell>
          <cell r="B356">
            <v>2014</v>
          </cell>
          <cell r="C356">
            <v>10</v>
          </cell>
          <cell r="D356">
            <v>41929</v>
          </cell>
          <cell r="E356" t="str">
            <v>GBC</v>
          </cell>
          <cell r="F356">
            <v>41929</v>
          </cell>
          <cell r="G356" t="str">
            <v>An Lạc LA- Ứng vốn</v>
          </cell>
          <cell r="I356" t="str">
            <v>Cty TNHH Hải Sản An Lạc - Long An</v>
          </cell>
          <cell r="J356">
            <v>25000000</v>
          </cell>
          <cell r="K356" t="str">
            <v>1121</v>
          </cell>
          <cell r="L356" t="str">
            <v>3388</v>
          </cell>
          <cell r="M356" t="str">
            <v/>
          </cell>
        </row>
        <row r="357">
          <cell r="A357" t="str">
            <v/>
          </cell>
          <cell r="B357">
            <v>2014</v>
          </cell>
          <cell r="C357">
            <v>10</v>
          </cell>
          <cell r="D357">
            <v>41932</v>
          </cell>
          <cell r="E357" t="str">
            <v>GBN</v>
          </cell>
          <cell r="F357">
            <v>41932</v>
          </cell>
          <cell r="G357" t="str">
            <v>Lãi vay KU 1402LDS201401630</v>
          </cell>
          <cell r="I357" t="str">
            <v>KU 1402LDS201401630</v>
          </cell>
          <cell r="J357">
            <v>8333333</v>
          </cell>
          <cell r="K357" t="str">
            <v>635</v>
          </cell>
          <cell r="L357" t="str">
            <v>1121</v>
          </cell>
          <cell r="M357" t="str">
            <v/>
          </cell>
        </row>
        <row r="358">
          <cell r="A358" t="str">
            <v/>
          </cell>
          <cell r="B358">
            <v>2014</v>
          </cell>
          <cell r="C358">
            <v>10</v>
          </cell>
          <cell r="D358">
            <v>41933</v>
          </cell>
          <cell r="E358" t="str">
            <v>CTGS</v>
          </cell>
          <cell r="F358">
            <v>41933</v>
          </cell>
          <cell r="G358" t="str">
            <v>Cọc bêtong</v>
          </cell>
          <cell r="H358" t="str">
            <v>0000316</v>
          </cell>
          <cell r="I358" t="str">
            <v>Cty Bê Tông Tân Tài</v>
          </cell>
          <cell r="J358">
            <v>262727273</v>
          </cell>
          <cell r="K358" t="str">
            <v>642</v>
          </cell>
          <cell r="L358" t="str">
            <v>331</v>
          </cell>
          <cell r="M358" t="str">
            <v/>
          </cell>
        </row>
        <row r="359">
          <cell r="A359" t="str">
            <v/>
          </cell>
          <cell r="B359">
            <v>2014</v>
          </cell>
          <cell r="C359">
            <v>10</v>
          </cell>
          <cell r="D359">
            <v>41933</v>
          </cell>
          <cell r="E359" t="str">
            <v>CTGS</v>
          </cell>
          <cell r="F359">
            <v>41933</v>
          </cell>
          <cell r="G359" t="str">
            <v>VAT Cọc bêtong</v>
          </cell>
          <cell r="H359" t="str">
            <v>0000316</v>
          </cell>
          <cell r="I359" t="str">
            <v>Cty Bê Tông Tân Tài</v>
          </cell>
          <cell r="J359">
            <v>26272727</v>
          </cell>
          <cell r="K359" t="str">
            <v>1331</v>
          </cell>
          <cell r="L359" t="str">
            <v>331</v>
          </cell>
          <cell r="M359" t="str">
            <v/>
          </cell>
        </row>
        <row r="360">
          <cell r="A360" t="str">
            <v/>
          </cell>
          <cell r="B360">
            <v>2014</v>
          </cell>
          <cell r="C360">
            <v>10</v>
          </cell>
          <cell r="D360">
            <v>41934</v>
          </cell>
          <cell r="E360" t="str">
            <v>CTGS</v>
          </cell>
          <cell r="F360">
            <v>41934</v>
          </cell>
          <cell r="G360" t="str">
            <v>Phí hạ tầng - KCN Long Đức 15/09/14 - 15/09/15</v>
          </cell>
          <cell r="H360" t="str">
            <v>0066256</v>
          </cell>
          <cell r="I360" t="str">
            <v>BQL Khu Kinh Tế Trà Vinh</v>
          </cell>
          <cell r="J360">
            <v>31280000</v>
          </cell>
          <cell r="K360" t="str">
            <v>642</v>
          </cell>
          <cell r="L360" t="str">
            <v>331</v>
          </cell>
          <cell r="M360" t="str">
            <v/>
          </cell>
        </row>
        <row r="361">
          <cell r="A361" t="str">
            <v/>
          </cell>
          <cell r="B361">
            <v>2014</v>
          </cell>
          <cell r="C361">
            <v>10</v>
          </cell>
          <cell r="D361">
            <v>41934</v>
          </cell>
          <cell r="E361" t="str">
            <v>CTGS</v>
          </cell>
          <cell r="F361">
            <v>41934</v>
          </cell>
          <cell r="G361" t="str">
            <v>VAT CSHT - KCN Long Đức</v>
          </cell>
          <cell r="H361" t="str">
            <v>0066256</v>
          </cell>
          <cell r="I361" t="str">
            <v>BQL Khu Kinh Tế Trà Vinh</v>
          </cell>
          <cell r="J361">
            <v>3128000</v>
          </cell>
          <cell r="K361" t="str">
            <v>1331</v>
          </cell>
          <cell r="L361" t="str">
            <v>331</v>
          </cell>
          <cell r="M361" t="str">
            <v/>
          </cell>
        </row>
        <row r="362">
          <cell r="A362" t="str">
            <v/>
          </cell>
          <cell r="B362">
            <v>2014</v>
          </cell>
          <cell r="C362">
            <v>10</v>
          </cell>
          <cell r="D362">
            <v>41934</v>
          </cell>
          <cell r="E362" t="str">
            <v>GBC</v>
          </cell>
          <cell r="F362">
            <v>41934</v>
          </cell>
          <cell r="G362" t="str">
            <v>Vay KU 1402LDS201402374</v>
          </cell>
          <cell r="I362" t="str">
            <v>KU 1402LDS201402374</v>
          </cell>
          <cell r="J362">
            <v>1600000000</v>
          </cell>
          <cell r="K362" t="str">
            <v>1121</v>
          </cell>
          <cell r="L362" t="str">
            <v>3411</v>
          </cell>
          <cell r="M362" t="str">
            <v/>
          </cell>
        </row>
        <row r="363">
          <cell r="A363" t="str">
            <v/>
          </cell>
          <cell r="B363">
            <v>2014</v>
          </cell>
          <cell r="C363">
            <v>10</v>
          </cell>
          <cell r="D363">
            <v>41935</v>
          </cell>
          <cell r="E363" t="str">
            <v>GBN</v>
          </cell>
          <cell r="F363">
            <v>41935</v>
          </cell>
          <cell r="G363" t="str">
            <v>Thanh toán tiền xây dựng - Khánh Trân</v>
          </cell>
          <cell r="I363" t="str">
            <v>Cty TNHH MTV XD TM DV Khánh Trân</v>
          </cell>
          <cell r="J363">
            <v>1500000000</v>
          </cell>
          <cell r="K363" t="str">
            <v>331</v>
          </cell>
          <cell r="L363" t="str">
            <v>1121</v>
          </cell>
          <cell r="M363" t="str">
            <v/>
          </cell>
        </row>
        <row r="364">
          <cell r="A364" t="str">
            <v/>
          </cell>
          <cell r="B364">
            <v>2014</v>
          </cell>
          <cell r="C364">
            <v>10</v>
          </cell>
          <cell r="D364">
            <v>41935</v>
          </cell>
          <cell r="E364" t="str">
            <v>GBN</v>
          </cell>
          <cell r="F364">
            <v>41935</v>
          </cell>
          <cell r="G364" t="str">
            <v xml:space="preserve">Phí chuyển tiền </v>
          </cell>
          <cell r="J364">
            <v>750000</v>
          </cell>
          <cell r="K364" t="str">
            <v>642</v>
          </cell>
          <cell r="L364" t="str">
            <v>1121</v>
          </cell>
          <cell r="M364" t="str">
            <v/>
          </cell>
        </row>
        <row r="365">
          <cell r="A365" t="str">
            <v/>
          </cell>
          <cell r="B365">
            <v>2014</v>
          </cell>
          <cell r="C365">
            <v>10</v>
          </cell>
          <cell r="D365">
            <v>41935</v>
          </cell>
          <cell r="E365" t="str">
            <v>GBN</v>
          </cell>
          <cell r="F365">
            <v>41935</v>
          </cell>
          <cell r="G365" t="str">
            <v xml:space="preserve">VAT Phí chuyển tiền </v>
          </cell>
          <cell r="J365">
            <v>75000</v>
          </cell>
          <cell r="K365" t="str">
            <v>1331</v>
          </cell>
          <cell r="L365" t="str">
            <v>1121</v>
          </cell>
          <cell r="M365" t="str">
            <v/>
          </cell>
        </row>
        <row r="366">
          <cell r="A366" t="str">
            <v/>
          </cell>
          <cell r="B366">
            <v>2014</v>
          </cell>
          <cell r="C366">
            <v>10</v>
          </cell>
          <cell r="D366">
            <v>41936</v>
          </cell>
          <cell r="E366" t="str">
            <v>GBC</v>
          </cell>
          <cell r="F366">
            <v>41936</v>
          </cell>
          <cell r="G366" t="str">
            <v>Lãi tiền gửi</v>
          </cell>
          <cell r="J366">
            <v>322248</v>
          </cell>
          <cell r="K366" t="str">
            <v>1121</v>
          </cell>
          <cell r="L366" t="str">
            <v>515</v>
          </cell>
          <cell r="M366" t="str">
            <v/>
          </cell>
        </row>
        <row r="367">
          <cell r="A367" t="str">
            <v/>
          </cell>
          <cell r="B367">
            <v>2014</v>
          </cell>
          <cell r="C367">
            <v>10</v>
          </cell>
          <cell r="D367">
            <v>41942</v>
          </cell>
          <cell r="E367" t="str">
            <v>GBN</v>
          </cell>
          <cell r="F367">
            <v>41942</v>
          </cell>
          <cell r="G367" t="str">
            <v>Thanh toán tiền đá - Hồng Rõ</v>
          </cell>
          <cell r="I367" t="str">
            <v>Cty TNHH Xây Dựng Thương Mại Hồng Rõ</v>
          </cell>
          <cell r="J367">
            <v>30800005</v>
          </cell>
          <cell r="K367" t="str">
            <v>331</v>
          </cell>
          <cell r="L367" t="str">
            <v>1121</v>
          </cell>
          <cell r="M367" t="str">
            <v/>
          </cell>
        </row>
        <row r="368">
          <cell r="A368" t="str">
            <v/>
          </cell>
          <cell r="B368">
            <v>2014</v>
          </cell>
          <cell r="C368">
            <v>10</v>
          </cell>
          <cell r="D368">
            <v>41942</v>
          </cell>
          <cell r="E368" t="str">
            <v>GBN</v>
          </cell>
          <cell r="F368">
            <v>41942</v>
          </cell>
          <cell r="G368" t="str">
            <v xml:space="preserve">Phí chuyển tiền </v>
          </cell>
          <cell r="J368">
            <v>25000</v>
          </cell>
          <cell r="K368" t="str">
            <v>642</v>
          </cell>
          <cell r="L368" t="str">
            <v>1121</v>
          </cell>
          <cell r="M368" t="str">
            <v/>
          </cell>
        </row>
        <row r="369">
          <cell r="A369" t="str">
            <v/>
          </cell>
          <cell r="B369">
            <v>2014</v>
          </cell>
          <cell r="C369">
            <v>10</v>
          </cell>
          <cell r="D369">
            <v>41942</v>
          </cell>
          <cell r="E369" t="str">
            <v>GBN</v>
          </cell>
          <cell r="F369">
            <v>41942</v>
          </cell>
          <cell r="G369" t="str">
            <v xml:space="preserve">VAT Phí chuyển tiền </v>
          </cell>
          <cell r="J369">
            <v>2500</v>
          </cell>
          <cell r="K369" t="str">
            <v>1331</v>
          </cell>
          <cell r="L369" t="str">
            <v>1121</v>
          </cell>
          <cell r="M369" t="str">
            <v/>
          </cell>
        </row>
        <row r="370">
          <cell r="A370" t="str">
            <v/>
          </cell>
          <cell r="B370">
            <v>2014</v>
          </cell>
          <cell r="C370">
            <v>10</v>
          </cell>
          <cell r="D370">
            <v>41942</v>
          </cell>
          <cell r="E370" t="str">
            <v>GBN</v>
          </cell>
          <cell r="F370">
            <v>41942</v>
          </cell>
          <cell r="G370" t="str">
            <v>Ứng tiền cọc betong Tân Tài</v>
          </cell>
          <cell r="I370" t="str">
            <v>Cty Bê Tông Tân Tài</v>
          </cell>
          <cell r="J370">
            <v>49000000</v>
          </cell>
          <cell r="K370" t="str">
            <v>331</v>
          </cell>
          <cell r="L370" t="str">
            <v>1121</v>
          </cell>
          <cell r="M370" t="str">
            <v/>
          </cell>
        </row>
        <row r="371">
          <cell r="A371" t="str">
            <v/>
          </cell>
          <cell r="B371">
            <v>2014</v>
          </cell>
          <cell r="C371">
            <v>10</v>
          </cell>
          <cell r="D371">
            <v>41942</v>
          </cell>
          <cell r="E371" t="str">
            <v>GBN</v>
          </cell>
          <cell r="F371">
            <v>41942</v>
          </cell>
          <cell r="G371" t="str">
            <v xml:space="preserve">Phí chuyển tiền </v>
          </cell>
          <cell r="J371">
            <v>25000</v>
          </cell>
          <cell r="K371" t="str">
            <v>642</v>
          </cell>
          <cell r="L371" t="str">
            <v>1121</v>
          </cell>
          <cell r="M371" t="str">
            <v/>
          </cell>
        </row>
        <row r="372">
          <cell r="A372" t="str">
            <v/>
          </cell>
          <cell r="B372">
            <v>2014</v>
          </cell>
          <cell r="C372">
            <v>10</v>
          </cell>
          <cell r="D372">
            <v>41942</v>
          </cell>
          <cell r="E372" t="str">
            <v>GBN</v>
          </cell>
          <cell r="F372">
            <v>41942</v>
          </cell>
          <cell r="G372" t="str">
            <v xml:space="preserve">VAT Phí chuyển tiền </v>
          </cell>
          <cell r="J372">
            <v>2500</v>
          </cell>
          <cell r="K372" t="str">
            <v>1331</v>
          </cell>
          <cell r="L372" t="str">
            <v>1121</v>
          </cell>
          <cell r="M372" t="str">
            <v/>
          </cell>
        </row>
        <row r="373">
          <cell r="A373" t="str">
            <v/>
          </cell>
          <cell r="B373">
            <v>2014</v>
          </cell>
          <cell r="C373">
            <v>10</v>
          </cell>
          <cell r="D373">
            <v>41942</v>
          </cell>
          <cell r="E373" t="str">
            <v>GBN</v>
          </cell>
          <cell r="F373">
            <v>41942</v>
          </cell>
          <cell r="G373" t="str">
            <v>Thanh toán tiền xây dựng</v>
          </cell>
          <cell r="I373" t="str">
            <v>Cty CP Cơ Khí Kim Loại Xây Dựng Hoàng Kim</v>
          </cell>
          <cell r="J373">
            <v>500000000</v>
          </cell>
          <cell r="K373" t="str">
            <v>331</v>
          </cell>
          <cell r="L373" t="str">
            <v>1121</v>
          </cell>
          <cell r="M373" t="str">
            <v/>
          </cell>
        </row>
        <row r="374">
          <cell r="A374" t="str">
            <v/>
          </cell>
          <cell r="B374">
            <v>2014</v>
          </cell>
          <cell r="C374">
            <v>10</v>
          </cell>
          <cell r="D374">
            <v>41942</v>
          </cell>
          <cell r="E374" t="str">
            <v>GBN</v>
          </cell>
          <cell r="F374">
            <v>41942</v>
          </cell>
          <cell r="G374" t="str">
            <v xml:space="preserve">Phí chuyển tiền </v>
          </cell>
          <cell r="J374">
            <v>150000</v>
          </cell>
          <cell r="K374" t="str">
            <v>642</v>
          </cell>
          <cell r="L374" t="str">
            <v>1121</v>
          </cell>
          <cell r="M374" t="str">
            <v/>
          </cell>
        </row>
        <row r="375">
          <cell r="A375" t="str">
            <v/>
          </cell>
          <cell r="B375">
            <v>2014</v>
          </cell>
          <cell r="C375">
            <v>10</v>
          </cell>
          <cell r="D375">
            <v>41942</v>
          </cell>
          <cell r="E375" t="str">
            <v>GBN</v>
          </cell>
          <cell r="F375">
            <v>41942</v>
          </cell>
          <cell r="G375" t="str">
            <v xml:space="preserve">VAT Phí chuyển tiền </v>
          </cell>
          <cell r="J375">
            <v>15000</v>
          </cell>
          <cell r="K375" t="str">
            <v>1331</v>
          </cell>
          <cell r="L375" t="str">
            <v>1121</v>
          </cell>
          <cell r="M375" t="str">
            <v/>
          </cell>
        </row>
        <row r="376">
          <cell r="A376" t="str">
            <v/>
          </cell>
          <cell r="B376">
            <v>2014</v>
          </cell>
          <cell r="C376">
            <v>10</v>
          </cell>
          <cell r="D376">
            <v>41943</v>
          </cell>
          <cell r="E376" t="str">
            <v>CTGS</v>
          </cell>
          <cell r="F376">
            <v>41943</v>
          </cell>
          <cell r="G376" t="str">
            <v>Tiền mạng lưới cấp thoát nước</v>
          </cell>
          <cell r="H376" t="str">
            <v>0008366</v>
          </cell>
          <cell r="I376" t="str">
            <v>Cty TNHH Một Thành Viên Cấp Thoát Nước Trà Vinh</v>
          </cell>
          <cell r="J376">
            <v>14842908</v>
          </cell>
          <cell r="K376" t="str">
            <v>642</v>
          </cell>
          <cell r="L376" t="str">
            <v>331</v>
          </cell>
          <cell r="M376" t="str">
            <v/>
          </cell>
        </row>
        <row r="377">
          <cell r="A377" t="str">
            <v/>
          </cell>
          <cell r="B377">
            <v>2014</v>
          </cell>
          <cell r="C377">
            <v>10</v>
          </cell>
          <cell r="D377">
            <v>41943</v>
          </cell>
          <cell r="E377" t="str">
            <v>CTGS</v>
          </cell>
          <cell r="F377">
            <v>41943</v>
          </cell>
          <cell r="G377" t="str">
            <v>VAT Tiền mạng lưới cấp thoát nước</v>
          </cell>
          <cell r="H377" t="str">
            <v>0008366</v>
          </cell>
          <cell r="I377" t="str">
            <v>Cty TNHH Một Thành Viên Cấp Thoát Nước Trà Vinh</v>
          </cell>
          <cell r="J377">
            <v>1484291</v>
          </cell>
          <cell r="K377" t="str">
            <v>1331</v>
          </cell>
          <cell r="L377" t="str">
            <v>331</v>
          </cell>
          <cell r="M377" t="str">
            <v/>
          </cell>
        </row>
        <row r="378">
          <cell r="A378" t="str">
            <v/>
          </cell>
          <cell r="B378">
            <v>2014</v>
          </cell>
          <cell r="C378">
            <v>11</v>
          </cell>
          <cell r="D378">
            <v>41949</v>
          </cell>
          <cell r="E378" t="str">
            <v>C17</v>
          </cell>
          <cell r="F378">
            <v>41949</v>
          </cell>
          <cell r="G378" t="str">
            <v>Đăng kí chữ ký số</v>
          </cell>
          <cell r="H378" t="str">
            <v>0007164</v>
          </cell>
          <cell r="I378" t="str">
            <v>Cty TNHH Kê Khai Qua Mạng Việt Nam</v>
          </cell>
          <cell r="J378">
            <v>2160000</v>
          </cell>
          <cell r="K378" t="str">
            <v>642</v>
          </cell>
          <cell r="L378" t="str">
            <v>1111</v>
          </cell>
          <cell r="M378" t="str">
            <v/>
          </cell>
        </row>
        <row r="379">
          <cell r="A379" t="str">
            <v/>
          </cell>
          <cell r="B379">
            <v>2014</v>
          </cell>
          <cell r="C379">
            <v>11</v>
          </cell>
          <cell r="D379">
            <v>41949</v>
          </cell>
          <cell r="E379" t="str">
            <v>C17</v>
          </cell>
          <cell r="F379">
            <v>41949</v>
          </cell>
          <cell r="G379" t="str">
            <v>VAT Đăng kí chữ ký số</v>
          </cell>
          <cell r="H379" t="str">
            <v>0007164</v>
          </cell>
          <cell r="I379" t="str">
            <v>Cty TNHH Kê Khai Qua Mạng Việt Nam</v>
          </cell>
          <cell r="J379">
            <v>216000</v>
          </cell>
          <cell r="K379" t="str">
            <v>1331</v>
          </cell>
          <cell r="L379" t="str">
            <v>1111</v>
          </cell>
          <cell r="M379" t="str">
            <v/>
          </cell>
        </row>
        <row r="380">
          <cell r="A380" t="str">
            <v/>
          </cell>
          <cell r="B380">
            <v>2014</v>
          </cell>
          <cell r="C380">
            <v>11</v>
          </cell>
          <cell r="D380">
            <v>41963</v>
          </cell>
          <cell r="E380" t="str">
            <v>C18</v>
          </cell>
          <cell r="F380">
            <v>41963</v>
          </cell>
          <cell r="G380" t="str">
            <v>Hoàn trả tiền mượn chuyển khoản</v>
          </cell>
          <cell r="I380" t="str">
            <v>Cty TNHH Hải Sản An Lạc - Long An</v>
          </cell>
          <cell r="J380">
            <v>40500000</v>
          </cell>
          <cell r="K380" t="str">
            <v>3388</v>
          </cell>
          <cell r="L380" t="str">
            <v>1111</v>
          </cell>
          <cell r="M380" t="str">
            <v/>
          </cell>
        </row>
        <row r="381">
          <cell r="A381" t="str">
            <v/>
          </cell>
          <cell r="B381">
            <v>2014</v>
          </cell>
          <cell r="C381">
            <v>11</v>
          </cell>
          <cell r="D381">
            <v>41963</v>
          </cell>
          <cell r="E381" t="str">
            <v>GBC</v>
          </cell>
          <cell r="F381">
            <v>41963</v>
          </cell>
          <cell r="G381" t="str">
            <v>An Lạc LA- Ứng vốn</v>
          </cell>
          <cell r="I381" t="str">
            <v>Cty TNHH Hải Sản An Lạc - Long An</v>
          </cell>
          <cell r="J381">
            <v>40500000</v>
          </cell>
          <cell r="K381" t="str">
            <v>1121</v>
          </cell>
          <cell r="L381" t="str">
            <v>3388</v>
          </cell>
          <cell r="M381" t="str">
            <v/>
          </cell>
        </row>
        <row r="382">
          <cell r="A382" t="str">
            <v/>
          </cell>
          <cell r="B382">
            <v>2014</v>
          </cell>
          <cell r="C382">
            <v>11</v>
          </cell>
          <cell r="D382">
            <v>41963</v>
          </cell>
          <cell r="E382" t="str">
            <v>GBN</v>
          </cell>
          <cell r="F382">
            <v>41963</v>
          </cell>
          <cell r="G382" t="str">
            <v xml:space="preserve">Lãi vay KU 1402LDS201401630 </v>
          </cell>
          <cell r="I382" t="str">
            <v>KU 1402LDS201401630</v>
          </cell>
          <cell r="J382">
            <v>8614699</v>
          </cell>
          <cell r="K382" t="str">
            <v>635</v>
          </cell>
          <cell r="L382" t="str">
            <v>1121</v>
          </cell>
          <cell r="M382" t="str">
            <v/>
          </cell>
        </row>
        <row r="383">
          <cell r="A383" t="str">
            <v/>
          </cell>
          <cell r="B383">
            <v>2014</v>
          </cell>
          <cell r="C383">
            <v>11</v>
          </cell>
          <cell r="D383">
            <v>41963</v>
          </cell>
          <cell r="E383" t="str">
            <v>GBN</v>
          </cell>
          <cell r="F383">
            <v>41963</v>
          </cell>
          <cell r="G383" t="str">
            <v>Lãi vay KU 1402LDS201402000</v>
          </cell>
          <cell r="I383" t="str">
            <v>KU 1402LDS201402000</v>
          </cell>
          <cell r="J383">
            <v>31679861</v>
          </cell>
          <cell r="K383" t="str">
            <v>635</v>
          </cell>
          <cell r="L383" t="str">
            <v>1121</v>
          </cell>
          <cell r="M383" t="str">
            <v/>
          </cell>
        </row>
        <row r="384">
          <cell r="A384" t="str">
            <v/>
          </cell>
          <cell r="B384">
            <v>2014</v>
          </cell>
          <cell r="C384">
            <v>11</v>
          </cell>
          <cell r="D384">
            <v>41963</v>
          </cell>
          <cell r="E384" t="str">
            <v>GBN</v>
          </cell>
          <cell r="F384">
            <v>41963</v>
          </cell>
          <cell r="G384" t="str">
            <v>Thanh toán tiền xây dựng - Khánh Trân</v>
          </cell>
          <cell r="I384" t="str">
            <v>Cty TNHH MTV XD TM DV Khánh Trân</v>
          </cell>
          <cell r="J384">
            <v>1000000000</v>
          </cell>
          <cell r="K384" t="str">
            <v>331</v>
          </cell>
          <cell r="L384" t="str">
            <v>1121</v>
          </cell>
          <cell r="M384" t="str">
            <v/>
          </cell>
        </row>
        <row r="385">
          <cell r="A385" t="str">
            <v/>
          </cell>
          <cell r="B385">
            <v>2014</v>
          </cell>
          <cell r="C385">
            <v>11</v>
          </cell>
          <cell r="D385">
            <v>41963</v>
          </cell>
          <cell r="E385" t="str">
            <v>GBN</v>
          </cell>
          <cell r="F385">
            <v>41963</v>
          </cell>
          <cell r="G385" t="str">
            <v xml:space="preserve">Phí chuyển tiền </v>
          </cell>
          <cell r="J385">
            <v>500000</v>
          </cell>
          <cell r="K385" t="str">
            <v>642</v>
          </cell>
          <cell r="L385" t="str">
            <v>1121</v>
          </cell>
          <cell r="M385" t="str">
            <v/>
          </cell>
        </row>
        <row r="386">
          <cell r="A386" t="str">
            <v/>
          </cell>
          <cell r="B386">
            <v>2014</v>
          </cell>
          <cell r="C386">
            <v>11</v>
          </cell>
          <cell r="D386">
            <v>41963</v>
          </cell>
          <cell r="E386" t="str">
            <v>GBN</v>
          </cell>
          <cell r="F386">
            <v>41963</v>
          </cell>
          <cell r="G386" t="str">
            <v xml:space="preserve">VAT Phí chuyển tiền </v>
          </cell>
          <cell r="J386">
            <v>50000</v>
          </cell>
          <cell r="K386" t="str">
            <v>1331</v>
          </cell>
          <cell r="L386" t="str">
            <v>1121</v>
          </cell>
          <cell r="M386" t="str">
            <v/>
          </cell>
        </row>
        <row r="387">
          <cell r="A387" t="str">
            <v/>
          </cell>
          <cell r="B387">
            <v>2014</v>
          </cell>
          <cell r="C387">
            <v>11</v>
          </cell>
          <cell r="D387">
            <v>41963</v>
          </cell>
          <cell r="E387" t="str">
            <v>GBC</v>
          </cell>
          <cell r="F387">
            <v>41963</v>
          </cell>
          <cell r="G387" t="str">
            <v>Vay KU 1402LDS201402740</v>
          </cell>
          <cell r="I387" t="str">
            <v>KU 1402LDS201402740</v>
          </cell>
          <cell r="J387">
            <v>1500000000</v>
          </cell>
          <cell r="K387" t="str">
            <v>1121</v>
          </cell>
          <cell r="L387" t="str">
            <v>3411</v>
          </cell>
          <cell r="M387" t="str">
            <v/>
          </cell>
        </row>
        <row r="388">
          <cell r="A388" t="str">
            <v/>
          </cell>
          <cell r="B388">
            <v>2014</v>
          </cell>
          <cell r="C388">
            <v>11</v>
          </cell>
          <cell r="D388">
            <v>41968</v>
          </cell>
          <cell r="E388" t="str">
            <v>GBC</v>
          </cell>
          <cell r="F388">
            <v>41968</v>
          </cell>
          <cell r="G388" t="str">
            <v>Lãi tiền gửi</v>
          </cell>
          <cell r="J388">
            <v>61267</v>
          </cell>
          <cell r="K388" t="str">
            <v>1121</v>
          </cell>
          <cell r="L388" t="str">
            <v>515</v>
          </cell>
          <cell r="M388" t="str">
            <v/>
          </cell>
        </row>
        <row r="389">
          <cell r="A389" t="str">
            <v/>
          </cell>
          <cell r="B389">
            <v>2014</v>
          </cell>
          <cell r="C389">
            <v>12</v>
          </cell>
          <cell r="D389">
            <v>41984</v>
          </cell>
          <cell r="E389" t="str">
            <v>GBN</v>
          </cell>
          <cell r="F389">
            <v>41984</v>
          </cell>
          <cell r="G389" t="str">
            <v>Thanh toán tiền xây dựng - Khánh Trân</v>
          </cell>
          <cell r="I389" t="str">
            <v>Cty TNHH MTV XD TM DV Khánh Trân</v>
          </cell>
          <cell r="J389">
            <v>1000000000</v>
          </cell>
          <cell r="K389" t="str">
            <v>331</v>
          </cell>
          <cell r="L389" t="str">
            <v>1121</v>
          </cell>
          <cell r="M389" t="str">
            <v/>
          </cell>
        </row>
        <row r="390">
          <cell r="A390" t="str">
            <v/>
          </cell>
          <cell r="B390">
            <v>2014</v>
          </cell>
          <cell r="C390">
            <v>12</v>
          </cell>
          <cell r="D390">
            <v>41984</v>
          </cell>
          <cell r="E390" t="str">
            <v>GBC</v>
          </cell>
          <cell r="F390">
            <v>41984</v>
          </cell>
          <cell r="G390" t="str">
            <v>Vay KU 1402LDS201403045</v>
          </cell>
          <cell r="I390" t="str">
            <v>KU 1402LDS201403045</v>
          </cell>
          <cell r="J390">
            <v>1000000000</v>
          </cell>
          <cell r="K390" t="str">
            <v>1121</v>
          </cell>
          <cell r="L390" t="str">
            <v>3411</v>
          </cell>
          <cell r="M390" t="str">
            <v/>
          </cell>
        </row>
        <row r="391">
          <cell r="A391" t="str">
            <v/>
          </cell>
          <cell r="B391">
            <v>2014</v>
          </cell>
          <cell r="C391">
            <v>12</v>
          </cell>
          <cell r="D391">
            <v>41993</v>
          </cell>
          <cell r="E391" t="str">
            <v>GBN</v>
          </cell>
          <cell r="F391">
            <v>41993</v>
          </cell>
          <cell r="G391" t="str">
            <v>Lãi vay KU 1402LDS201401630</v>
          </cell>
          <cell r="I391" t="str">
            <v>KU 1402LDS201401630</v>
          </cell>
          <cell r="J391">
            <v>8336805</v>
          </cell>
          <cell r="K391" t="str">
            <v>635</v>
          </cell>
          <cell r="L391" t="str">
            <v>1121</v>
          </cell>
          <cell r="M391" t="str">
            <v/>
          </cell>
        </row>
        <row r="392">
          <cell r="A392" t="str">
            <v/>
          </cell>
          <cell r="B392">
            <v>2014</v>
          </cell>
          <cell r="C392">
            <v>12</v>
          </cell>
          <cell r="D392">
            <v>41993</v>
          </cell>
          <cell r="E392" t="str">
            <v>GBN</v>
          </cell>
          <cell r="F392">
            <v>41993</v>
          </cell>
          <cell r="G392" t="str">
            <v>Lãi vay KU 1402LDS201402000</v>
          </cell>
          <cell r="I392" t="str">
            <v>KU 1402LDS201402000</v>
          </cell>
          <cell r="J392">
            <v>16673611</v>
          </cell>
          <cell r="K392" t="str">
            <v>635</v>
          </cell>
          <cell r="L392" t="str">
            <v>1121</v>
          </cell>
          <cell r="M392" t="str">
            <v/>
          </cell>
        </row>
        <row r="393">
          <cell r="A393" t="str">
            <v/>
          </cell>
          <cell r="B393">
            <v>2014</v>
          </cell>
          <cell r="C393">
            <v>12</v>
          </cell>
          <cell r="D393">
            <v>41993</v>
          </cell>
          <cell r="E393" t="str">
            <v>GBN</v>
          </cell>
          <cell r="F393">
            <v>41993</v>
          </cell>
          <cell r="G393" t="str">
            <v>Lãi vay KU 1402LDS201402374</v>
          </cell>
          <cell r="I393" t="str">
            <v>KU 1402LDS201402374</v>
          </cell>
          <cell r="J393">
            <v>25788519</v>
          </cell>
          <cell r="K393" t="str">
            <v>635</v>
          </cell>
          <cell r="L393" t="str">
            <v>1121</v>
          </cell>
          <cell r="M393" t="str">
            <v/>
          </cell>
        </row>
        <row r="394">
          <cell r="A394" t="str">
            <v/>
          </cell>
          <cell r="B394">
            <v>2014</v>
          </cell>
          <cell r="C394">
            <v>12</v>
          </cell>
          <cell r="D394">
            <v>41993</v>
          </cell>
          <cell r="E394" t="str">
            <v>C19</v>
          </cell>
          <cell r="F394">
            <v>41993</v>
          </cell>
          <cell r="G394" t="str">
            <v>Nộp tiền mặt vào tài khoản ngân hàng</v>
          </cell>
          <cell r="I394" t="str">
            <v>Phạm Thị Đông</v>
          </cell>
          <cell r="J394">
            <v>51000000</v>
          </cell>
          <cell r="K394" t="str">
            <v>1121</v>
          </cell>
          <cell r="L394" t="str">
            <v>1111</v>
          </cell>
          <cell r="M394" t="str">
            <v/>
          </cell>
        </row>
        <row r="395">
          <cell r="A395" t="str">
            <v/>
          </cell>
          <cell r="B395">
            <v>2014</v>
          </cell>
          <cell r="C395">
            <v>12</v>
          </cell>
          <cell r="D395">
            <v>41996</v>
          </cell>
          <cell r="E395" t="str">
            <v>GBN</v>
          </cell>
          <cell r="F395">
            <v>41996</v>
          </cell>
          <cell r="G395" t="str">
            <v>Phí duy trì DV SMS - 0903921945</v>
          </cell>
          <cell r="J395">
            <v>50000</v>
          </cell>
          <cell r="K395" t="str">
            <v>642</v>
          </cell>
          <cell r="L395" t="str">
            <v>1121</v>
          </cell>
          <cell r="M395" t="str">
            <v/>
          </cell>
        </row>
        <row r="396">
          <cell r="A396" t="str">
            <v/>
          </cell>
          <cell r="B396">
            <v>2014</v>
          </cell>
          <cell r="C396">
            <v>12</v>
          </cell>
          <cell r="D396">
            <v>41996</v>
          </cell>
          <cell r="E396" t="str">
            <v>GBN</v>
          </cell>
          <cell r="F396">
            <v>41996</v>
          </cell>
          <cell r="G396" t="str">
            <v>VAT Phí duy trì DV SMS</v>
          </cell>
          <cell r="J396">
            <v>5000</v>
          </cell>
          <cell r="K396" t="str">
            <v>1331</v>
          </cell>
          <cell r="L396" t="str">
            <v>1121</v>
          </cell>
          <cell r="M396" t="str">
            <v/>
          </cell>
        </row>
        <row r="397">
          <cell r="A397" t="str">
            <v/>
          </cell>
          <cell r="B397">
            <v>2014</v>
          </cell>
          <cell r="C397">
            <v>12</v>
          </cell>
          <cell r="D397">
            <v>41996</v>
          </cell>
          <cell r="E397" t="str">
            <v>GBN</v>
          </cell>
          <cell r="F397">
            <v>41996</v>
          </cell>
          <cell r="G397" t="str">
            <v>Phí duy trì DV SMS - 0913906967</v>
          </cell>
          <cell r="J397">
            <v>50000</v>
          </cell>
          <cell r="K397" t="str">
            <v>642</v>
          </cell>
          <cell r="L397" t="str">
            <v>1121</v>
          </cell>
          <cell r="M397" t="str">
            <v/>
          </cell>
        </row>
        <row r="398">
          <cell r="A398" t="str">
            <v/>
          </cell>
          <cell r="B398">
            <v>2014</v>
          </cell>
          <cell r="C398">
            <v>12</v>
          </cell>
          <cell r="D398">
            <v>41996</v>
          </cell>
          <cell r="E398" t="str">
            <v>GBN</v>
          </cell>
          <cell r="F398">
            <v>41996</v>
          </cell>
          <cell r="G398" t="str">
            <v>VAT Phí duy trì DV SMS</v>
          </cell>
          <cell r="J398">
            <v>5000</v>
          </cell>
          <cell r="K398" t="str">
            <v>1331</v>
          </cell>
          <cell r="L398" t="str">
            <v>1121</v>
          </cell>
          <cell r="M398" t="str">
            <v/>
          </cell>
        </row>
        <row r="399">
          <cell r="A399" t="str">
            <v/>
          </cell>
          <cell r="B399">
            <v>2014</v>
          </cell>
          <cell r="C399">
            <v>12</v>
          </cell>
          <cell r="D399">
            <v>41996</v>
          </cell>
          <cell r="E399" t="str">
            <v>GBN</v>
          </cell>
          <cell r="F399">
            <v>41996</v>
          </cell>
          <cell r="G399" t="str">
            <v>Phí duy trì DV SMS - 0982911262</v>
          </cell>
          <cell r="J399">
            <v>50000</v>
          </cell>
          <cell r="K399" t="str">
            <v>642</v>
          </cell>
          <cell r="L399" t="str">
            <v>1121</v>
          </cell>
          <cell r="M399" t="str">
            <v/>
          </cell>
        </row>
        <row r="400">
          <cell r="A400" t="str">
            <v/>
          </cell>
          <cell r="B400">
            <v>2014</v>
          </cell>
          <cell r="C400">
            <v>12</v>
          </cell>
          <cell r="D400">
            <v>41996</v>
          </cell>
          <cell r="E400" t="str">
            <v>GBN</v>
          </cell>
          <cell r="F400">
            <v>41996</v>
          </cell>
          <cell r="G400" t="str">
            <v>VAT Phí duy trì DV SMS</v>
          </cell>
          <cell r="J400">
            <v>5000</v>
          </cell>
          <cell r="K400" t="str">
            <v>1331</v>
          </cell>
          <cell r="L400" t="str">
            <v>1121</v>
          </cell>
          <cell r="M400" t="str">
            <v/>
          </cell>
        </row>
        <row r="401">
          <cell r="A401" t="str">
            <v/>
          </cell>
          <cell r="B401">
            <v>2014</v>
          </cell>
          <cell r="C401">
            <v>12</v>
          </cell>
          <cell r="D401">
            <v>41998</v>
          </cell>
          <cell r="E401" t="str">
            <v>GBC</v>
          </cell>
          <cell r="F401">
            <v>41998</v>
          </cell>
          <cell r="G401" t="str">
            <v>Lãi tiền gửi</v>
          </cell>
          <cell r="J401">
            <v>125079</v>
          </cell>
          <cell r="K401" t="str">
            <v>1121</v>
          </cell>
          <cell r="L401" t="str">
            <v>515</v>
          </cell>
          <cell r="M401" t="str">
            <v/>
          </cell>
        </row>
        <row r="402">
          <cell r="A402" t="str">
            <v/>
          </cell>
          <cell r="B402">
            <v>2014</v>
          </cell>
          <cell r="C402">
            <v>12</v>
          </cell>
          <cell r="D402">
            <v>42003</v>
          </cell>
          <cell r="E402" t="str">
            <v>C20</v>
          </cell>
          <cell r="F402">
            <v>42003</v>
          </cell>
          <cell r="G402" t="str">
            <v>Nộp tiền mặt vào tài khoản ngân hàng</v>
          </cell>
          <cell r="I402" t="str">
            <v>Phạm Thị Đông</v>
          </cell>
          <cell r="J402">
            <v>1000000</v>
          </cell>
          <cell r="K402" t="str">
            <v>1121</v>
          </cell>
          <cell r="L402" t="str">
            <v>1111</v>
          </cell>
          <cell r="M402" t="str">
            <v/>
          </cell>
        </row>
        <row r="403">
          <cell r="A403" t="str">
            <v/>
          </cell>
          <cell r="B403">
            <v>2014</v>
          </cell>
          <cell r="C403">
            <v>12</v>
          </cell>
          <cell r="D403">
            <v>42004</v>
          </cell>
          <cell r="E403" t="str">
            <v>GBN</v>
          </cell>
          <cell r="F403">
            <v>42004</v>
          </cell>
          <cell r="G403" t="str">
            <v xml:space="preserve">Phí chuyển tiền </v>
          </cell>
          <cell r="J403">
            <v>500000</v>
          </cell>
          <cell r="K403" t="str">
            <v>642</v>
          </cell>
          <cell r="L403" t="str">
            <v>1121</v>
          </cell>
          <cell r="M403" t="str">
            <v/>
          </cell>
        </row>
        <row r="404">
          <cell r="A404" t="str">
            <v/>
          </cell>
          <cell r="B404">
            <v>2014</v>
          </cell>
          <cell r="C404">
            <v>12</v>
          </cell>
          <cell r="D404">
            <v>42004</v>
          </cell>
          <cell r="E404" t="str">
            <v>GBN</v>
          </cell>
          <cell r="F404">
            <v>42004</v>
          </cell>
          <cell r="G404" t="str">
            <v xml:space="preserve">VAT Phí chuyển tiền </v>
          </cell>
          <cell r="J404">
            <v>50000</v>
          </cell>
          <cell r="K404" t="str">
            <v>1331</v>
          </cell>
          <cell r="L404" t="str">
            <v>1121</v>
          </cell>
          <cell r="M404" t="str">
            <v/>
          </cell>
        </row>
        <row r="405">
          <cell r="A405" t="str">
            <v/>
          </cell>
          <cell r="B405">
            <v>2015</v>
          </cell>
          <cell r="C405">
            <v>1</v>
          </cell>
          <cell r="D405">
            <v>42012</v>
          </cell>
          <cell r="E405" t="str">
            <v>GBN</v>
          </cell>
          <cell r="F405">
            <v>42012</v>
          </cell>
          <cell r="G405" t="str">
            <v xml:space="preserve">Thanh toán tiền công trình </v>
          </cell>
          <cell r="I405" t="str">
            <v>Cty CP Cơ Khí Kim Loại Xây Dựng Hoàng Kim</v>
          </cell>
          <cell r="J405">
            <v>500000000</v>
          </cell>
          <cell r="K405" t="str">
            <v>331</v>
          </cell>
          <cell r="L405" t="str">
            <v>1121</v>
          </cell>
          <cell r="M405" t="str">
            <v/>
          </cell>
        </row>
        <row r="406">
          <cell r="A406" t="str">
            <v/>
          </cell>
          <cell r="B406">
            <v>2015</v>
          </cell>
          <cell r="C406">
            <v>1</v>
          </cell>
          <cell r="D406">
            <v>42012</v>
          </cell>
          <cell r="E406" t="str">
            <v>GBN</v>
          </cell>
          <cell r="F406">
            <v>42012</v>
          </cell>
          <cell r="G406" t="str">
            <v xml:space="preserve">Phí chuyển tiền </v>
          </cell>
          <cell r="J406">
            <v>150000</v>
          </cell>
          <cell r="K406" t="str">
            <v>642</v>
          </cell>
          <cell r="L406" t="str">
            <v>1121</v>
          </cell>
          <cell r="M406" t="str">
            <v/>
          </cell>
        </row>
        <row r="407">
          <cell r="A407" t="str">
            <v/>
          </cell>
          <cell r="B407">
            <v>2015</v>
          </cell>
          <cell r="C407">
            <v>1</v>
          </cell>
          <cell r="D407">
            <v>42012</v>
          </cell>
          <cell r="E407" t="str">
            <v>GBN</v>
          </cell>
          <cell r="F407">
            <v>42012</v>
          </cell>
          <cell r="G407" t="str">
            <v xml:space="preserve">VAT Phí chuyển tiền </v>
          </cell>
          <cell r="J407">
            <v>15000</v>
          </cell>
          <cell r="K407" t="str">
            <v>1331</v>
          </cell>
          <cell r="L407" t="str">
            <v>1121</v>
          </cell>
          <cell r="M407" t="str">
            <v/>
          </cell>
        </row>
        <row r="408">
          <cell r="A408" t="str">
            <v>C01</v>
          </cell>
          <cell r="B408">
            <v>2015</v>
          </cell>
          <cell r="C408">
            <v>1</v>
          </cell>
          <cell r="D408">
            <v>42017</v>
          </cell>
          <cell r="E408" t="str">
            <v>C01</v>
          </cell>
          <cell r="F408">
            <v>42017</v>
          </cell>
          <cell r="G408" t="str">
            <v>Hoàn trả tiền mượn chuyển khoản</v>
          </cell>
          <cell r="I408" t="str">
            <v>Cty TNHH Hải Sản An Lạc - Long An</v>
          </cell>
          <cell r="J408">
            <v>1500000</v>
          </cell>
          <cell r="K408" t="str">
            <v>3388</v>
          </cell>
          <cell r="L408" t="str">
            <v>1111</v>
          </cell>
          <cell r="M408" t="str">
            <v/>
          </cell>
        </row>
        <row r="409">
          <cell r="A409" t="str">
            <v/>
          </cell>
          <cell r="B409">
            <v>2015</v>
          </cell>
          <cell r="C409">
            <v>1</v>
          </cell>
          <cell r="D409">
            <v>42017</v>
          </cell>
          <cell r="E409" t="str">
            <v>GBC</v>
          </cell>
          <cell r="F409">
            <v>42017</v>
          </cell>
          <cell r="G409" t="str">
            <v>An Lạc LA- Ứng vốn</v>
          </cell>
          <cell r="I409" t="str">
            <v>Cty TNHH Hải Sản An Lạc - Long An</v>
          </cell>
          <cell r="J409">
            <v>1500000</v>
          </cell>
          <cell r="K409" t="str">
            <v>1121</v>
          </cell>
          <cell r="L409" t="str">
            <v>3388</v>
          </cell>
          <cell r="M409" t="str">
            <v/>
          </cell>
        </row>
        <row r="410">
          <cell r="A410" t="str">
            <v/>
          </cell>
          <cell r="B410">
            <v>2015</v>
          </cell>
          <cell r="C410">
            <v>1</v>
          </cell>
          <cell r="D410">
            <v>42017</v>
          </cell>
          <cell r="E410" t="str">
            <v>CTGS</v>
          </cell>
          <cell r="F410">
            <v>42017</v>
          </cell>
          <cell r="G410" t="str">
            <v>Thuế môn bài 2015</v>
          </cell>
          <cell r="J410">
            <v>1500000</v>
          </cell>
          <cell r="K410" t="str">
            <v>642</v>
          </cell>
          <cell r="L410" t="str">
            <v>33382</v>
          </cell>
          <cell r="M410" t="str">
            <v/>
          </cell>
        </row>
        <row r="411">
          <cell r="A411" t="str">
            <v/>
          </cell>
          <cell r="B411">
            <v>2015</v>
          </cell>
          <cell r="C411">
            <v>1</v>
          </cell>
          <cell r="D411">
            <v>42017</v>
          </cell>
          <cell r="E411" t="str">
            <v>GBN</v>
          </cell>
          <cell r="F411">
            <v>42017</v>
          </cell>
          <cell r="G411" t="str">
            <v>Thuế môn bài 2015</v>
          </cell>
          <cell r="J411">
            <v>1500000</v>
          </cell>
          <cell r="K411" t="str">
            <v>33382</v>
          </cell>
          <cell r="L411" t="str">
            <v>1121</v>
          </cell>
          <cell r="M411" t="str">
            <v/>
          </cell>
        </row>
        <row r="412">
          <cell r="A412" t="str">
            <v/>
          </cell>
          <cell r="B412">
            <v>2015</v>
          </cell>
          <cell r="C412">
            <v>1</v>
          </cell>
          <cell r="D412">
            <v>42017</v>
          </cell>
          <cell r="E412" t="str">
            <v>GBN</v>
          </cell>
          <cell r="F412">
            <v>42017</v>
          </cell>
          <cell r="G412" t="str">
            <v xml:space="preserve">Phí chuyển tiền </v>
          </cell>
          <cell r="J412">
            <v>25000</v>
          </cell>
          <cell r="K412" t="str">
            <v>642</v>
          </cell>
          <cell r="L412" t="str">
            <v>1121</v>
          </cell>
          <cell r="M412" t="str">
            <v/>
          </cell>
        </row>
        <row r="413">
          <cell r="A413" t="str">
            <v/>
          </cell>
          <cell r="B413">
            <v>2015</v>
          </cell>
          <cell r="C413">
            <v>1</v>
          </cell>
          <cell r="D413">
            <v>42017</v>
          </cell>
          <cell r="E413" t="str">
            <v>GBN</v>
          </cell>
          <cell r="F413">
            <v>42017</v>
          </cell>
          <cell r="G413" t="str">
            <v xml:space="preserve">VAT Phí chuyển tiền </v>
          </cell>
          <cell r="J413">
            <v>2500</v>
          </cell>
          <cell r="K413" t="str">
            <v>1331</v>
          </cell>
          <cell r="L413" t="str">
            <v>1121</v>
          </cell>
          <cell r="M413" t="str">
            <v/>
          </cell>
        </row>
        <row r="414">
          <cell r="A414" t="str">
            <v/>
          </cell>
          <cell r="B414">
            <v>2015</v>
          </cell>
          <cell r="C414">
            <v>1</v>
          </cell>
          <cell r="D414">
            <v>42025</v>
          </cell>
          <cell r="E414" t="str">
            <v>GBN</v>
          </cell>
          <cell r="F414">
            <v>42025</v>
          </cell>
          <cell r="G414" t="str">
            <v>Lãi vay KU 1402LDS201401630</v>
          </cell>
          <cell r="I414" t="str">
            <v>KU 1402LDS201401630</v>
          </cell>
          <cell r="J414">
            <v>8187032</v>
          </cell>
          <cell r="K414" t="str">
            <v>635</v>
          </cell>
          <cell r="L414" t="str">
            <v>1121</v>
          </cell>
          <cell r="M414" t="str">
            <v/>
          </cell>
        </row>
        <row r="415">
          <cell r="A415" t="str">
            <v/>
          </cell>
          <cell r="B415">
            <v>2015</v>
          </cell>
          <cell r="C415">
            <v>1</v>
          </cell>
          <cell r="D415">
            <v>42025</v>
          </cell>
          <cell r="E415" t="str">
            <v>GBN</v>
          </cell>
          <cell r="F415">
            <v>42025</v>
          </cell>
          <cell r="G415" t="str">
            <v>Lãi vay KU 1402LDS201402000</v>
          </cell>
          <cell r="I415" t="str">
            <v>KU 1402LDS201402000</v>
          </cell>
          <cell r="J415">
            <v>16374064</v>
          </cell>
          <cell r="K415" t="str">
            <v>635</v>
          </cell>
          <cell r="L415" t="str">
            <v>1121</v>
          </cell>
          <cell r="M415" t="str">
            <v/>
          </cell>
        </row>
        <row r="416">
          <cell r="A416" t="str">
            <v/>
          </cell>
          <cell r="B416">
            <v>2015</v>
          </cell>
          <cell r="C416">
            <v>1</v>
          </cell>
          <cell r="D416">
            <v>42025</v>
          </cell>
          <cell r="E416" t="str">
            <v>GBN</v>
          </cell>
          <cell r="F416">
            <v>42025</v>
          </cell>
          <cell r="G416" t="str">
            <v>Lãi vay KU 1402LDS201402374</v>
          </cell>
          <cell r="I416" t="str">
            <v>KU 1402LDS201402374</v>
          </cell>
          <cell r="J416">
            <v>13099251</v>
          </cell>
          <cell r="K416" t="str">
            <v>635</v>
          </cell>
          <cell r="L416" t="str">
            <v>1121</v>
          </cell>
          <cell r="M416" t="str">
            <v/>
          </cell>
        </row>
        <row r="417">
          <cell r="A417" t="str">
            <v/>
          </cell>
          <cell r="B417">
            <v>2015</v>
          </cell>
          <cell r="C417">
            <v>1</v>
          </cell>
          <cell r="D417">
            <v>42025</v>
          </cell>
          <cell r="E417" t="str">
            <v>GBN</v>
          </cell>
          <cell r="F417">
            <v>42025</v>
          </cell>
          <cell r="G417" t="str">
            <v>Lãi vay KU 1402LDS201402740</v>
          </cell>
          <cell r="I417" t="str">
            <v>KU 1402LDS201402740</v>
          </cell>
          <cell r="J417">
            <v>24310897</v>
          </cell>
          <cell r="K417" t="str">
            <v>635</v>
          </cell>
          <cell r="L417" t="str">
            <v>1121</v>
          </cell>
          <cell r="M417" t="str">
            <v/>
          </cell>
        </row>
        <row r="418">
          <cell r="A418" t="str">
            <v/>
          </cell>
          <cell r="B418">
            <v>2015</v>
          </cell>
          <cell r="C418">
            <v>1</v>
          </cell>
          <cell r="D418">
            <v>42025</v>
          </cell>
          <cell r="E418" t="str">
            <v>GBN</v>
          </cell>
          <cell r="F418">
            <v>42025</v>
          </cell>
          <cell r="G418" t="str">
            <v>Lãi vay KU 1402LDS201403045</v>
          </cell>
          <cell r="I418" t="str">
            <v>KU 1402LDS201403045</v>
          </cell>
          <cell r="J418">
            <v>10299815</v>
          </cell>
          <cell r="K418" t="str">
            <v>635</v>
          </cell>
          <cell r="L418" t="str">
            <v>1121</v>
          </cell>
          <cell r="M418" t="str">
            <v/>
          </cell>
        </row>
        <row r="419">
          <cell r="A419" t="str">
            <v>C02</v>
          </cell>
          <cell r="B419">
            <v>2015</v>
          </cell>
          <cell r="C419">
            <v>1</v>
          </cell>
          <cell r="D419">
            <v>42025</v>
          </cell>
          <cell r="E419" t="str">
            <v>C02</v>
          </cell>
          <cell r="F419">
            <v>42025</v>
          </cell>
          <cell r="G419" t="str">
            <v>Nộp tiền mặt vào tài khoản ngân hàng</v>
          </cell>
          <cell r="I419" t="str">
            <v>Phạm Thị Đông</v>
          </cell>
          <cell r="J419">
            <v>73000000</v>
          </cell>
          <cell r="K419" t="str">
            <v>1121</v>
          </cell>
          <cell r="L419" t="str">
            <v>1111</v>
          </cell>
          <cell r="M419" t="str">
            <v/>
          </cell>
        </row>
        <row r="420">
          <cell r="A420" t="str">
            <v/>
          </cell>
          <cell r="B420">
            <v>2015</v>
          </cell>
          <cell r="C420">
            <v>1</v>
          </cell>
          <cell r="D420">
            <v>42028</v>
          </cell>
          <cell r="E420" t="str">
            <v>GBC</v>
          </cell>
          <cell r="F420">
            <v>42028</v>
          </cell>
          <cell r="G420" t="str">
            <v>Lãi tiền gửi</v>
          </cell>
          <cell r="J420">
            <v>58551</v>
          </cell>
          <cell r="K420" t="str">
            <v>1121</v>
          </cell>
          <cell r="L420" t="str">
            <v>515</v>
          </cell>
          <cell r="M420" t="str">
            <v/>
          </cell>
        </row>
        <row r="421">
          <cell r="A421" t="str">
            <v/>
          </cell>
          <cell r="B421">
            <v>2015</v>
          </cell>
          <cell r="C421">
            <v>1</v>
          </cell>
          <cell r="D421">
            <v>42033</v>
          </cell>
          <cell r="E421" t="str">
            <v>GBC</v>
          </cell>
          <cell r="F421">
            <v>42033</v>
          </cell>
          <cell r="G421" t="str">
            <v>Vay KU 1402LDS201500362</v>
          </cell>
          <cell r="I421" t="str">
            <v>KU 1402LDS201500362</v>
          </cell>
          <cell r="J421">
            <v>1500000000</v>
          </cell>
          <cell r="K421" t="str">
            <v>1121</v>
          </cell>
          <cell r="L421" t="str">
            <v>3411</v>
          </cell>
          <cell r="M421" t="str">
            <v/>
          </cell>
        </row>
        <row r="422">
          <cell r="A422" t="str">
            <v/>
          </cell>
          <cell r="B422">
            <v>2015</v>
          </cell>
          <cell r="C422">
            <v>1</v>
          </cell>
          <cell r="D422">
            <v>42034</v>
          </cell>
          <cell r="E422" t="str">
            <v>GBN</v>
          </cell>
          <cell r="F422">
            <v>42034</v>
          </cell>
          <cell r="G422" t="str">
            <v>Thanh toán tiền xây dựng</v>
          </cell>
          <cell r="I422" t="str">
            <v>Cty TNHH MTV Thanh Hoàng Thanh</v>
          </cell>
          <cell r="J422">
            <v>600000000</v>
          </cell>
          <cell r="K422" t="str">
            <v>331</v>
          </cell>
          <cell r="L422" t="str">
            <v>1121</v>
          </cell>
          <cell r="M422" t="str">
            <v/>
          </cell>
        </row>
        <row r="423">
          <cell r="A423" t="str">
            <v/>
          </cell>
          <cell r="B423">
            <v>2015</v>
          </cell>
          <cell r="C423">
            <v>1</v>
          </cell>
          <cell r="D423">
            <v>42034</v>
          </cell>
          <cell r="E423" t="str">
            <v>GBN</v>
          </cell>
          <cell r="F423">
            <v>42034</v>
          </cell>
          <cell r="G423" t="str">
            <v xml:space="preserve">Phí chuyển tiền </v>
          </cell>
          <cell r="J423">
            <v>180000</v>
          </cell>
          <cell r="K423" t="str">
            <v>642</v>
          </cell>
          <cell r="L423" t="str">
            <v>1121</v>
          </cell>
          <cell r="M423" t="str">
            <v/>
          </cell>
        </row>
        <row r="424">
          <cell r="A424" t="str">
            <v/>
          </cell>
          <cell r="B424">
            <v>2015</v>
          </cell>
          <cell r="C424">
            <v>1</v>
          </cell>
          <cell r="D424">
            <v>42034</v>
          </cell>
          <cell r="E424" t="str">
            <v>GBN</v>
          </cell>
          <cell r="F424">
            <v>42034</v>
          </cell>
          <cell r="G424" t="str">
            <v xml:space="preserve">VAT Phí chuyển tiền </v>
          </cell>
          <cell r="J424">
            <v>18000</v>
          </cell>
          <cell r="K424" t="str">
            <v>1331</v>
          </cell>
          <cell r="L424" t="str">
            <v>1121</v>
          </cell>
          <cell r="M424" t="str">
            <v/>
          </cell>
        </row>
        <row r="425">
          <cell r="A425" t="str">
            <v/>
          </cell>
          <cell r="B425">
            <v>2015</v>
          </cell>
          <cell r="C425">
            <v>1</v>
          </cell>
          <cell r="D425">
            <v>42034</v>
          </cell>
          <cell r="E425" t="str">
            <v>GBN</v>
          </cell>
          <cell r="F425">
            <v>42034</v>
          </cell>
          <cell r="G425" t="str">
            <v>Thanh toán tiền giám sát kỹ thuật thi công xây dựng</v>
          </cell>
          <cell r="I425" t="str">
            <v>BQL Dự Án Xây Dựng Dân Dụng &amp; Công Nghiệp Trà Vinh</v>
          </cell>
          <cell r="J425">
            <v>50000000</v>
          </cell>
          <cell r="K425" t="str">
            <v>331</v>
          </cell>
          <cell r="L425" t="str">
            <v>1121</v>
          </cell>
          <cell r="M425" t="str">
            <v/>
          </cell>
        </row>
        <row r="426">
          <cell r="A426" t="str">
            <v/>
          </cell>
          <cell r="B426">
            <v>2015</v>
          </cell>
          <cell r="C426">
            <v>1</v>
          </cell>
          <cell r="D426">
            <v>42034</v>
          </cell>
          <cell r="E426" t="str">
            <v>GBN</v>
          </cell>
          <cell r="F426">
            <v>42034</v>
          </cell>
          <cell r="G426" t="str">
            <v xml:space="preserve">Phí chuyển tiền </v>
          </cell>
          <cell r="J426">
            <v>20000</v>
          </cell>
          <cell r="K426" t="str">
            <v>642</v>
          </cell>
          <cell r="L426" t="str">
            <v>1121</v>
          </cell>
          <cell r="M426" t="str">
            <v/>
          </cell>
        </row>
        <row r="427">
          <cell r="A427" t="str">
            <v/>
          </cell>
          <cell r="B427">
            <v>2015</v>
          </cell>
          <cell r="C427">
            <v>1</v>
          </cell>
          <cell r="D427">
            <v>42034</v>
          </cell>
          <cell r="E427" t="str">
            <v>GBN</v>
          </cell>
          <cell r="F427">
            <v>42034</v>
          </cell>
          <cell r="G427" t="str">
            <v xml:space="preserve">VAT Phí chuyển tiền </v>
          </cell>
          <cell r="J427">
            <v>2000</v>
          </cell>
          <cell r="K427" t="str">
            <v>1331</v>
          </cell>
          <cell r="L427" t="str">
            <v>1121</v>
          </cell>
          <cell r="M427" t="str">
            <v/>
          </cell>
        </row>
        <row r="428">
          <cell r="A428" t="str">
            <v/>
          </cell>
          <cell r="B428">
            <v>2015</v>
          </cell>
          <cell r="C428">
            <v>1</v>
          </cell>
          <cell r="D428">
            <v>42034</v>
          </cell>
          <cell r="E428" t="str">
            <v>GBN</v>
          </cell>
          <cell r="F428">
            <v>42034</v>
          </cell>
          <cell r="G428" t="str">
            <v>Thanh toán tiền xây dựng</v>
          </cell>
          <cell r="I428" t="str">
            <v>Cty TNHH MTV XD TM DV Khánh Trân</v>
          </cell>
          <cell r="J428">
            <v>700000000</v>
          </cell>
          <cell r="K428" t="str">
            <v>331</v>
          </cell>
          <cell r="L428" t="str">
            <v>1121</v>
          </cell>
          <cell r="M428" t="str">
            <v/>
          </cell>
        </row>
        <row r="429">
          <cell r="A429" t="str">
            <v/>
          </cell>
          <cell r="B429">
            <v>2015</v>
          </cell>
          <cell r="C429">
            <v>1</v>
          </cell>
          <cell r="D429">
            <v>42034</v>
          </cell>
          <cell r="E429" t="str">
            <v>GBN</v>
          </cell>
          <cell r="F429">
            <v>42034</v>
          </cell>
          <cell r="G429" t="str">
            <v xml:space="preserve">Phí chuyển tiền </v>
          </cell>
          <cell r="J429">
            <v>350000</v>
          </cell>
          <cell r="K429" t="str">
            <v>642</v>
          </cell>
          <cell r="L429" t="str">
            <v>1121</v>
          </cell>
          <cell r="M429" t="str">
            <v/>
          </cell>
        </row>
        <row r="430">
          <cell r="A430" t="str">
            <v/>
          </cell>
          <cell r="B430">
            <v>2015</v>
          </cell>
          <cell r="C430">
            <v>1</v>
          </cell>
          <cell r="D430">
            <v>42034</v>
          </cell>
          <cell r="E430" t="str">
            <v>GBN</v>
          </cell>
          <cell r="F430">
            <v>42034</v>
          </cell>
          <cell r="G430" t="str">
            <v xml:space="preserve">VAT Phí chuyển tiền </v>
          </cell>
          <cell r="J430">
            <v>35000</v>
          </cell>
          <cell r="K430" t="str">
            <v>1331</v>
          </cell>
          <cell r="L430" t="str">
            <v>1121</v>
          </cell>
          <cell r="M430" t="str">
            <v/>
          </cell>
        </row>
        <row r="431">
          <cell r="A431" t="str">
            <v/>
          </cell>
          <cell r="B431">
            <v>2015</v>
          </cell>
          <cell r="C431">
            <v>2</v>
          </cell>
          <cell r="D431">
            <v>42059</v>
          </cell>
          <cell r="E431" t="str">
            <v>GBC</v>
          </cell>
          <cell r="F431">
            <v>42059</v>
          </cell>
          <cell r="G431" t="str">
            <v>Lãi tiền gửi</v>
          </cell>
          <cell r="J431">
            <v>45256</v>
          </cell>
          <cell r="K431" t="str">
            <v>1121</v>
          </cell>
          <cell r="L431" t="str">
            <v>515</v>
          </cell>
          <cell r="M431" t="str">
            <v/>
          </cell>
        </row>
        <row r="432">
          <cell r="A432" t="str">
            <v>C03</v>
          </cell>
          <cell r="B432">
            <v>2015</v>
          </cell>
          <cell r="C432">
            <v>2</v>
          </cell>
          <cell r="D432">
            <v>42061</v>
          </cell>
          <cell r="E432" t="str">
            <v>C03</v>
          </cell>
          <cell r="F432">
            <v>42061</v>
          </cell>
          <cell r="G432" t="str">
            <v>Hoàn trả tiền mượn chuyển khoản</v>
          </cell>
          <cell r="I432" t="str">
            <v>Cty TNHH Hải Sản An Lạc - Long An</v>
          </cell>
          <cell r="J432">
            <v>60000000</v>
          </cell>
          <cell r="K432" t="str">
            <v>3388</v>
          </cell>
          <cell r="L432" t="str">
            <v>1111</v>
          </cell>
          <cell r="M432" t="str">
            <v/>
          </cell>
        </row>
        <row r="433">
          <cell r="A433" t="str">
            <v/>
          </cell>
          <cell r="B433">
            <v>2015</v>
          </cell>
          <cell r="C433">
            <v>2</v>
          </cell>
          <cell r="D433">
            <v>42061</v>
          </cell>
          <cell r="E433" t="str">
            <v>GBC</v>
          </cell>
          <cell r="F433">
            <v>42061</v>
          </cell>
          <cell r="G433" t="str">
            <v>An Lạc LA- Ứng vốn</v>
          </cell>
          <cell r="I433" t="str">
            <v>Cty TNHH Hải Sản An Lạc - Long An</v>
          </cell>
          <cell r="J433">
            <v>60000000</v>
          </cell>
          <cell r="K433" t="str">
            <v>1121</v>
          </cell>
          <cell r="L433" t="str">
            <v>3388</v>
          </cell>
          <cell r="M433" t="str">
            <v/>
          </cell>
        </row>
        <row r="434">
          <cell r="A434" t="str">
            <v/>
          </cell>
          <cell r="B434">
            <v>2015</v>
          </cell>
          <cell r="C434">
            <v>2</v>
          </cell>
          <cell r="D434">
            <v>42061</v>
          </cell>
          <cell r="E434" t="str">
            <v>GBN</v>
          </cell>
          <cell r="F434">
            <v>42061</v>
          </cell>
          <cell r="G434" t="str">
            <v>Lãi vay KU 1402LDS201401630</v>
          </cell>
          <cell r="I434" t="str">
            <v>KU 1402LDS201401630</v>
          </cell>
          <cell r="J434">
            <v>8190270</v>
          </cell>
          <cell r="K434" t="str">
            <v>635</v>
          </cell>
          <cell r="L434" t="str">
            <v>1121</v>
          </cell>
          <cell r="M434" t="str">
            <v/>
          </cell>
        </row>
        <row r="435">
          <cell r="A435" t="str">
            <v/>
          </cell>
          <cell r="B435">
            <v>2015</v>
          </cell>
          <cell r="C435">
            <v>2</v>
          </cell>
          <cell r="D435">
            <v>42061</v>
          </cell>
          <cell r="E435" t="str">
            <v>GBN</v>
          </cell>
          <cell r="F435">
            <v>42061</v>
          </cell>
          <cell r="G435" t="str">
            <v>Lãi vay KU 1402LDS201402000</v>
          </cell>
          <cell r="I435" t="str">
            <v>KU 1402LDS201402000</v>
          </cell>
          <cell r="J435">
            <v>16380540</v>
          </cell>
          <cell r="K435" t="str">
            <v>635</v>
          </cell>
          <cell r="L435" t="str">
            <v>1121</v>
          </cell>
          <cell r="M435" t="str">
            <v/>
          </cell>
        </row>
        <row r="436">
          <cell r="A436" t="str">
            <v/>
          </cell>
          <cell r="B436">
            <v>2015</v>
          </cell>
          <cell r="C436">
            <v>2</v>
          </cell>
          <cell r="D436">
            <v>42061</v>
          </cell>
          <cell r="E436" t="str">
            <v>GBN</v>
          </cell>
          <cell r="F436">
            <v>42061</v>
          </cell>
          <cell r="G436" t="str">
            <v>Lãi vay KU 1402LDS201402374</v>
          </cell>
          <cell r="I436" t="str">
            <v>KU 1402LDS201402374</v>
          </cell>
          <cell r="J436">
            <v>13104432</v>
          </cell>
          <cell r="K436" t="str">
            <v>635</v>
          </cell>
          <cell r="L436" t="str">
            <v>1121</v>
          </cell>
          <cell r="M436" t="str">
            <v/>
          </cell>
        </row>
        <row r="437">
          <cell r="A437" t="str">
            <v/>
          </cell>
          <cell r="B437">
            <v>2015</v>
          </cell>
          <cell r="C437">
            <v>2</v>
          </cell>
          <cell r="D437">
            <v>42061</v>
          </cell>
          <cell r="E437" t="str">
            <v>GBN</v>
          </cell>
          <cell r="F437">
            <v>42061</v>
          </cell>
          <cell r="G437" t="str">
            <v>Lãi vay KU 1402LDS201402740</v>
          </cell>
          <cell r="I437" t="str">
            <v>KU 1402LDS201402740</v>
          </cell>
          <cell r="J437">
            <v>12285405</v>
          </cell>
          <cell r="K437" t="str">
            <v>635</v>
          </cell>
          <cell r="L437" t="str">
            <v>1121</v>
          </cell>
          <cell r="M437" t="str">
            <v/>
          </cell>
        </row>
        <row r="438">
          <cell r="A438" t="str">
            <v/>
          </cell>
          <cell r="B438">
            <v>2015</v>
          </cell>
          <cell r="C438">
            <v>2</v>
          </cell>
          <cell r="D438">
            <v>42061</v>
          </cell>
          <cell r="E438" t="str">
            <v>GBN</v>
          </cell>
          <cell r="F438">
            <v>42061</v>
          </cell>
          <cell r="G438" t="str">
            <v>Lãi vay KU 1402LDS201403045</v>
          </cell>
          <cell r="I438" t="str">
            <v>KU 1402LDS201403045</v>
          </cell>
          <cell r="J438">
            <v>8190270</v>
          </cell>
          <cell r="K438" t="str">
            <v>635</v>
          </cell>
          <cell r="L438" t="str">
            <v>1121</v>
          </cell>
          <cell r="M438" t="str">
            <v/>
          </cell>
        </row>
        <row r="439">
          <cell r="A439" t="str">
            <v>C04</v>
          </cell>
          <cell r="B439">
            <v>2015</v>
          </cell>
          <cell r="C439">
            <v>3</v>
          </cell>
          <cell r="D439">
            <v>42086</v>
          </cell>
          <cell r="E439" t="str">
            <v>C04</v>
          </cell>
          <cell r="F439">
            <v>42086</v>
          </cell>
          <cell r="G439" t="str">
            <v>Hoàn trả tiền mượn chuyển khoản</v>
          </cell>
          <cell r="I439" t="str">
            <v>Cty TNHH Hải Sản An Lạc - Long An</v>
          </cell>
          <cell r="J439">
            <v>72000000</v>
          </cell>
          <cell r="K439" t="str">
            <v>3388</v>
          </cell>
          <cell r="L439" t="str">
            <v>1111</v>
          </cell>
          <cell r="M439" t="str">
            <v/>
          </cell>
        </row>
        <row r="440">
          <cell r="A440" t="str">
            <v/>
          </cell>
          <cell r="B440">
            <v>2015</v>
          </cell>
          <cell r="C440">
            <v>3</v>
          </cell>
          <cell r="D440">
            <v>42086</v>
          </cell>
          <cell r="E440" t="str">
            <v>GBC</v>
          </cell>
          <cell r="F440">
            <v>42086</v>
          </cell>
          <cell r="G440" t="str">
            <v>An Lạc LA- Ứng vốn</v>
          </cell>
          <cell r="I440" t="str">
            <v>Cty TNHH Hải Sản An Lạc - Long An</v>
          </cell>
          <cell r="J440">
            <v>72000000</v>
          </cell>
          <cell r="K440" t="str">
            <v>1121</v>
          </cell>
          <cell r="L440" t="str">
            <v>3388</v>
          </cell>
          <cell r="M440" t="str">
            <v/>
          </cell>
        </row>
        <row r="441">
          <cell r="A441" t="str">
            <v/>
          </cell>
          <cell r="B441">
            <v>2015</v>
          </cell>
          <cell r="C441">
            <v>3</v>
          </cell>
          <cell r="D441">
            <v>42086</v>
          </cell>
          <cell r="E441" t="str">
            <v>GBN</v>
          </cell>
          <cell r="F441">
            <v>42086</v>
          </cell>
          <cell r="G441" t="str">
            <v>Lãi vay KU 1402LDS201401630</v>
          </cell>
          <cell r="I441" t="str">
            <v>KU 1402LDS201401630</v>
          </cell>
          <cell r="J441">
            <v>7400588</v>
          </cell>
          <cell r="K441" t="str">
            <v>635</v>
          </cell>
          <cell r="L441" t="str">
            <v>1121</v>
          </cell>
          <cell r="M441" t="str">
            <v/>
          </cell>
        </row>
        <row r="442">
          <cell r="A442" t="str">
            <v/>
          </cell>
          <cell r="B442">
            <v>2015</v>
          </cell>
          <cell r="C442">
            <v>3</v>
          </cell>
          <cell r="D442">
            <v>42086</v>
          </cell>
          <cell r="E442" t="str">
            <v>GBN</v>
          </cell>
          <cell r="F442">
            <v>42086</v>
          </cell>
          <cell r="G442" t="str">
            <v>Lãi vay KU 1402LDS201402000</v>
          </cell>
          <cell r="I442" t="str">
            <v>KU 1402LDS201402000</v>
          </cell>
          <cell r="J442">
            <v>14801176</v>
          </cell>
          <cell r="K442" t="str">
            <v>635</v>
          </cell>
          <cell r="L442" t="str">
            <v>1121</v>
          </cell>
          <cell r="M442" t="str">
            <v/>
          </cell>
        </row>
        <row r="443">
          <cell r="A443" t="str">
            <v/>
          </cell>
          <cell r="B443">
            <v>2015</v>
          </cell>
          <cell r="C443">
            <v>3</v>
          </cell>
          <cell r="D443">
            <v>42086</v>
          </cell>
          <cell r="E443" t="str">
            <v>GBN</v>
          </cell>
          <cell r="F443">
            <v>42086</v>
          </cell>
          <cell r="G443" t="str">
            <v>Lãi vay KU 1402LDS201402374</v>
          </cell>
          <cell r="I443" t="str">
            <v>KU 1402LDS201402374</v>
          </cell>
          <cell r="J443">
            <v>11840941</v>
          </cell>
          <cell r="K443" t="str">
            <v>635</v>
          </cell>
          <cell r="L443" t="str">
            <v>1121</v>
          </cell>
          <cell r="M443" t="str">
            <v/>
          </cell>
        </row>
        <row r="444">
          <cell r="A444" t="str">
            <v/>
          </cell>
          <cell r="B444">
            <v>2015</v>
          </cell>
          <cell r="C444">
            <v>3</v>
          </cell>
          <cell r="D444">
            <v>42086</v>
          </cell>
          <cell r="E444" t="str">
            <v>GBN</v>
          </cell>
          <cell r="F444">
            <v>42086</v>
          </cell>
          <cell r="G444" t="str">
            <v>Lãi vay KU 1402LDS201402740</v>
          </cell>
          <cell r="I444" t="str">
            <v>KU 1402LDS201402740</v>
          </cell>
          <cell r="J444">
            <v>11100882</v>
          </cell>
          <cell r="K444" t="str">
            <v>635</v>
          </cell>
          <cell r="L444" t="str">
            <v>1121</v>
          </cell>
          <cell r="M444" t="str">
            <v/>
          </cell>
        </row>
        <row r="445">
          <cell r="A445" t="str">
            <v/>
          </cell>
          <cell r="B445">
            <v>2015</v>
          </cell>
          <cell r="C445">
            <v>3</v>
          </cell>
          <cell r="D445">
            <v>42086</v>
          </cell>
          <cell r="E445" t="str">
            <v>GBN</v>
          </cell>
          <cell r="F445">
            <v>42086</v>
          </cell>
          <cell r="G445" t="str">
            <v>Lãi vay KU 1402LDS201403045</v>
          </cell>
          <cell r="I445" t="str">
            <v>KU 1402LDS201403045</v>
          </cell>
          <cell r="J445">
            <v>7400588</v>
          </cell>
          <cell r="K445" t="str">
            <v>635</v>
          </cell>
          <cell r="L445" t="str">
            <v>1121</v>
          </cell>
          <cell r="M445" t="str">
            <v/>
          </cell>
        </row>
        <row r="446">
          <cell r="A446" t="str">
            <v/>
          </cell>
          <cell r="B446">
            <v>2015</v>
          </cell>
          <cell r="C446">
            <v>3</v>
          </cell>
          <cell r="D446">
            <v>42086</v>
          </cell>
          <cell r="E446" t="str">
            <v>GBN</v>
          </cell>
          <cell r="F446">
            <v>42086</v>
          </cell>
          <cell r="G446" t="str">
            <v>Lãi vay KU 1402LDS201500362</v>
          </cell>
          <cell r="I446" t="str">
            <v>KU 1402LDS201500362</v>
          </cell>
          <cell r="J446">
            <v>19426543</v>
          </cell>
          <cell r="K446" t="str">
            <v>635</v>
          </cell>
          <cell r="L446" t="str">
            <v>1121</v>
          </cell>
          <cell r="M446" t="str">
            <v/>
          </cell>
        </row>
        <row r="447">
          <cell r="A447" t="str">
            <v/>
          </cell>
          <cell r="B447">
            <v>2015</v>
          </cell>
          <cell r="C447">
            <v>3</v>
          </cell>
          <cell r="D447">
            <v>42086</v>
          </cell>
          <cell r="E447" t="str">
            <v>GBN</v>
          </cell>
          <cell r="F447">
            <v>42086</v>
          </cell>
          <cell r="G447" t="str">
            <v>Phí duy trì DV SMS - 0903921945</v>
          </cell>
          <cell r="J447">
            <v>50000</v>
          </cell>
          <cell r="K447" t="str">
            <v>642</v>
          </cell>
          <cell r="L447" t="str">
            <v>1121</v>
          </cell>
          <cell r="M447" t="str">
            <v/>
          </cell>
        </row>
        <row r="448">
          <cell r="A448" t="str">
            <v/>
          </cell>
          <cell r="B448">
            <v>2015</v>
          </cell>
          <cell r="C448">
            <v>3</v>
          </cell>
          <cell r="D448">
            <v>42086</v>
          </cell>
          <cell r="E448" t="str">
            <v>GBN</v>
          </cell>
          <cell r="F448">
            <v>42086</v>
          </cell>
          <cell r="G448" t="str">
            <v>VAT Phí duy trì DV SMS</v>
          </cell>
          <cell r="J448">
            <v>5000</v>
          </cell>
          <cell r="K448" t="str">
            <v>1331</v>
          </cell>
          <cell r="L448" t="str">
            <v>1121</v>
          </cell>
          <cell r="M448" t="str">
            <v/>
          </cell>
        </row>
        <row r="449">
          <cell r="A449" t="str">
            <v/>
          </cell>
          <cell r="B449">
            <v>2015</v>
          </cell>
          <cell r="C449">
            <v>3</v>
          </cell>
          <cell r="D449">
            <v>42086</v>
          </cell>
          <cell r="E449" t="str">
            <v>GBN</v>
          </cell>
          <cell r="F449">
            <v>42086</v>
          </cell>
          <cell r="G449" t="str">
            <v>Phí duy trì DV SMS - 0982911262</v>
          </cell>
          <cell r="J449">
            <v>50000</v>
          </cell>
          <cell r="K449" t="str">
            <v>642</v>
          </cell>
          <cell r="L449" t="str">
            <v>1121</v>
          </cell>
          <cell r="M449" t="str">
            <v/>
          </cell>
        </row>
        <row r="450">
          <cell r="A450" t="str">
            <v/>
          </cell>
          <cell r="B450">
            <v>2015</v>
          </cell>
          <cell r="C450">
            <v>3</v>
          </cell>
          <cell r="D450">
            <v>42086</v>
          </cell>
          <cell r="E450" t="str">
            <v>GBN</v>
          </cell>
          <cell r="F450">
            <v>42086</v>
          </cell>
          <cell r="G450" t="str">
            <v>VAT Phí duy trì DV SMS</v>
          </cell>
          <cell r="J450">
            <v>5000</v>
          </cell>
          <cell r="K450" t="str">
            <v>1331</v>
          </cell>
          <cell r="L450" t="str">
            <v>1121</v>
          </cell>
          <cell r="M450" t="str">
            <v/>
          </cell>
        </row>
        <row r="451">
          <cell r="A451" t="str">
            <v/>
          </cell>
          <cell r="B451">
            <v>2015</v>
          </cell>
          <cell r="C451">
            <v>3</v>
          </cell>
          <cell r="D451">
            <v>42087</v>
          </cell>
          <cell r="E451" t="str">
            <v>GBC</v>
          </cell>
          <cell r="F451">
            <v>42087</v>
          </cell>
          <cell r="G451" t="str">
            <v>Lãi tiền gửi</v>
          </cell>
          <cell r="J451">
            <v>35634</v>
          </cell>
          <cell r="K451" t="str">
            <v>1121</v>
          </cell>
          <cell r="L451" t="str">
            <v>515</v>
          </cell>
          <cell r="M451" t="str">
            <v/>
          </cell>
        </row>
        <row r="452">
          <cell r="A452" t="str">
            <v/>
          </cell>
          <cell r="B452">
            <v>2015</v>
          </cell>
          <cell r="C452">
            <v>3</v>
          </cell>
          <cell r="D452">
            <v>42088</v>
          </cell>
          <cell r="E452" t="str">
            <v>GBN</v>
          </cell>
          <cell r="F452">
            <v>42088</v>
          </cell>
          <cell r="G452" t="str">
            <v>Thanh toán tiền xây dựng</v>
          </cell>
          <cell r="I452" t="str">
            <v>Cty TNHH MTV Thanh Hoàng Thanh</v>
          </cell>
          <cell r="J452">
            <v>600000000</v>
          </cell>
          <cell r="K452" t="str">
            <v>331</v>
          </cell>
          <cell r="L452" t="str">
            <v>1121</v>
          </cell>
          <cell r="M452" t="str">
            <v/>
          </cell>
        </row>
        <row r="453">
          <cell r="A453" t="str">
            <v/>
          </cell>
          <cell r="B453">
            <v>2015</v>
          </cell>
          <cell r="C453">
            <v>3</v>
          </cell>
          <cell r="D453">
            <v>42088</v>
          </cell>
          <cell r="E453" t="str">
            <v>GBN</v>
          </cell>
          <cell r="F453">
            <v>42088</v>
          </cell>
          <cell r="G453" t="str">
            <v xml:space="preserve">Phí chuyển tiền </v>
          </cell>
          <cell r="J453">
            <v>180000</v>
          </cell>
          <cell r="K453" t="str">
            <v>642</v>
          </cell>
          <cell r="L453" t="str">
            <v>1121</v>
          </cell>
          <cell r="M453" t="str">
            <v/>
          </cell>
        </row>
        <row r="454">
          <cell r="A454" t="str">
            <v/>
          </cell>
          <cell r="B454">
            <v>2015</v>
          </cell>
          <cell r="C454">
            <v>3</v>
          </cell>
          <cell r="D454">
            <v>42088</v>
          </cell>
          <cell r="E454" t="str">
            <v>GBN</v>
          </cell>
          <cell r="F454">
            <v>42088</v>
          </cell>
          <cell r="G454" t="str">
            <v xml:space="preserve">VAT Phí chuyển tiền </v>
          </cell>
          <cell r="J454">
            <v>18000</v>
          </cell>
          <cell r="K454" t="str">
            <v>1331</v>
          </cell>
          <cell r="L454" t="str">
            <v>1121</v>
          </cell>
          <cell r="M454" t="str">
            <v/>
          </cell>
        </row>
        <row r="455">
          <cell r="A455" t="str">
            <v/>
          </cell>
          <cell r="B455">
            <v>2015</v>
          </cell>
          <cell r="C455">
            <v>3</v>
          </cell>
          <cell r="D455">
            <v>42088</v>
          </cell>
          <cell r="E455" t="str">
            <v>GBC</v>
          </cell>
          <cell r="F455">
            <v>42088</v>
          </cell>
          <cell r="G455" t="str">
            <v>Vay KU 1402LDS201500909</v>
          </cell>
          <cell r="I455" t="str">
            <v>KU 1402LDS201500909</v>
          </cell>
          <cell r="J455">
            <v>2000000000</v>
          </cell>
          <cell r="K455" t="str">
            <v>1121</v>
          </cell>
          <cell r="L455" t="str">
            <v>3411</v>
          </cell>
          <cell r="M455" t="str">
            <v/>
          </cell>
        </row>
        <row r="456">
          <cell r="A456" t="str">
            <v/>
          </cell>
          <cell r="B456">
            <v>2015</v>
          </cell>
          <cell r="C456">
            <v>3</v>
          </cell>
          <cell r="D456">
            <v>42094</v>
          </cell>
          <cell r="E456" t="str">
            <v>GBN</v>
          </cell>
          <cell r="F456">
            <v>42094</v>
          </cell>
          <cell r="G456" t="str">
            <v>Thanh toán tiền cách nhiệt</v>
          </cell>
          <cell r="I456" t="str">
            <v>Cty CP Kỹ Nghệ Cách Nhiệt Gia Nguyên</v>
          </cell>
          <cell r="J456">
            <v>360000000</v>
          </cell>
          <cell r="K456" t="str">
            <v>331</v>
          </cell>
          <cell r="L456" t="str">
            <v>1121</v>
          </cell>
          <cell r="M456" t="str">
            <v/>
          </cell>
        </row>
        <row r="457">
          <cell r="A457" t="str">
            <v/>
          </cell>
          <cell r="B457">
            <v>2015</v>
          </cell>
          <cell r="C457">
            <v>3</v>
          </cell>
          <cell r="D457">
            <v>42094</v>
          </cell>
          <cell r="E457" t="str">
            <v>GBN</v>
          </cell>
          <cell r="F457">
            <v>42094</v>
          </cell>
          <cell r="G457" t="str">
            <v xml:space="preserve">Thanh toán tiền công trình </v>
          </cell>
          <cell r="I457" t="str">
            <v>Cty CP Cơ Khí Kim Loại Xây Dựng Hoàng Kim</v>
          </cell>
          <cell r="J457">
            <v>251000000</v>
          </cell>
          <cell r="K457" t="str">
            <v>331</v>
          </cell>
          <cell r="L457" t="str">
            <v>1121</v>
          </cell>
          <cell r="M457" t="str">
            <v/>
          </cell>
        </row>
        <row r="458">
          <cell r="A458" t="str">
            <v/>
          </cell>
          <cell r="B458">
            <v>2015</v>
          </cell>
          <cell r="C458">
            <v>3</v>
          </cell>
          <cell r="D458">
            <v>42094</v>
          </cell>
          <cell r="E458" t="str">
            <v>GBN</v>
          </cell>
          <cell r="F458">
            <v>42094</v>
          </cell>
          <cell r="G458" t="str">
            <v xml:space="preserve">Phí chuyển tiền </v>
          </cell>
          <cell r="J458">
            <v>75300</v>
          </cell>
          <cell r="K458" t="str">
            <v>642</v>
          </cell>
          <cell r="L458" t="str">
            <v>1121</v>
          </cell>
          <cell r="M458" t="str">
            <v/>
          </cell>
        </row>
        <row r="459">
          <cell r="A459" t="str">
            <v/>
          </cell>
          <cell r="B459">
            <v>2015</v>
          </cell>
          <cell r="C459">
            <v>3</v>
          </cell>
          <cell r="D459">
            <v>42094</v>
          </cell>
          <cell r="E459" t="str">
            <v>GBN</v>
          </cell>
          <cell r="F459">
            <v>42094</v>
          </cell>
          <cell r="G459" t="str">
            <v xml:space="preserve">VAT Phí chuyển tiền </v>
          </cell>
          <cell r="J459">
            <v>7530</v>
          </cell>
          <cell r="K459" t="str">
            <v>1331</v>
          </cell>
          <cell r="L459" t="str">
            <v>1121</v>
          </cell>
          <cell r="M459" t="str">
            <v/>
          </cell>
        </row>
        <row r="460">
          <cell r="A460" t="str">
            <v>C05</v>
          </cell>
          <cell r="B460">
            <v>2015</v>
          </cell>
          <cell r="C460">
            <v>4</v>
          </cell>
          <cell r="D460">
            <v>42095</v>
          </cell>
          <cell r="E460" t="str">
            <v>C05</v>
          </cell>
          <cell r="F460">
            <v>42095</v>
          </cell>
          <cell r="G460" t="str">
            <v>Thạch cao Gypsoc 9mm</v>
          </cell>
          <cell r="H460" t="str">
            <v>0000531</v>
          </cell>
          <cell r="I460" t="str">
            <v>DNTN SX - TM - DV Thành Phát NHT</v>
          </cell>
          <cell r="J460">
            <v>17290000</v>
          </cell>
          <cell r="K460" t="str">
            <v>642</v>
          </cell>
          <cell r="L460" t="str">
            <v>1111</v>
          </cell>
          <cell r="M460" t="str">
            <v/>
          </cell>
        </row>
        <row r="461">
          <cell r="A461" t="str">
            <v>C05</v>
          </cell>
          <cell r="B461">
            <v>2015</v>
          </cell>
          <cell r="C461">
            <v>4</v>
          </cell>
          <cell r="D461">
            <v>42095</v>
          </cell>
          <cell r="E461" t="str">
            <v>C05</v>
          </cell>
          <cell r="F461">
            <v>42095</v>
          </cell>
          <cell r="G461" t="str">
            <v>VAT Thạch cao Gypsoc 9mm</v>
          </cell>
          <cell r="H461" t="str">
            <v>0000531</v>
          </cell>
          <cell r="I461" t="str">
            <v>DNTN SX - TM - DV Thành Phát NHT</v>
          </cell>
          <cell r="J461">
            <v>1729000</v>
          </cell>
          <cell r="K461" t="str">
            <v>1331</v>
          </cell>
          <cell r="L461" t="str">
            <v>1111</v>
          </cell>
          <cell r="M461" t="str">
            <v/>
          </cell>
        </row>
        <row r="462">
          <cell r="A462" t="str">
            <v/>
          </cell>
          <cell r="B462">
            <v>2015</v>
          </cell>
          <cell r="C462">
            <v>4</v>
          </cell>
          <cell r="D462">
            <v>42096</v>
          </cell>
          <cell r="E462" t="str">
            <v>GBN</v>
          </cell>
          <cell r="F462">
            <v>42096</v>
          </cell>
          <cell r="G462" t="str">
            <v>Thanh toán tiền xây dựng</v>
          </cell>
          <cell r="I462" t="str">
            <v>Cty TNHH MTV XD TM DV Khánh Trân</v>
          </cell>
          <cell r="J462">
            <v>500000000</v>
          </cell>
          <cell r="K462" t="str">
            <v>331</v>
          </cell>
          <cell r="L462" t="str">
            <v>1121</v>
          </cell>
          <cell r="M462" t="str">
            <v/>
          </cell>
        </row>
        <row r="463">
          <cell r="A463" t="str">
            <v/>
          </cell>
          <cell r="B463">
            <v>2015</v>
          </cell>
          <cell r="C463">
            <v>4</v>
          </cell>
          <cell r="D463">
            <v>42096</v>
          </cell>
          <cell r="E463" t="str">
            <v>GBN</v>
          </cell>
          <cell r="F463">
            <v>42096</v>
          </cell>
          <cell r="G463" t="str">
            <v xml:space="preserve">Phí chuyển tiền </v>
          </cell>
          <cell r="J463">
            <v>250000</v>
          </cell>
          <cell r="K463" t="str">
            <v>642</v>
          </cell>
          <cell r="L463" t="str">
            <v>1121</v>
          </cell>
          <cell r="M463" t="str">
            <v/>
          </cell>
        </row>
        <row r="464">
          <cell r="A464" t="str">
            <v/>
          </cell>
          <cell r="B464">
            <v>2015</v>
          </cell>
          <cell r="C464">
            <v>4</v>
          </cell>
          <cell r="D464">
            <v>42096</v>
          </cell>
          <cell r="E464" t="str">
            <v>GBN</v>
          </cell>
          <cell r="F464">
            <v>42096</v>
          </cell>
          <cell r="G464" t="str">
            <v xml:space="preserve">VAT Phí chuyển tiền </v>
          </cell>
          <cell r="J464">
            <v>25000</v>
          </cell>
          <cell r="K464" t="str">
            <v>1331</v>
          </cell>
          <cell r="L464" t="str">
            <v>1121</v>
          </cell>
          <cell r="M464" t="str">
            <v/>
          </cell>
        </row>
        <row r="465">
          <cell r="A465" t="str">
            <v>C06</v>
          </cell>
          <cell r="B465">
            <v>2015</v>
          </cell>
          <cell r="C465">
            <v>4</v>
          </cell>
          <cell r="D465">
            <v>42096</v>
          </cell>
          <cell r="E465" t="str">
            <v>C06</v>
          </cell>
          <cell r="F465">
            <v>42096</v>
          </cell>
          <cell r="G465" t="str">
            <v>Thạch cao Gypsoc 9mm</v>
          </cell>
          <cell r="H465" t="str">
            <v>0000536</v>
          </cell>
          <cell r="I465" t="str">
            <v>DNTN SX - TM - DV Thành Phát NHT</v>
          </cell>
          <cell r="J465">
            <v>8170000</v>
          </cell>
          <cell r="K465" t="str">
            <v>642</v>
          </cell>
          <cell r="L465" t="str">
            <v>1111</v>
          </cell>
          <cell r="M465" t="str">
            <v/>
          </cell>
        </row>
        <row r="466">
          <cell r="A466" t="str">
            <v>C06</v>
          </cell>
          <cell r="B466">
            <v>2015</v>
          </cell>
          <cell r="C466">
            <v>4</v>
          </cell>
          <cell r="D466">
            <v>42096</v>
          </cell>
          <cell r="E466" t="str">
            <v>C06</v>
          </cell>
          <cell r="F466">
            <v>42096</v>
          </cell>
          <cell r="G466" t="str">
            <v>VAT Thạch cao Gypsoc 9mm</v>
          </cell>
          <cell r="H466" t="str">
            <v>0000536</v>
          </cell>
          <cell r="I466" t="str">
            <v>DNTN SX - TM - DV Thành Phát NHT</v>
          </cell>
          <cell r="J466">
            <v>817000</v>
          </cell>
          <cell r="K466" t="str">
            <v>1331</v>
          </cell>
          <cell r="L466" t="str">
            <v>1111</v>
          </cell>
          <cell r="M466" t="str">
            <v/>
          </cell>
        </row>
        <row r="467">
          <cell r="A467" t="str">
            <v>C07</v>
          </cell>
          <cell r="B467">
            <v>2015</v>
          </cell>
          <cell r="C467">
            <v>4</v>
          </cell>
          <cell r="D467">
            <v>42100</v>
          </cell>
          <cell r="E467" t="str">
            <v>C07</v>
          </cell>
          <cell r="F467">
            <v>42100</v>
          </cell>
          <cell r="G467" t="str">
            <v>Khung trần nối</v>
          </cell>
          <cell r="H467" t="str">
            <v>0003021</v>
          </cell>
          <cell r="I467" t="str">
            <v>Cty CP Công Nghiệp Vĩnh Tường</v>
          </cell>
          <cell r="J467">
            <v>17726430</v>
          </cell>
          <cell r="K467" t="str">
            <v>642</v>
          </cell>
          <cell r="L467" t="str">
            <v>1111</v>
          </cell>
          <cell r="M467" t="str">
            <v/>
          </cell>
        </row>
        <row r="468">
          <cell r="A468" t="str">
            <v>C07</v>
          </cell>
          <cell r="B468">
            <v>2015</v>
          </cell>
          <cell r="C468">
            <v>4</v>
          </cell>
          <cell r="D468">
            <v>42100</v>
          </cell>
          <cell r="E468" t="str">
            <v>C07</v>
          </cell>
          <cell r="F468">
            <v>42100</v>
          </cell>
          <cell r="G468" t="str">
            <v>VAT Khung trần nối</v>
          </cell>
          <cell r="H468" t="str">
            <v>0003021</v>
          </cell>
          <cell r="I468" t="str">
            <v>Cty CP Công Nghiệp Vĩnh Tường</v>
          </cell>
          <cell r="J468">
            <v>1772643</v>
          </cell>
          <cell r="K468" t="str">
            <v>1331</v>
          </cell>
          <cell r="L468" t="str">
            <v>1111</v>
          </cell>
          <cell r="M468" t="str">
            <v/>
          </cell>
        </row>
        <row r="469">
          <cell r="A469" t="str">
            <v/>
          </cell>
          <cell r="B469">
            <v>2015</v>
          </cell>
          <cell r="C469">
            <v>4</v>
          </cell>
          <cell r="D469">
            <v>42103</v>
          </cell>
          <cell r="E469" t="str">
            <v>GBN</v>
          </cell>
          <cell r="F469">
            <v>42103</v>
          </cell>
          <cell r="G469" t="str">
            <v>Thanh toán tiền - Nghĩa Thành Công</v>
          </cell>
          <cell r="I469" t="str">
            <v>Cty TNHH Sản Xuất Cơ Khí Nghĩa Thành Công</v>
          </cell>
          <cell r="J469">
            <v>195195000</v>
          </cell>
          <cell r="K469" t="str">
            <v>331</v>
          </cell>
          <cell r="L469" t="str">
            <v>1121</v>
          </cell>
          <cell r="M469" t="str">
            <v/>
          </cell>
        </row>
        <row r="470">
          <cell r="A470" t="str">
            <v/>
          </cell>
          <cell r="B470">
            <v>2015</v>
          </cell>
          <cell r="C470">
            <v>4</v>
          </cell>
          <cell r="D470">
            <v>42103</v>
          </cell>
          <cell r="E470" t="str">
            <v>GBN</v>
          </cell>
          <cell r="F470">
            <v>42103</v>
          </cell>
          <cell r="G470" t="str">
            <v xml:space="preserve">Phí chuyển tiền </v>
          </cell>
          <cell r="J470">
            <v>58559</v>
          </cell>
          <cell r="K470" t="str">
            <v>642</v>
          </cell>
          <cell r="L470" t="str">
            <v>1121</v>
          </cell>
          <cell r="M470" t="str">
            <v/>
          </cell>
        </row>
        <row r="471">
          <cell r="A471" t="str">
            <v/>
          </cell>
          <cell r="B471">
            <v>2015</v>
          </cell>
          <cell r="C471">
            <v>4</v>
          </cell>
          <cell r="D471">
            <v>42103</v>
          </cell>
          <cell r="E471" t="str">
            <v>GBN</v>
          </cell>
          <cell r="F471">
            <v>42103</v>
          </cell>
          <cell r="G471" t="str">
            <v xml:space="preserve">VAT Phí chuyển tiền </v>
          </cell>
          <cell r="J471">
            <v>5856</v>
          </cell>
          <cell r="K471" t="str">
            <v>1331</v>
          </cell>
          <cell r="L471" t="str">
            <v>1121</v>
          </cell>
          <cell r="M471" t="str">
            <v/>
          </cell>
        </row>
        <row r="472">
          <cell r="A472" t="str">
            <v>C08</v>
          </cell>
          <cell r="B472">
            <v>2015</v>
          </cell>
          <cell r="C472">
            <v>4</v>
          </cell>
          <cell r="D472">
            <v>42110</v>
          </cell>
          <cell r="E472" t="str">
            <v>C08</v>
          </cell>
          <cell r="F472">
            <v>42110</v>
          </cell>
          <cell r="G472" t="str">
            <v>Khung trần nối</v>
          </cell>
          <cell r="H472" t="str">
            <v>0003100</v>
          </cell>
          <cell r="I472" t="str">
            <v>Cty CP Công Nghiệp Vĩnh Tường</v>
          </cell>
          <cell r="J472">
            <v>17424628</v>
          </cell>
          <cell r="K472" t="str">
            <v>642</v>
          </cell>
          <cell r="L472" t="str">
            <v>1111</v>
          </cell>
          <cell r="M472" t="str">
            <v/>
          </cell>
        </row>
        <row r="473">
          <cell r="A473" t="str">
            <v>C08</v>
          </cell>
          <cell r="B473">
            <v>2015</v>
          </cell>
          <cell r="C473">
            <v>4</v>
          </cell>
          <cell r="D473">
            <v>42110</v>
          </cell>
          <cell r="E473" t="str">
            <v>C08</v>
          </cell>
          <cell r="F473">
            <v>42110</v>
          </cell>
          <cell r="G473" t="str">
            <v>VAT Khung trần nối</v>
          </cell>
          <cell r="H473" t="str">
            <v>0003100</v>
          </cell>
          <cell r="I473" t="str">
            <v>Cty CP Công Nghiệp Vĩnh Tường</v>
          </cell>
          <cell r="J473">
            <v>1742463</v>
          </cell>
          <cell r="K473" t="str">
            <v>1331</v>
          </cell>
          <cell r="L473" t="str">
            <v>1111</v>
          </cell>
          <cell r="M473" t="str">
            <v/>
          </cell>
        </row>
        <row r="474">
          <cell r="A474" t="str">
            <v/>
          </cell>
          <cell r="B474">
            <v>2015</v>
          </cell>
          <cell r="C474">
            <v>4</v>
          </cell>
          <cell r="D474">
            <v>42114</v>
          </cell>
          <cell r="E474" t="str">
            <v>GBN</v>
          </cell>
          <cell r="F474">
            <v>42114</v>
          </cell>
          <cell r="G474" t="str">
            <v>Lãi vay KU 1402LDS201401630</v>
          </cell>
          <cell r="I474" t="str">
            <v>KU 1402LDS201401630</v>
          </cell>
          <cell r="J474">
            <v>8180556</v>
          </cell>
          <cell r="K474" t="str">
            <v>635</v>
          </cell>
          <cell r="L474" t="str">
            <v>1121</v>
          </cell>
          <cell r="M474" t="str">
            <v/>
          </cell>
        </row>
        <row r="475">
          <cell r="A475" t="str">
            <v/>
          </cell>
          <cell r="B475">
            <v>2015</v>
          </cell>
          <cell r="C475">
            <v>4</v>
          </cell>
          <cell r="D475">
            <v>42114</v>
          </cell>
          <cell r="E475" t="str">
            <v>GBN</v>
          </cell>
          <cell r="F475">
            <v>42114</v>
          </cell>
          <cell r="G475" t="str">
            <v>Lãi vay KU 1402LDS201402000</v>
          </cell>
          <cell r="I475" t="str">
            <v>KU 1402LDS201402000</v>
          </cell>
          <cell r="J475">
            <v>16361111</v>
          </cell>
          <cell r="K475" t="str">
            <v>635</v>
          </cell>
          <cell r="L475" t="str">
            <v>1121</v>
          </cell>
          <cell r="M475" t="str">
            <v/>
          </cell>
        </row>
        <row r="476">
          <cell r="A476" t="str">
            <v/>
          </cell>
          <cell r="B476">
            <v>2015</v>
          </cell>
          <cell r="C476">
            <v>4</v>
          </cell>
          <cell r="D476">
            <v>42114</v>
          </cell>
          <cell r="E476" t="str">
            <v>GBN</v>
          </cell>
          <cell r="F476">
            <v>42114</v>
          </cell>
          <cell r="G476" t="str">
            <v>Lãi vay KU 1402LDS201402374</v>
          </cell>
          <cell r="I476" t="str">
            <v>KU 1402LDS201402374</v>
          </cell>
          <cell r="J476">
            <v>13088889</v>
          </cell>
          <cell r="K476" t="str">
            <v>635</v>
          </cell>
          <cell r="L476" t="str">
            <v>1121</v>
          </cell>
          <cell r="M476" t="str">
            <v/>
          </cell>
        </row>
        <row r="477">
          <cell r="A477" t="str">
            <v/>
          </cell>
          <cell r="B477">
            <v>2015</v>
          </cell>
          <cell r="C477">
            <v>4</v>
          </cell>
          <cell r="D477">
            <v>42114</v>
          </cell>
          <cell r="E477" t="str">
            <v>GBN</v>
          </cell>
          <cell r="F477">
            <v>42114</v>
          </cell>
          <cell r="G477" t="str">
            <v>Lãi vay KU 1402LDS201402740</v>
          </cell>
          <cell r="I477" t="str">
            <v>KU 1402LDS201402740</v>
          </cell>
          <cell r="J477">
            <v>12270833</v>
          </cell>
          <cell r="K477" t="str">
            <v>635</v>
          </cell>
          <cell r="L477" t="str">
            <v>1121</v>
          </cell>
          <cell r="M477" t="str">
            <v/>
          </cell>
        </row>
        <row r="478">
          <cell r="A478" t="str">
            <v/>
          </cell>
          <cell r="B478">
            <v>2015</v>
          </cell>
          <cell r="C478">
            <v>4</v>
          </cell>
          <cell r="D478">
            <v>42114</v>
          </cell>
          <cell r="E478" t="str">
            <v>GBN</v>
          </cell>
          <cell r="F478">
            <v>42114</v>
          </cell>
          <cell r="G478" t="str">
            <v>Lãi vay KU 1402LDS201403045</v>
          </cell>
          <cell r="I478" t="str">
            <v>KU 1402LDS201403045</v>
          </cell>
          <cell r="J478">
            <v>8180556</v>
          </cell>
          <cell r="K478" t="str">
            <v>635</v>
          </cell>
          <cell r="L478" t="str">
            <v>1121</v>
          </cell>
          <cell r="M478" t="str">
            <v/>
          </cell>
        </row>
        <row r="479">
          <cell r="A479" t="str">
            <v/>
          </cell>
          <cell r="B479">
            <v>2015</v>
          </cell>
          <cell r="C479">
            <v>4</v>
          </cell>
          <cell r="D479">
            <v>42114</v>
          </cell>
          <cell r="E479" t="str">
            <v>GBN</v>
          </cell>
          <cell r="F479">
            <v>42114</v>
          </cell>
          <cell r="G479" t="str">
            <v>Lãi vay KU 1402LDS201500362</v>
          </cell>
          <cell r="I479" t="str">
            <v>KU 1402LDS201500362</v>
          </cell>
          <cell r="J479">
            <v>12270833</v>
          </cell>
          <cell r="K479" t="str">
            <v>635</v>
          </cell>
          <cell r="L479" t="str">
            <v>1121</v>
          </cell>
          <cell r="M479" t="str">
            <v/>
          </cell>
        </row>
        <row r="480">
          <cell r="A480" t="str">
            <v>C09</v>
          </cell>
          <cell r="B480">
            <v>2015</v>
          </cell>
          <cell r="C480">
            <v>4</v>
          </cell>
          <cell r="D480">
            <v>42114</v>
          </cell>
          <cell r="E480" t="str">
            <v>C09</v>
          </cell>
          <cell r="F480">
            <v>42114</v>
          </cell>
          <cell r="G480" t="str">
            <v>Nộp tiền mặt vào tài khoản ngân hàng</v>
          </cell>
          <cell r="I480" t="str">
            <v>Phạm Thị Đông</v>
          </cell>
          <cell r="J480">
            <v>71000000</v>
          </cell>
          <cell r="K480" t="str">
            <v>1121</v>
          </cell>
          <cell r="L480" t="str">
            <v>1111</v>
          </cell>
          <cell r="M480" t="str">
            <v/>
          </cell>
        </row>
        <row r="481">
          <cell r="A481" t="str">
            <v/>
          </cell>
          <cell r="B481">
            <v>2015</v>
          </cell>
          <cell r="C481">
            <v>4</v>
          </cell>
          <cell r="D481">
            <v>42114</v>
          </cell>
          <cell r="E481" t="str">
            <v>GBC</v>
          </cell>
          <cell r="F481">
            <v>42114</v>
          </cell>
          <cell r="G481" t="str">
            <v>Vay KU 1402LDS201501248</v>
          </cell>
          <cell r="I481" t="str">
            <v>KU 1402LDS201501248</v>
          </cell>
          <cell r="J481">
            <v>1400000000</v>
          </cell>
          <cell r="K481" t="str">
            <v>1121</v>
          </cell>
          <cell r="L481" t="str">
            <v>3411</v>
          </cell>
          <cell r="M481" t="str">
            <v/>
          </cell>
        </row>
        <row r="482">
          <cell r="A482" t="str">
            <v>C10</v>
          </cell>
          <cell r="B482">
            <v>2015</v>
          </cell>
          <cell r="C482">
            <v>4</v>
          </cell>
          <cell r="D482">
            <v>42115</v>
          </cell>
          <cell r="E482" t="str">
            <v>C10</v>
          </cell>
          <cell r="F482">
            <v>42115</v>
          </cell>
          <cell r="G482" t="str">
            <v>Thanh toán tiền nước T3 + T4/2015</v>
          </cell>
          <cell r="H482" t="str">
            <v>0034349, 0068947</v>
          </cell>
          <cell r="I482" t="str">
            <v>Cty TNHH MTV Cấp Thoát Nước Trà Vinh</v>
          </cell>
          <cell r="J482">
            <v>3714800</v>
          </cell>
          <cell r="K482" t="str">
            <v>642</v>
          </cell>
          <cell r="L482" t="str">
            <v>1111</v>
          </cell>
          <cell r="M482" t="str">
            <v/>
          </cell>
        </row>
        <row r="483">
          <cell r="A483" t="str">
            <v>C10</v>
          </cell>
          <cell r="B483">
            <v>2015</v>
          </cell>
          <cell r="C483">
            <v>4</v>
          </cell>
          <cell r="D483">
            <v>42115</v>
          </cell>
          <cell r="E483" t="str">
            <v>C10</v>
          </cell>
          <cell r="F483">
            <v>42115</v>
          </cell>
          <cell r="G483" t="str">
            <v>VAT Tiền nước T3 + T4/2015</v>
          </cell>
          <cell r="H483" t="str">
            <v>0034349, 0068947</v>
          </cell>
          <cell r="I483" t="str">
            <v>Cty TNHH MTV Cấp Thoát Nước Trà Vinh</v>
          </cell>
          <cell r="J483">
            <v>185740</v>
          </cell>
          <cell r="K483" t="str">
            <v>1331</v>
          </cell>
          <cell r="L483" t="str">
            <v>1111</v>
          </cell>
          <cell r="M483" t="str">
            <v/>
          </cell>
        </row>
        <row r="484">
          <cell r="A484" t="str">
            <v/>
          </cell>
          <cell r="B484">
            <v>2015</v>
          </cell>
          <cell r="C484">
            <v>4</v>
          </cell>
          <cell r="D484">
            <v>42116</v>
          </cell>
          <cell r="E484" t="str">
            <v>GBN</v>
          </cell>
          <cell r="F484">
            <v>42116</v>
          </cell>
          <cell r="G484" t="str">
            <v>Thanh toán tiền xây dựng</v>
          </cell>
          <cell r="I484" t="str">
            <v>Cty TNHH MTV XD TM DV Khánh Trân</v>
          </cell>
          <cell r="J484">
            <v>500000000</v>
          </cell>
          <cell r="K484" t="str">
            <v>331</v>
          </cell>
          <cell r="L484" t="str">
            <v>1121</v>
          </cell>
          <cell r="M484" t="str">
            <v/>
          </cell>
        </row>
        <row r="485">
          <cell r="A485" t="str">
            <v/>
          </cell>
          <cell r="B485">
            <v>2015</v>
          </cell>
          <cell r="C485">
            <v>4</v>
          </cell>
          <cell r="D485">
            <v>42116</v>
          </cell>
          <cell r="E485" t="str">
            <v>GBN</v>
          </cell>
          <cell r="F485">
            <v>42116</v>
          </cell>
          <cell r="G485" t="str">
            <v xml:space="preserve">Phí chuyển tiền </v>
          </cell>
          <cell r="J485">
            <v>250000</v>
          </cell>
          <cell r="K485" t="str">
            <v>642</v>
          </cell>
          <cell r="L485" t="str">
            <v>1121</v>
          </cell>
          <cell r="M485" t="str">
            <v/>
          </cell>
        </row>
        <row r="486">
          <cell r="A486" t="str">
            <v/>
          </cell>
          <cell r="B486">
            <v>2015</v>
          </cell>
          <cell r="C486">
            <v>4</v>
          </cell>
          <cell r="D486">
            <v>42116</v>
          </cell>
          <cell r="E486" t="str">
            <v>GBN</v>
          </cell>
          <cell r="F486">
            <v>42116</v>
          </cell>
          <cell r="G486" t="str">
            <v>Thanh toán tiền PCCC</v>
          </cell>
          <cell r="I486" t="str">
            <v>Cty TNHH XD &amp; Phòng cháy Chữa Cháy Trung Nam</v>
          </cell>
          <cell r="J486">
            <v>100000000</v>
          </cell>
          <cell r="K486" t="str">
            <v>331</v>
          </cell>
          <cell r="L486" t="str">
            <v>1121</v>
          </cell>
          <cell r="M486" t="str">
            <v/>
          </cell>
        </row>
        <row r="487">
          <cell r="A487" t="str">
            <v/>
          </cell>
          <cell r="B487">
            <v>2015</v>
          </cell>
          <cell r="C487">
            <v>4</v>
          </cell>
          <cell r="D487">
            <v>42116</v>
          </cell>
          <cell r="E487" t="str">
            <v>GBN</v>
          </cell>
          <cell r="F487">
            <v>42116</v>
          </cell>
          <cell r="G487" t="str">
            <v xml:space="preserve">VAT Phí chuyển tiền </v>
          </cell>
          <cell r="J487">
            <v>25000</v>
          </cell>
          <cell r="K487" t="str">
            <v>1331</v>
          </cell>
          <cell r="L487" t="str">
            <v>1121</v>
          </cell>
          <cell r="M487" t="str">
            <v/>
          </cell>
        </row>
        <row r="488">
          <cell r="A488" t="str">
            <v/>
          </cell>
          <cell r="B488">
            <v>2015</v>
          </cell>
          <cell r="C488">
            <v>4</v>
          </cell>
          <cell r="D488">
            <v>42116</v>
          </cell>
          <cell r="E488" t="str">
            <v>GBN</v>
          </cell>
          <cell r="F488">
            <v>42116</v>
          </cell>
          <cell r="G488" t="str">
            <v xml:space="preserve">Phí chuyển tiền </v>
          </cell>
          <cell r="J488">
            <v>30000</v>
          </cell>
          <cell r="K488" t="str">
            <v>642</v>
          </cell>
          <cell r="L488" t="str">
            <v>1121</v>
          </cell>
          <cell r="M488" t="str">
            <v/>
          </cell>
        </row>
        <row r="489">
          <cell r="A489" t="str">
            <v/>
          </cell>
          <cell r="B489">
            <v>2015</v>
          </cell>
          <cell r="C489">
            <v>4</v>
          </cell>
          <cell r="D489">
            <v>42116</v>
          </cell>
          <cell r="E489" t="str">
            <v>GBN</v>
          </cell>
          <cell r="F489">
            <v>42116</v>
          </cell>
          <cell r="G489" t="str">
            <v xml:space="preserve">VAT Phí chuyển tiền </v>
          </cell>
          <cell r="J489">
            <v>3000</v>
          </cell>
          <cell r="K489" t="str">
            <v>1331</v>
          </cell>
          <cell r="L489" t="str">
            <v>1121</v>
          </cell>
          <cell r="M489" t="str">
            <v/>
          </cell>
        </row>
        <row r="490">
          <cell r="A490" t="str">
            <v/>
          </cell>
          <cell r="B490">
            <v>2015</v>
          </cell>
          <cell r="C490">
            <v>4</v>
          </cell>
          <cell r="D490">
            <v>42118</v>
          </cell>
          <cell r="E490" t="str">
            <v>GBC</v>
          </cell>
          <cell r="F490">
            <v>42118</v>
          </cell>
          <cell r="G490" t="str">
            <v>Lãi tiền gửi</v>
          </cell>
          <cell r="J490">
            <v>195198</v>
          </cell>
          <cell r="K490" t="str">
            <v>1121</v>
          </cell>
          <cell r="L490" t="str">
            <v>515</v>
          </cell>
          <cell r="M490" t="str">
            <v/>
          </cell>
        </row>
        <row r="491">
          <cell r="A491" t="str">
            <v/>
          </cell>
          <cell r="B491">
            <v>2015</v>
          </cell>
          <cell r="C491">
            <v>5</v>
          </cell>
          <cell r="D491">
            <v>42131</v>
          </cell>
          <cell r="E491" t="str">
            <v>GBN</v>
          </cell>
          <cell r="F491">
            <v>42131</v>
          </cell>
          <cell r="G491" t="str">
            <v>Thanh toán tiền xây dựng - Thanh Hoàng Thanh</v>
          </cell>
          <cell r="I491" t="str">
            <v>Cty TNHH MTV Thanh Hoàng Thanh</v>
          </cell>
          <cell r="J491">
            <v>500000000</v>
          </cell>
          <cell r="K491" t="str">
            <v>331</v>
          </cell>
          <cell r="L491" t="str">
            <v>1121</v>
          </cell>
          <cell r="M491" t="str">
            <v/>
          </cell>
        </row>
        <row r="492">
          <cell r="A492" t="str">
            <v/>
          </cell>
          <cell r="B492">
            <v>2015</v>
          </cell>
          <cell r="C492">
            <v>5</v>
          </cell>
          <cell r="D492">
            <v>42131</v>
          </cell>
          <cell r="E492" t="str">
            <v>GBN</v>
          </cell>
          <cell r="F492">
            <v>42131</v>
          </cell>
          <cell r="G492" t="str">
            <v xml:space="preserve">Phí chuyển tiền </v>
          </cell>
          <cell r="J492">
            <v>150000</v>
          </cell>
          <cell r="K492" t="str">
            <v>642</v>
          </cell>
          <cell r="L492" t="str">
            <v>1121</v>
          </cell>
          <cell r="M492" t="str">
            <v/>
          </cell>
        </row>
        <row r="493">
          <cell r="A493" t="str">
            <v/>
          </cell>
          <cell r="B493">
            <v>2015</v>
          </cell>
          <cell r="C493">
            <v>5</v>
          </cell>
          <cell r="D493">
            <v>42131</v>
          </cell>
          <cell r="E493" t="str">
            <v>GBN</v>
          </cell>
          <cell r="F493">
            <v>42131</v>
          </cell>
          <cell r="G493" t="str">
            <v xml:space="preserve">VAT Phí chuyển tiền </v>
          </cell>
          <cell r="J493">
            <v>15000</v>
          </cell>
          <cell r="K493" t="str">
            <v>1331</v>
          </cell>
          <cell r="L493" t="str">
            <v>1121</v>
          </cell>
          <cell r="M493" t="str">
            <v/>
          </cell>
        </row>
        <row r="494">
          <cell r="A494" t="str">
            <v/>
          </cell>
          <cell r="B494">
            <v>2015</v>
          </cell>
          <cell r="C494">
            <v>5</v>
          </cell>
          <cell r="D494">
            <v>42131</v>
          </cell>
          <cell r="E494" t="str">
            <v>GBN</v>
          </cell>
          <cell r="F494">
            <v>42131</v>
          </cell>
          <cell r="G494" t="str">
            <v>Thanh toán tiền xây dựng - Nguyễn Trình</v>
          </cell>
          <cell r="I494" t="str">
            <v>DNTN SX - TM Nguyễn Trình</v>
          </cell>
          <cell r="J494">
            <v>100000000</v>
          </cell>
          <cell r="K494" t="str">
            <v>331</v>
          </cell>
          <cell r="L494" t="str">
            <v>1121</v>
          </cell>
          <cell r="M494" t="str">
            <v/>
          </cell>
        </row>
        <row r="495">
          <cell r="A495" t="str">
            <v/>
          </cell>
          <cell r="B495">
            <v>2015</v>
          </cell>
          <cell r="C495">
            <v>5</v>
          </cell>
          <cell r="D495">
            <v>42131</v>
          </cell>
          <cell r="E495" t="str">
            <v>GBN</v>
          </cell>
          <cell r="F495">
            <v>42131</v>
          </cell>
          <cell r="G495" t="str">
            <v xml:space="preserve">Phí chuyển tiền </v>
          </cell>
          <cell r="J495">
            <v>30000</v>
          </cell>
          <cell r="K495" t="str">
            <v>642</v>
          </cell>
          <cell r="L495" t="str">
            <v>1121</v>
          </cell>
          <cell r="M495" t="str">
            <v/>
          </cell>
        </row>
        <row r="496">
          <cell r="A496" t="str">
            <v/>
          </cell>
          <cell r="B496">
            <v>2015</v>
          </cell>
          <cell r="C496">
            <v>5</v>
          </cell>
          <cell r="D496">
            <v>42131</v>
          </cell>
          <cell r="E496" t="str">
            <v>GBN</v>
          </cell>
          <cell r="F496">
            <v>42131</v>
          </cell>
          <cell r="G496" t="str">
            <v xml:space="preserve">VAT Phí chuyển tiền </v>
          </cell>
          <cell r="J496">
            <v>3000</v>
          </cell>
          <cell r="K496" t="str">
            <v>1331</v>
          </cell>
          <cell r="L496" t="str">
            <v>1121</v>
          </cell>
          <cell r="M496" t="str">
            <v/>
          </cell>
        </row>
        <row r="497">
          <cell r="A497" t="str">
            <v/>
          </cell>
          <cell r="B497">
            <v>2015</v>
          </cell>
          <cell r="C497">
            <v>5</v>
          </cell>
          <cell r="D497">
            <v>42132</v>
          </cell>
          <cell r="E497" t="str">
            <v>CTGS</v>
          </cell>
          <cell r="F497">
            <v>42132</v>
          </cell>
          <cell r="G497" t="str">
            <v>Cừ tràm</v>
          </cell>
          <cell r="H497" t="str">
            <v>0000068</v>
          </cell>
          <cell r="I497" t="str">
            <v>DNTN Hai Lượm</v>
          </cell>
          <cell r="J497">
            <v>30440000</v>
          </cell>
          <cell r="K497" t="str">
            <v>642</v>
          </cell>
          <cell r="L497" t="str">
            <v>331</v>
          </cell>
          <cell r="M497" t="str">
            <v/>
          </cell>
        </row>
        <row r="498">
          <cell r="A498" t="str">
            <v/>
          </cell>
          <cell r="B498">
            <v>2015</v>
          </cell>
          <cell r="C498">
            <v>5</v>
          </cell>
          <cell r="D498">
            <v>42132</v>
          </cell>
          <cell r="E498" t="str">
            <v>GBN</v>
          </cell>
          <cell r="F498">
            <v>42132</v>
          </cell>
          <cell r="G498" t="str">
            <v>Thanh toán tiền xây dựng - Phúc Vinh</v>
          </cell>
          <cell r="J498">
            <v>150000000</v>
          </cell>
          <cell r="K498" t="str">
            <v>1388</v>
          </cell>
          <cell r="L498" t="str">
            <v>1121</v>
          </cell>
          <cell r="M498" t="str">
            <v/>
          </cell>
        </row>
        <row r="499">
          <cell r="A499" t="str">
            <v/>
          </cell>
          <cell r="B499">
            <v>2015</v>
          </cell>
          <cell r="C499">
            <v>5</v>
          </cell>
          <cell r="D499">
            <v>42132</v>
          </cell>
          <cell r="E499" t="str">
            <v>GBN</v>
          </cell>
          <cell r="F499">
            <v>42132</v>
          </cell>
          <cell r="G499" t="str">
            <v xml:space="preserve">Phí chuyển tiền </v>
          </cell>
          <cell r="J499">
            <v>75000</v>
          </cell>
          <cell r="K499" t="str">
            <v>642</v>
          </cell>
          <cell r="L499" t="str">
            <v>1121</v>
          </cell>
          <cell r="M499" t="str">
            <v/>
          </cell>
        </row>
        <row r="500">
          <cell r="A500" t="str">
            <v/>
          </cell>
          <cell r="B500">
            <v>2015</v>
          </cell>
          <cell r="C500">
            <v>5</v>
          </cell>
          <cell r="D500">
            <v>42132</v>
          </cell>
          <cell r="E500" t="str">
            <v>GBN</v>
          </cell>
          <cell r="F500">
            <v>42132</v>
          </cell>
          <cell r="G500" t="str">
            <v xml:space="preserve">VAT Phí chuyển tiền </v>
          </cell>
          <cell r="J500">
            <v>7500</v>
          </cell>
          <cell r="K500" t="str">
            <v>1331</v>
          </cell>
          <cell r="L500" t="str">
            <v>1121</v>
          </cell>
          <cell r="M500" t="str">
            <v/>
          </cell>
        </row>
        <row r="501">
          <cell r="A501" t="str">
            <v/>
          </cell>
          <cell r="B501">
            <v>2015</v>
          </cell>
          <cell r="C501">
            <v>5</v>
          </cell>
          <cell r="D501">
            <v>42136</v>
          </cell>
          <cell r="E501" t="str">
            <v>GBC</v>
          </cell>
          <cell r="F501">
            <v>42136</v>
          </cell>
          <cell r="G501" t="str">
            <v>Thanh toán tiền xây dựng - Phúc Vinh</v>
          </cell>
          <cell r="J501">
            <v>150000000</v>
          </cell>
          <cell r="K501" t="str">
            <v>1121</v>
          </cell>
          <cell r="L501" t="str">
            <v>1388</v>
          </cell>
          <cell r="M501" t="str">
            <v/>
          </cell>
        </row>
        <row r="502">
          <cell r="A502" t="str">
            <v/>
          </cell>
          <cell r="B502">
            <v>2015</v>
          </cell>
          <cell r="C502">
            <v>5</v>
          </cell>
          <cell r="D502">
            <v>42136</v>
          </cell>
          <cell r="E502" t="str">
            <v>GBN</v>
          </cell>
          <cell r="F502">
            <v>42136</v>
          </cell>
          <cell r="G502" t="str">
            <v>Thanh toán tiền xây dựng - Phúc Vinh</v>
          </cell>
          <cell r="I502" t="str">
            <v>Cty TNHH MTV XD Công Trình Phúc Vinh</v>
          </cell>
          <cell r="J502">
            <v>150000000</v>
          </cell>
          <cell r="K502" t="str">
            <v>331</v>
          </cell>
          <cell r="L502" t="str">
            <v>1121</v>
          </cell>
          <cell r="M502" t="str">
            <v/>
          </cell>
        </row>
        <row r="503">
          <cell r="A503" t="str">
            <v/>
          </cell>
          <cell r="B503">
            <v>2015</v>
          </cell>
          <cell r="C503">
            <v>5</v>
          </cell>
          <cell r="D503">
            <v>42136</v>
          </cell>
          <cell r="E503" t="str">
            <v>GBN</v>
          </cell>
          <cell r="F503">
            <v>42136</v>
          </cell>
          <cell r="G503" t="str">
            <v xml:space="preserve">Phí chuyển tiền </v>
          </cell>
          <cell r="J503">
            <v>75000</v>
          </cell>
          <cell r="K503" t="str">
            <v>642</v>
          </cell>
          <cell r="L503" t="str">
            <v>1121</v>
          </cell>
          <cell r="M503" t="str">
            <v/>
          </cell>
        </row>
        <row r="504">
          <cell r="A504" t="str">
            <v/>
          </cell>
          <cell r="B504">
            <v>2015</v>
          </cell>
          <cell r="C504">
            <v>5</v>
          </cell>
          <cell r="D504">
            <v>42136</v>
          </cell>
          <cell r="E504" t="str">
            <v>GBN</v>
          </cell>
          <cell r="F504">
            <v>42136</v>
          </cell>
          <cell r="G504" t="str">
            <v xml:space="preserve">VAT Phí chuyển tiền </v>
          </cell>
          <cell r="J504">
            <v>7500</v>
          </cell>
          <cell r="K504" t="str">
            <v>1331</v>
          </cell>
          <cell r="L504" t="str">
            <v>1121</v>
          </cell>
          <cell r="M504" t="str">
            <v/>
          </cell>
        </row>
        <row r="505">
          <cell r="A505" t="str">
            <v/>
          </cell>
          <cell r="B505">
            <v>2015</v>
          </cell>
          <cell r="C505">
            <v>5</v>
          </cell>
          <cell r="D505">
            <v>42138</v>
          </cell>
          <cell r="E505" t="str">
            <v>GBN</v>
          </cell>
          <cell r="F505">
            <v>42138</v>
          </cell>
          <cell r="G505" t="str">
            <v>Thanh toán tiền xây dựng</v>
          </cell>
          <cell r="I505" t="str">
            <v>Cty TNHH MTV XD TM DV Khánh Trân</v>
          </cell>
          <cell r="J505">
            <v>500000000</v>
          </cell>
          <cell r="K505" t="str">
            <v>331</v>
          </cell>
          <cell r="L505" t="str">
            <v>1121</v>
          </cell>
          <cell r="M505" t="str">
            <v/>
          </cell>
        </row>
        <row r="506">
          <cell r="A506" t="str">
            <v/>
          </cell>
          <cell r="B506">
            <v>2015</v>
          </cell>
          <cell r="C506">
            <v>5</v>
          </cell>
          <cell r="D506">
            <v>42138</v>
          </cell>
          <cell r="E506" t="str">
            <v>GBN</v>
          </cell>
          <cell r="F506">
            <v>42138</v>
          </cell>
          <cell r="G506" t="str">
            <v xml:space="preserve">Phí chuyển tiền </v>
          </cell>
          <cell r="J506">
            <v>250000</v>
          </cell>
          <cell r="K506" t="str">
            <v>642</v>
          </cell>
          <cell r="L506" t="str">
            <v>1121</v>
          </cell>
          <cell r="M506" t="str">
            <v/>
          </cell>
        </row>
        <row r="507">
          <cell r="A507" t="str">
            <v/>
          </cell>
          <cell r="B507">
            <v>2015</v>
          </cell>
          <cell r="C507">
            <v>5</v>
          </cell>
          <cell r="D507">
            <v>42138</v>
          </cell>
          <cell r="E507" t="str">
            <v>GBN</v>
          </cell>
          <cell r="F507">
            <v>42138</v>
          </cell>
          <cell r="G507" t="str">
            <v xml:space="preserve">VAT Phí chuyển tiền </v>
          </cell>
          <cell r="J507">
            <v>25000</v>
          </cell>
          <cell r="K507" t="str">
            <v>1331</v>
          </cell>
          <cell r="L507" t="str">
            <v>1121</v>
          </cell>
          <cell r="M507" t="str">
            <v/>
          </cell>
        </row>
        <row r="508">
          <cell r="A508" t="str">
            <v/>
          </cell>
          <cell r="B508">
            <v>2015</v>
          </cell>
          <cell r="C508">
            <v>5</v>
          </cell>
          <cell r="D508">
            <v>42138</v>
          </cell>
          <cell r="E508" t="str">
            <v>GBC</v>
          </cell>
          <cell r="F508">
            <v>42138</v>
          </cell>
          <cell r="G508" t="str">
            <v>Vay KU 1402LDS201501494</v>
          </cell>
          <cell r="I508" t="str">
            <v>KU 1402LDS201501494</v>
          </cell>
          <cell r="J508">
            <v>1500000000</v>
          </cell>
          <cell r="K508" t="str">
            <v>1121</v>
          </cell>
          <cell r="L508" t="str">
            <v>3411</v>
          </cell>
          <cell r="M508" t="str">
            <v/>
          </cell>
        </row>
        <row r="509">
          <cell r="A509" t="str">
            <v/>
          </cell>
          <cell r="B509">
            <v>2015</v>
          </cell>
          <cell r="C509">
            <v>5</v>
          </cell>
          <cell r="D509">
            <v>42142</v>
          </cell>
          <cell r="E509" t="str">
            <v>GBN</v>
          </cell>
          <cell r="F509">
            <v>42142</v>
          </cell>
          <cell r="G509" t="str">
            <v>Thanh toán tiền xây dựng - Thanh Hoàng Thanh</v>
          </cell>
          <cell r="I509" t="str">
            <v>Cty TNHH MTV Thanh Hoàng Thanh</v>
          </cell>
          <cell r="J509">
            <v>500000000</v>
          </cell>
          <cell r="K509" t="str">
            <v>331</v>
          </cell>
          <cell r="L509" t="str">
            <v>1121</v>
          </cell>
          <cell r="M509" t="str">
            <v/>
          </cell>
        </row>
        <row r="510">
          <cell r="A510" t="str">
            <v/>
          </cell>
          <cell r="B510">
            <v>2015</v>
          </cell>
          <cell r="C510">
            <v>5</v>
          </cell>
          <cell r="D510">
            <v>42142</v>
          </cell>
          <cell r="E510" t="str">
            <v>GBN</v>
          </cell>
          <cell r="F510">
            <v>42142</v>
          </cell>
          <cell r="G510" t="str">
            <v xml:space="preserve">Phí chuyển tiền </v>
          </cell>
          <cell r="J510">
            <v>150000</v>
          </cell>
          <cell r="K510" t="str">
            <v>642</v>
          </cell>
          <cell r="L510" t="str">
            <v>1121</v>
          </cell>
          <cell r="M510" t="str">
            <v/>
          </cell>
        </row>
        <row r="511">
          <cell r="A511" t="str">
            <v/>
          </cell>
          <cell r="B511">
            <v>2015</v>
          </cell>
          <cell r="C511">
            <v>5</v>
          </cell>
          <cell r="D511">
            <v>42142</v>
          </cell>
          <cell r="E511" t="str">
            <v>GBN</v>
          </cell>
          <cell r="F511">
            <v>42142</v>
          </cell>
          <cell r="G511" t="str">
            <v xml:space="preserve">VAT Phí chuyển tiền </v>
          </cell>
          <cell r="J511">
            <v>15000</v>
          </cell>
          <cell r="K511" t="str">
            <v>1331</v>
          </cell>
          <cell r="L511" t="str">
            <v>1121</v>
          </cell>
          <cell r="M511" t="str">
            <v/>
          </cell>
        </row>
        <row r="512">
          <cell r="A512" t="str">
            <v>C11</v>
          </cell>
          <cell r="B512">
            <v>2015</v>
          </cell>
          <cell r="C512">
            <v>5</v>
          </cell>
          <cell r="D512">
            <v>42143</v>
          </cell>
          <cell r="E512" t="str">
            <v>C11</v>
          </cell>
          <cell r="F512">
            <v>42143</v>
          </cell>
          <cell r="G512" t="str">
            <v>Nộp tiền mặt vào tài khoản ngân hàng</v>
          </cell>
          <cell r="I512" t="str">
            <v>Phạm Thị Đông</v>
          </cell>
          <cell r="J512">
            <v>97000000</v>
          </cell>
          <cell r="K512" t="str">
            <v>1121</v>
          </cell>
          <cell r="L512" t="str">
            <v>1111</v>
          </cell>
          <cell r="M512" t="str">
            <v/>
          </cell>
        </row>
        <row r="513">
          <cell r="A513" t="str">
            <v/>
          </cell>
          <cell r="B513">
            <v>2015</v>
          </cell>
          <cell r="C513">
            <v>5</v>
          </cell>
          <cell r="D513">
            <v>42144</v>
          </cell>
          <cell r="E513" t="str">
            <v>GBN</v>
          </cell>
          <cell r="F513">
            <v>42144</v>
          </cell>
          <cell r="G513" t="str">
            <v>Lãi vay KU 1402LDS201401630</v>
          </cell>
          <cell r="I513" t="str">
            <v>KU 1402LDS201401630</v>
          </cell>
          <cell r="J513">
            <v>7916667</v>
          </cell>
          <cell r="K513" t="str">
            <v>635</v>
          </cell>
          <cell r="L513" t="str">
            <v>1121</v>
          </cell>
          <cell r="M513" t="str">
            <v/>
          </cell>
        </row>
        <row r="514">
          <cell r="A514" t="str">
            <v/>
          </cell>
          <cell r="B514">
            <v>2015</v>
          </cell>
          <cell r="C514">
            <v>5</v>
          </cell>
          <cell r="D514">
            <v>42144</v>
          </cell>
          <cell r="E514" t="str">
            <v>GBN</v>
          </cell>
          <cell r="F514">
            <v>42144</v>
          </cell>
          <cell r="G514" t="str">
            <v>Lãi vay KU 1402LDS201402000</v>
          </cell>
          <cell r="I514" t="str">
            <v>KU 1402LDS201402000</v>
          </cell>
          <cell r="J514">
            <v>15833333</v>
          </cell>
          <cell r="K514" t="str">
            <v>635</v>
          </cell>
          <cell r="L514" t="str">
            <v>1121</v>
          </cell>
          <cell r="M514" t="str">
            <v/>
          </cell>
        </row>
        <row r="515">
          <cell r="A515" t="str">
            <v/>
          </cell>
          <cell r="B515">
            <v>2015</v>
          </cell>
          <cell r="C515">
            <v>5</v>
          </cell>
          <cell r="D515">
            <v>42144</v>
          </cell>
          <cell r="E515" t="str">
            <v>GBN</v>
          </cell>
          <cell r="F515">
            <v>42144</v>
          </cell>
          <cell r="G515" t="str">
            <v>Lãi vay KU 1402LDS201402374</v>
          </cell>
          <cell r="I515" t="str">
            <v>KU 1402LDS201402374</v>
          </cell>
          <cell r="J515">
            <v>12666667</v>
          </cell>
          <cell r="K515" t="str">
            <v>635</v>
          </cell>
          <cell r="L515" t="str">
            <v>1121</v>
          </cell>
          <cell r="M515" t="str">
            <v/>
          </cell>
        </row>
        <row r="516">
          <cell r="A516" t="str">
            <v/>
          </cell>
          <cell r="B516">
            <v>2015</v>
          </cell>
          <cell r="C516">
            <v>5</v>
          </cell>
          <cell r="D516">
            <v>42144</v>
          </cell>
          <cell r="E516" t="str">
            <v>GBN</v>
          </cell>
          <cell r="F516">
            <v>42144</v>
          </cell>
          <cell r="G516" t="str">
            <v>Lãi vay KU 1402LDS201402740</v>
          </cell>
          <cell r="I516" t="str">
            <v>KU 1402LDS201402740</v>
          </cell>
          <cell r="J516">
            <v>11879701</v>
          </cell>
          <cell r="K516" t="str">
            <v>635</v>
          </cell>
          <cell r="L516" t="str">
            <v>1121</v>
          </cell>
          <cell r="M516" t="str">
            <v/>
          </cell>
        </row>
        <row r="517">
          <cell r="A517" t="str">
            <v/>
          </cell>
          <cell r="B517">
            <v>2015</v>
          </cell>
          <cell r="C517">
            <v>5</v>
          </cell>
          <cell r="D517">
            <v>42144</v>
          </cell>
          <cell r="E517" t="str">
            <v>GBN</v>
          </cell>
          <cell r="F517">
            <v>42144</v>
          </cell>
          <cell r="G517" t="str">
            <v>Lãi vay KU 1402LDS201403045</v>
          </cell>
          <cell r="I517" t="str">
            <v>KU 1402LDS201403045</v>
          </cell>
          <cell r="J517">
            <v>7916667</v>
          </cell>
          <cell r="K517" t="str">
            <v>635</v>
          </cell>
          <cell r="L517" t="str">
            <v>1121</v>
          </cell>
          <cell r="M517" t="str">
            <v/>
          </cell>
        </row>
        <row r="518">
          <cell r="A518" t="str">
            <v/>
          </cell>
          <cell r="B518">
            <v>2015</v>
          </cell>
          <cell r="C518">
            <v>5</v>
          </cell>
          <cell r="D518">
            <v>42144</v>
          </cell>
          <cell r="E518" t="str">
            <v>GBN</v>
          </cell>
          <cell r="F518">
            <v>42144</v>
          </cell>
          <cell r="G518" t="str">
            <v>Lãi vay KU 1402LDS201500362</v>
          </cell>
          <cell r="I518" t="str">
            <v>KU 1402LDS201500362</v>
          </cell>
          <cell r="J518">
            <v>11875000</v>
          </cell>
          <cell r="K518" t="str">
            <v>635</v>
          </cell>
          <cell r="L518" t="str">
            <v>1121</v>
          </cell>
          <cell r="M518" t="str">
            <v/>
          </cell>
        </row>
        <row r="519">
          <cell r="A519" t="str">
            <v/>
          </cell>
          <cell r="B519">
            <v>2015</v>
          </cell>
          <cell r="C519">
            <v>5</v>
          </cell>
          <cell r="D519">
            <v>42144</v>
          </cell>
          <cell r="E519" t="str">
            <v>GBN</v>
          </cell>
          <cell r="F519">
            <v>42144</v>
          </cell>
          <cell r="G519" t="str">
            <v>Lãi vay KU 1402LDS201500909</v>
          </cell>
          <cell r="I519" t="str">
            <v>KU 1402LDS201500909</v>
          </cell>
          <cell r="J519">
            <v>29027778</v>
          </cell>
          <cell r="K519" t="str">
            <v>635</v>
          </cell>
          <cell r="L519" t="str">
            <v>1121</v>
          </cell>
          <cell r="M519" t="str">
            <v/>
          </cell>
        </row>
        <row r="520">
          <cell r="A520" t="str">
            <v/>
          </cell>
          <cell r="B520">
            <v>2015</v>
          </cell>
          <cell r="C520">
            <v>5</v>
          </cell>
          <cell r="D520">
            <v>42144</v>
          </cell>
          <cell r="E520" t="str">
            <v>GBN</v>
          </cell>
          <cell r="F520">
            <v>42144</v>
          </cell>
          <cell r="G520" t="str">
            <v>Thanh toán tiền xây dựng - Phúc Vinh</v>
          </cell>
          <cell r="I520" t="str">
            <v>Cty TNHH MTV XD Công Trình Phúc Vinh</v>
          </cell>
          <cell r="J520">
            <v>150000000</v>
          </cell>
          <cell r="K520" t="str">
            <v>331</v>
          </cell>
          <cell r="L520" t="str">
            <v>1121</v>
          </cell>
          <cell r="M520" t="str">
            <v/>
          </cell>
        </row>
        <row r="521">
          <cell r="A521" t="str">
            <v/>
          </cell>
          <cell r="B521">
            <v>2015</v>
          </cell>
          <cell r="C521">
            <v>5</v>
          </cell>
          <cell r="D521">
            <v>42144</v>
          </cell>
          <cell r="E521" t="str">
            <v>GBN</v>
          </cell>
          <cell r="F521">
            <v>42144</v>
          </cell>
          <cell r="G521" t="str">
            <v xml:space="preserve">Phí chuyển tiền </v>
          </cell>
          <cell r="J521">
            <v>75000</v>
          </cell>
          <cell r="K521" t="str">
            <v>642</v>
          </cell>
          <cell r="L521" t="str">
            <v>1121</v>
          </cell>
          <cell r="M521" t="str">
            <v/>
          </cell>
        </row>
        <row r="522">
          <cell r="A522" t="str">
            <v/>
          </cell>
          <cell r="B522">
            <v>2015</v>
          </cell>
          <cell r="C522">
            <v>5</v>
          </cell>
          <cell r="D522">
            <v>42144</v>
          </cell>
          <cell r="E522" t="str">
            <v>GBN</v>
          </cell>
          <cell r="F522">
            <v>42144</v>
          </cell>
          <cell r="G522" t="str">
            <v xml:space="preserve">VAT Phí chuyển tiền </v>
          </cell>
          <cell r="J522">
            <v>7500</v>
          </cell>
          <cell r="K522" t="str">
            <v>1331</v>
          </cell>
          <cell r="L522" t="str">
            <v>1121</v>
          </cell>
          <cell r="M522" t="str">
            <v/>
          </cell>
        </row>
        <row r="523">
          <cell r="A523" t="str">
            <v/>
          </cell>
          <cell r="B523">
            <v>2015</v>
          </cell>
          <cell r="C523">
            <v>5</v>
          </cell>
          <cell r="D523">
            <v>42144</v>
          </cell>
          <cell r="E523" t="str">
            <v>GBN</v>
          </cell>
          <cell r="F523">
            <v>42144</v>
          </cell>
          <cell r="G523" t="str">
            <v>Tạm ứng tiền dự án</v>
          </cell>
          <cell r="I523" t="str">
            <v>BQL Dự Án Xây Dựng Dân Dụng &amp; Công Nghiệp Trà Vinh</v>
          </cell>
          <cell r="J523">
            <v>50000000</v>
          </cell>
          <cell r="K523" t="str">
            <v>331</v>
          </cell>
          <cell r="L523" t="str">
            <v>1121</v>
          </cell>
          <cell r="M523" t="str">
            <v/>
          </cell>
        </row>
        <row r="524">
          <cell r="A524" t="str">
            <v/>
          </cell>
          <cell r="B524">
            <v>2015</v>
          </cell>
          <cell r="C524">
            <v>5</v>
          </cell>
          <cell r="D524">
            <v>42144</v>
          </cell>
          <cell r="E524" t="str">
            <v>GBN</v>
          </cell>
          <cell r="F524">
            <v>42144</v>
          </cell>
          <cell r="G524" t="str">
            <v xml:space="preserve">Phí chuyển tiền </v>
          </cell>
          <cell r="J524">
            <v>25000</v>
          </cell>
          <cell r="K524" t="str">
            <v>642</v>
          </cell>
          <cell r="L524" t="str">
            <v>1121</v>
          </cell>
          <cell r="M524" t="str">
            <v/>
          </cell>
        </row>
        <row r="525">
          <cell r="A525" t="str">
            <v/>
          </cell>
          <cell r="B525">
            <v>2015</v>
          </cell>
          <cell r="C525">
            <v>5</v>
          </cell>
          <cell r="D525">
            <v>42144</v>
          </cell>
          <cell r="E525" t="str">
            <v>GBN</v>
          </cell>
          <cell r="F525">
            <v>42144</v>
          </cell>
          <cell r="G525" t="str">
            <v xml:space="preserve">VAT Phí chuyển tiền </v>
          </cell>
          <cell r="J525">
            <v>2500</v>
          </cell>
          <cell r="K525" t="str">
            <v>1331</v>
          </cell>
          <cell r="L525" t="str">
            <v>1121</v>
          </cell>
          <cell r="M525" t="str">
            <v/>
          </cell>
        </row>
        <row r="526">
          <cell r="A526" t="str">
            <v/>
          </cell>
          <cell r="B526">
            <v>2015</v>
          </cell>
          <cell r="C526">
            <v>5</v>
          </cell>
          <cell r="D526">
            <v>42144</v>
          </cell>
          <cell r="E526" t="str">
            <v>GBN</v>
          </cell>
          <cell r="F526">
            <v>42144</v>
          </cell>
          <cell r="G526" t="str">
            <v>Thanh toán tiền vật tư - Tấn Phát</v>
          </cell>
          <cell r="I526" t="str">
            <v>DNTN Lê Tấn Phát</v>
          </cell>
          <cell r="J526">
            <v>200000000</v>
          </cell>
          <cell r="K526" t="str">
            <v>331</v>
          </cell>
          <cell r="L526" t="str">
            <v>1121</v>
          </cell>
          <cell r="M526" t="str">
            <v/>
          </cell>
        </row>
        <row r="527">
          <cell r="A527" t="str">
            <v/>
          </cell>
          <cell r="B527">
            <v>2015</v>
          </cell>
          <cell r="C527">
            <v>5</v>
          </cell>
          <cell r="D527">
            <v>42144</v>
          </cell>
          <cell r="E527" t="str">
            <v>GBN</v>
          </cell>
          <cell r="F527">
            <v>42144</v>
          </cell>
          <cell r="G527" t="str">
            <v xml:space="preserve">Phí chuyển tiền </v>
          </cell>
          <cell r="J527">
            <v>100000</v>
          </cell>
          <cell r="K527" t="str">
            <v>642</v>
          </cell>
          <cell r="L527" t="str">
            <v>1121</v>
          </cell>
          <cell r="M527" t="str">
            <v/>
          </cell>
        </row>
        <row r="528">
          <cell r="A528" t="str">
            <v/>
          </cell>
          <cell r="B528">
            <v>2015</v>
          </cell>
          <cell r="C528">
            <v>5</v>
          </cell>
          <cell r="D528">
            <v>42144</v>
          </cell>
          <cell r="E528" t="str">
            <v>GBN</v>
          </cell>
          <cell r="F528">
            <v>42144</v>
          </cell>
          <cell r="G528" t="str">
            <v xml:space="preserve">VAT Phí chuyển tiền </v>
          </cell>
          <cell r="J528">
            <v>10000</v>
          </cell>
          <cell r="K528" t="str">
            <v>1331</v>
          </cell>
          <cell r="L528" t="str">
            <v>1121</v>
          </cell>
          <cell r="M528" t="str">
            <v/>
          </cell>
        </row>
        <row r="529">
          <cell r="A529" t="str">
            <v>C12</v>
          </cell>
          <cell r="B529">
            <v>2015</v>
          </cell>
          <cell r="C529">
            <v>5</v>
          </cell>
          <cell r="D529">
            <v>42145</v>
          </cell>
          <cell r="E529" t="str">
            <v>C12</v>
          </cell>
          <cell r="F529">
            <v>42145</v>
          </cell>
          <cell r="G529" t="str">
            <v>Thanh toán tiền nước T5/2015</v>
          </cell>
          <cell r="H529" t="str">
            <v>0109337</v>
          </cell>
          <cell r="I529" t="str">
            <v>Cty TNHH MTV Cấp Thoát Nước Trà Vinh</v>
          </cell>
          <cell r="J529">
            <v>2020200</v>
          </cell>
          <cell r="K529" t="str">
            <v>642</v>
          </cell>
          <cell r="L529" t="str">
            <v>1111</v>
          </cell>
          <cell r="M529" t="str">
            <v/>
          </cell>
        </row>
        <row r="530">
          <cell r="A530" t="str">
            <v>C12</v>
          </cell>
          <cell r="B530">
            <v>2015</v>
          </cell>
          <cell r="C530">
            <v>5</v>
          </cell>
          <cell r="D530">
            <v>42145</v>
          </cell>
          <cell r="E530" t="str">
            <v>C12</v>
          </cell>
          <cell r="F530">
            <v>42145</v>
          </cell>
          <cell r="G530" t="str">
            <v>VAT Thanh toán tiền nước T5/2015</v>
          </cell>
          <cell r="H530" t="str">
            <v>0109337</v>
          </cell>
          <cell r="I530" t="str">
            <v>Cty TNHH MTV Cấp Thoát Nước Trà Vinh</v>
          </cell>
          <cell r="J530">
            <v>101010</v>
          </cell>
          <cell r="K530" t="str">
            <v>1331</v>
          </cell>
          <cell r="L530" t="str">
            <v>1111</v>
          </cell>
          <cell r="M530" t="str">
            <v/>
          </cell>
        </row>
        <row r="531">
          <cell r="A531" t="str">
            <v/>
          </cell>
          <cell r="B531">
            <v>2015</v>
          </cell>
          <cell r="C531">
            <v>5</v>
          </cell>
          <cell r="D531">
            <v>42147</v>
          </cell>
          <cell r="E531" t="str">
            <v>GBC</v>
          </cell>
          <cell r="F531">
            <v>42147</v>
          </cell>
          <cell r="G531" t="str">
            <v>Lãi tiền gửi</v>
          </cell>
          <cell r="J531">
            <v>192904</v>
          </cell>
          <cell r="K531" t="str">
            <v>1121</v>
          </cell>
          <cell r="L531" t="str">
            <v>515</v>
          </cell>
          <cell r="M531" t="str">
            <v/>
          </cell>
        </row>
        <row r="532">
          <cell r="A532" t="str">
            <v>C13</v>
          </cell>
          <cell r="B532">
            <v>2015</v>
          </cell>
          <cell r="C532">
            <v>5</v>
          </cell>
          <cell r="D532">
            <v>42150</v>
          </cell>
          <cell r="E532" t="str">
            <v>C13</v>
          </cell>
          <cell r="F532">
            <v>42150</v>
          </cell>
          <cell r="G532" t="str">
            <v>Sơn Expo</v>
          </cell>
          <cell r="H532" t="str">
            <v>0064352</v>
          </cell>
          <cell r="I532" t="str">
            <v>Cơ Sở Mai Thu</v>
          </cell>
          <cell r="J532">
            <v>27530000</v>
          </cell>
          <cell r="K532" t="str">
            <v>642</v>
          </cell>
          <cell r="L532" t="str">
            <v>1111</v>
          </cell>
          <cell r="M532" t="str">
            <v/>
          </cell>
        </row>
        <row r="533">
          <cell r="A533" t="str">
            <v/>
          </cell>
          <cell r="B533">
            <v>2015</v>
          </cell>
          <cell r="C533">
            <v>5</v>
          </cell>
          <cell r="D533">
            <v>42150</v>
          </cell>
          <cell r="E533" t="str">
            <v>GBN</v>
          </cell>
          <cell r="F533">
            <v>42150</v>
          </cell>
          <cell r="G533" t="str">
            <v>Thanh toán tiền xây dựng - Phi Hải</v>
          </cell>
          <cell r="I533" t="str">
            <v>Cty TNHH Phi Hải</v>
          </cell>
          <cell r="J533">
            <v>200000000</v>
          </cell>
          <cell r="K533" t="str">
            <v>331</v>
          </cell>
          <cell r="L533" t="str">
            <v>1121</v>
          </cell>
          <cell r="M533" t="str">
            <v/>
          </cell>
        </row>
        <row r="534">
          <cell r="A534" t="str">
            <v/>
          </cell>
          <cell r="B534">
            <v>2015</v>
          </cell>
          <cell r="C534">
            <v>5</v>
          </cell>
          <cell r="D534">
            <v>42150</v>
          </cell>
          <cell r="E534" t="str">
            <v>GBN</v>
          </cell>
          <cell r="F534">
            <v>42150</v>
          </cell>
          <cell r="G534" t="str">
            <v xml:space="preserve">Phí chuyển tiền </v>
          </cell>
          <cell r="J534">
            <v>100000</v>
          </cell>
          <cell r="K534" t="str">
            <v>642</v>
          </cell>
          <cell r="L534" t="str">
            <v>1121</v>
          </cell>
          <cell r="M534" t="str">
            <v/>
          </cell>
        </row>
        <row r="535">
          <cell r="A535" t="str">
            <v/>
          </cell>
          <cell r="B535">
            <v>2015</v>
          </cell>
          <cell r="C535">
            <v>5</v>
          </cell>
          <cell r="D535">
            <v>42150</v>
          </cell>
          <cell r="E535" t="str">
            <v>GBN</v>
          </cell>
          <cell r="F535">
            <v>42150</v>
          </cell>
          <cell r="G535" t="str">
            <v xml:space="preserve">VAT Phí chuyển tiền </v>
          </cell>
          <cell r="J535">
            <v>10000</v>
          </cell>
          <cell r="K535" t="str">
            <v>1331</v>
          </cell>
          <cell r="L535" t="str">
            <v>1121</v>
          </cell>
          <cell r="M535" t="str">
            <v/>
          </cell>
        </row>
        <row r="536">
          <cell r="A536" t="str">
            <v/>
          </cell>
          <cell r="B536">
            <v>2015</v>
          </cell>
          <cell r="C536">
            <v>5</v>
          </cell>
          <cell r="D536">
            <v>42152</v>
          </cell>
          <cell r="E536" t="str">
            <v>GBN</v>
          </cell>
          <cell r="F536">
            <v>42152</v>
          </cell>
          <cell r="G536" t="str">
            <v>Thanh toán phí thuê QSDĐ 09/3/15 đến 6/3/16</v>
          </cell>
          <cell r="I536" t="str">
            <v>BQL Khu Kinh Tế Trà Vinh</v>
          </cell>
          <cell r="J536">
            <v>36432000</v>
          </cell>
          <cell r="K536" t="str">
            <v>331</v>
          </cell>
          <cell r="L536" t="str">
            <v>1121</v>
          </cell>
          <cell r="M536" t="str">
            <v/>
          </cell>
        </row>
        <row r="537">
          <cell r="A537" t="str">
            <v/>
          </cell>
          <cell r="B537">
            <v>2015</v>
          </cell>
          <cell r="C537">
            <v>5</v>
          </cell>
          <cell r="D537">
            <v>42152</v>
          </cell>
          <cell r="E537" t="str">
            <v>GBN</v>
          </cell>
          <cell r="F537">
            <v>42152</v>
          </cell>
          <cell r="G537" t="str">
            <v xml:space="preserve">Phí chuyển tiền </v>
          </cell>
          <cell r="J537">
            <v>25000</v>
          </cell>
          <cell r="K537" t="str">
            <v>642</v>
          </cell>
          <cell r="L537" t="str">
            <v>1121</v>
          </cell>
          <cell r="M537" t="str">
            <v/>
          </cell>
        </row>
        <row r="538">
          <cell r="A538" t="str">
            <v/>
          </cell>
          <cell r="B538">
            <v>2015</v>
          </cell>
          <cell r="C538">
            <v>5</v>
          </cell>
          <cell r="D538">
            <v>42152</v>
          </cell>
          <cell r="E538" t="str">
            <v>GBN</v>
          </cell>
          <cell r="F538">
            <v>42152</v>
          </cell>
          <cell r="G538" t="str">
            <v xml:space="preserve">VAT Phí chuyển tiền </v>
          </cell>
          <cell r="J538">
            <v>2500</v>
          </cell>
          <cell r="K538" t="str">
            <v>1331</v>
          </cell>
          <cell r="L538" t="str">
            <v>1121</v>
          </cell>
          <cell r="M538" t="str">
            <v/>
          </cell>
        </row>
        <row r="539">
          <cell r="A539" t="str">
            <v>C14</v>
          </cell>
          <cell r="B539">
            <v>2015</v>
          </cell>
          <cell r="C539">
            <v>5</v>
          </cell>
          <cell r="D539">
            <v>42153</v>
          </cell>
          <cell r="E539" t="str">
            <v>C14</v>
          </cell>
          <cell r="F539">
            <v>42153</v>
          </cell>
          <cell r="G539" t="str">
            <v>Ký quỹ FTTH + điện thoại CĐ</v>
          </cell>
          <cell r="H539" t="str">
            <v>Phiếu thu</v>
          </cell>
          <cell r="I539" t="str">
            <v>TT Kinh Doanh Viễn Thông Trà Vinh</v>
          </cell>
          <cell r="J539">
            <v>1000000</v>
          </cell>
          <cell r="K539" t="str">
            <v>642</v>
          </cell>
          <cell r="L539" t="str">
            <v>1111</v>
          </cell>
          <cell r="M539" t="str">
            <v/>
          </cell>
        </row>
        <row r="540">
          <cell r="A540" t="str">
            <v>C15</v>
          </cell>
          <cell r="B540">
            <v>2015</v>
          </cell>
          <cell r="C540">
            <v>5</v>
          </cell>
          <cell r="D540">
            <v>42153</v>
          </cell>
          <cell r="E540" t="str">
            <v>C15</v>
          </cell>
          <cell r="F540">
            <v>42153</v>
          </cell>
          <cell r="G540" t="str">
            <v>Phí hòa mạng điện thoại CĐ</v>
          </cell>
          <cell r="H540" t="str">
            <v>0003596</v>
          </cell>
          <cell r="I540" t="str">
            <v>TT Kinh Doanh Viễn Thông Trà Vinh</v>
          </cell>
          <cell r="J540">
            <v>45455</v>
          </cell>
          <cell r="K540" t="str">
            <v>642</v>
          </cell>
          <cell r="L540" t="str">
            <v>1111</v>
          </cell>
          <cell r="M540" t="str">
            <v/>
          </cell>
        </row>
        <row r="541">
          <cell r="A541" t="str">
            <v>C15</v>
          </cell>
          <cell r="B541">
            <v>2015</v>
          </cell>
          <cell r="C541">
            <v>5</v>
          </cell>
          <cell r="D541">
            <v>42153</v>
          </cell>
          <cell r="E541" t="str">
            <v>C15</v>
          </cell>
          <cell r="F541">
            <v>42153</v>
          </cell>
          <cell r="G541" t="str">
            <v>VAT Phí hòa mạng điện thoại CĐ</v>
          </cell>
          <cell r="H541" t="str">
            <v>0003596</v>
          </cell>
          <cell r="I541" t="str">
            <v>TT Kinh Doanh Viễn Thông Trà Vinh</v>
          </cell>
          <cell r="J541">
            <v>4545</v>
          </cell>
          <cell r="K541" t="str">
            <v>1331</v>
          </cell>
          <cell r="L541" t="str">
            <v>1111</v>
          </cell>
          <cell r="M541" t="str">
            <v/>
          </cell>
        </row>
        <row r="542">
          <cell r="A542" t="str">
            <v/>
          </cell>
          <cell r="B542">
            <v>2015</v>
          </cell>
          <cell r="C542">
            <v>5</v>
          </cell>
          <cell r="D542">
            <v>42153</v>
          </cell>
          <cell r="E542" t="str">
            <v>CTGS</v>
          </cell>
          <cell r="F542">
            <v>42153</v>
          </cell>
          <cell r="G542" t="str">
            <v>Phí thuê QSDĐ 09/3/15 đến 6/3/16</v>
          </cell>
          <cell r="H542" t="str">
            <v>0072122</v>
          </cell>
          <cell r="I542" t="str">
            <v>BQL Khu Kinh Tế Trà Vinh</v>
          </cell>
          <cell r="J542">
            <v>33120000</v>
          </cell>
          <cell r="K542" t="str">
            <v>642</v>
          </cell>
          <cell r="L542" t="str">
            <v>331</v>
          </cell>
          <cell r="M542" t="str">
            <v/>
          </cell>
        </row>
        <row r="543">
          <cell r="A543" t="str">
            <v/>
          </cell>
          <cell r="B543">
            <v>2015</v>
          </cell>
          <cell r="C543">
            <v>5</v>
          </cell>
          <cell r="D543">
            <v>42153</v>
          </cell>
          <cell r="E543" t="str">
            <v>CTGS</v>
          </cell>
          <cell r="F543">
            <v>42153</v>
          </cell>
          <cell r="G543" t="str">
            <v>VAT Phí thuê QSDĐ 09/3/15 đến 6/3/16</v>
          </cell>
          <cell r="H543" t="str">
            <v>0072122</v>
          </cell>
          <cell r="I543" t="str">
            <v>BQL Khu Kinh Tế Trà Vinh</v>
          </cell>
          <cell r="J543">
            <v>3312000</v>
          </cell>
          <cell r="K543" t="str">
            <v>1331</v>
          </cell>
          <cell r="L543" t="str">
            <v>331</v>
          </cell>
          <cell r="M543" t="str">
            <v/>
          </cell>
        </row>
        <row r="544">
          <cell r="A544" t="str">
            <v/>
          </cell>
          <cell r="B544">
            <v>2015</v>
          </cell>
          <cell r="C544">
            <v>6</v>
          </cell>
          <cell r="D544">
            <v>42157</v>
          </cell>
          <cell r="E544" t="str">
            <v>GBN</v>
          </cell>
          <cell r="F544">
            <v>42157</v>
          </cell>
          <cell r="G544" t="str">
            <v>Thanh toán tiền công trình</v>
          </cell>
          <cell r="I544" t="str">
            <v>DNTN SX - TM Nguyễn Trình</v>
          </cell>
          <cell r="J544">
            <v>100000000</v>
          </cell>
          <cell r="K544" t="str">
            <v>331</v>
          </cell>
          <cell r="L544" t="str">
            <v>1121</v>
          </cell>
          <cell r="M544" t="str">
            <v/>
          </cell>
        </row>
        <row r="545">
          <cell r="A545" t="str">
            <v/>
          </cell>
          <cell r="B545">
            <v>2015</v>
          </cell>
          <cell r="C545">
            <v>6</v>
          </cell>
          <cell r="D545">
            <v>42157</v>
          </cell>
          <cell r="E545" t="str">
            <v>GBN</v>
          </cell>
          <cell r="F545">
            <v>42157</v>
          </cell>
          <cell r="G545" t="str">
            <v xml:space="preserve">Phí chuyển tiền </v>
          </cell>
          <cell r="J545">
            <v>50000</v>
          </cell>
          <cell r="K545" t="str">
            <v>642</v>
          </cell>
          <cell r="L545" t="str">
            <v>1121</v>
          </cell>
          <cell r="M545" t="str">
            <v/>
          </cell>
        </row>
        <row r="546">
          <cell r="A546" t="str">
            <v/>
          </cell>
          <cell r="B546">
            <v>2015</v>
          </cell>
          <cell r="C546">
            <v>6</v>
          </cell>
          <cell r="D546">
            <v>42157</v>
          </cell>
          <cell r="E546" t="str">
            <v>GBN</v>
          </cell>
          <cell r="F546">
            <v>42157</v>
          </cell>
          <cell r="G546" t="str">
            <v xml:space="preserve">VAT Phí chuyển tiền </v>
          </cell>
          <cell r="J546">
            <v>5000</v>
          </cell>
          <cell r="K546" t="str">
            <v>1331</v>
          </cell>
          <cell r="L546" t="str">
            <v>1121</v>
          </cell>
          <cell r="M546" t="str">
            <v/>
          </cell>
        </row>
        <row r="547">
          <cell r="A547" t="str">
            <v/>
          </cell>
          <cell r="B547">
            <v>2015</v>
          </cell>
          <cell r="C547">
            <v>6</v>
          </cell>
          <cell r="D547">
            <v>42157</v>
          </cell>
          <cell r="E547" t="str">
            <v>GBN</v>
          </cell>
          <cell r="F547">
            <v>42157</v>
          </cell>
          <cell r="G547" t="str">
            <v>Thanh toán tiền công trình</v>
          </cell>
          <cell r="I547" t="str">
            <v>Cty TNHH MTV XD Công Trình Phúc Vinh</v>
          </cell>
          <cell r="J547">
            <v>50000000</v>
          </cell>
          <cell r="K547" t="str">
            <v>331</v>
          </cell>
          <cell r="L547" t="str">
            <v>1121</v>
          </cell>
          <cell r="M547" t="str">
            <v/>
          </cell>
        </row>
        <row r="548">
          <cell r="A548" t="str">
            <v/>
          </cell>
          <cell r="B548">
            <v>2015</v>
          </cell>
          <cell r="C548">
            <v>6</v>
          </cell>
          <cell r="D548">
            <v>42157</v>
          </cell>
          <cell r="E548" t="str">
            <v>GBN</v>
          </cell>
          <cell r="F548">
            <v>42157</v>
          </cell>
          <cell r="G548" t="str">
            <v xml:space="preserve">Phí chuyển tiền </v>
          </cell>
          <cell r="J548">
            <v>25000</v>
          </cell>
          <cell r="K548" t="str">
            <v>642</v>
          </cell>
          <cell r="L548" t="str">
            <v>1121</v>
          </cell>
          <cell r="M548" t="str">
            <v/>
          </cell>
        </row>
        <row r="549">
          <cell r="A549" t="str">
            <v/>
          </cell>
          <cell r="B549">
            <v>2015</v>
          </cell>
          <cell r="C549">
            <v>6</v>
          </cell>
          <cell r="D549">
            <v>42157</v>
          </cell>
          <cell r="E549" t="str">
            <v>GBN</v>
          </cell>
          <cell r="F549">
            <v>42157</v>
          </cell>
          <cell r="G549" t="str">
            <v xml:space="preserve">VAT Phí chuyển tiền </v>
          </cell>
          <cell r="J549">
            <v>2500</v>
          </cell>
          <cell r="K549" t="str">
            <v>1331</v>
          </cell>
          <cell r="L549" t="str">
            <v>1121</v>
          </cell>
          <cell r="M549" t="str">
            <v/>
          </cell>
        </row>
        <row r="550">
          <cell r="A550" t="str">
            <v/>
          </cell>
          <cell r="B550">
            <v>2015</v>
          </cell>
          <cell r="C550">
            <v>6</v>
          </cell>
          <cell r="D550">
            <v>42164</v>
          </cell>
          <cell r="E550" t="str">
            <v>GBN</v>
          </cell>
          <cell r="F550">
            <v>42164</v>
          </cell>
          <cell r="G550" t="str">
            <v>Thanh toán tiền công trình</v>
          </cell>
          <cell r="I550" t="str">
            <v>Cty TNHH MTV Thanh Hoàng Thanh</v>
          </cell>
          <cell r="J550">
            <v>500000000</v>
          </cell>
          <cell r="K550" t="str">
            <v>331</v>
          </cell>
          <cell r="L550" t="str">
            <v>1121</v>
          </cell>
          <cell r="M550" t="str">
            <v/>
          </cell>
        </row>
        <row r="551">
          <cell r="A551" t="str">
            <v/>
          </cell>
          <cell r="B551">
            <v>2015</v>
          </cell>
          <cell r="C551">
            <v>6</v>
          </cell>
          <cell r="D551">
            <v>42164</v>
          </cell>
          <cell r="E551" t="str">
            <v>GBN</v>
          </cell>
          <cell r="F551">
            <v>42164</v>
          </cell>
          <cell r="G551" t="str">
            <v xml:space="preserve">Phí chuyển tiền </v>
          </cell>
          <cell r="J551">
            <v>150000</v>
          </cell>
          <cell r="K551" t="str">
            <v>642</v>
          </cell>
          <cell r="L551" t="str">
            <v>1121</v>
          </cell>
          <cell r="M551" t="str">
            <v/>
          </cell>
        </row>
        <row r="552">
          <cell r="A552" t="str">
            <v/>
          </cell>
          <cell r="B552">
            <v>2015</v>
          </cell>
          <cell r="C552">
            <v>6</v>
          </cell>
          <cell r="D552">
            <v>42164</v>
          </cell>
          <cell r="E552" t="str">
            <v>GBN</v>
          </cell>
          <cell r="F552">
            <v>42164</v>
          </cell>
          <cell r="G552" t="str">
            <v xml:space="preserve">VAT Phí chuyển tiền </v>
          </cell>
          <cell r="J552">
            <v>15000</v>
          </cell>
          <cell r="K552" t="str">
            <v>1331</v>
          </cell>
          <cell r="L552" t="str">
            <v>1121</v>
          </cell>
          <cell r="M552" t="str">
            <v/>
          </cell>
        </row>
        <row r="553">
          <cell r="A553" t="str">
            <v/>
          </cell>
          <cell r="B553">
            <v>2015</v>
          </cell>
          <cell r="C553">
            <v>6</v>
          </cell>
          <cell r="D553">
            <v>42164</v>
          </cell>
          <cell r="E553" t="str">
            <v>GBC</v>
          </cell>
          <cell r="F553">
            <v>42164</v>
          </cell>
          <cell r="G553" t="str">
            <v>Vay KU 1402LDS201501796</v>
          </cell>
          <cell r="I553" t="str">
            <v>KU 1402LDS201501796</v>
          </cell>
          <cell r="J553">
            <v>1500000000</v>
          </cell>
          <cell r="K553" t="str">
            <v>1121</v>
          </cell>
          <cell r="L553" t="str">
            <v>3411</v>
          </cell>
          <cell r="M553" t="str">
            <v/>
          </cell>
        </row>
        <row r="554">
          <cell r="A554" t="str">
            <v/>
          </cell>
          <cell r="B554">
            <v>2015</v>
          </cell>
          <cell r="C554">
            <v>6</v>
          </cell>
          <cell r="D554">
            <v>42168</v>
          </cell>
          <cell r="E554" t="str">
            <v>GBN</v>
          </cell>
          <cell r="F554">
            <v>42168</v>
          </cell>
          <cell r="G554" t="str">
            <v>Thanh toán tiền công trình</v>
          </cell>
          <cell r="I554" t="str">
            <v>Cty TNHH MTV XD Công Trình Phúc Vinh</v>
          </cell>
          <cell r="J554">
            <v>200000000</v>
          </cell>
          <cell r="K554" t="str">
            <v>331</v>
          </cell>
          <cell r="L554" t="str">
            <v>1121</v>
          </cell>
          <cell r="M554" t="str">
            <v/>
          </cell>
        </row>
        <row r="555">
          <cell r="A555" t="str">
            <v/>
          </cell>
          <cell r="B555">
            <v>2015</v>
          </cell>
          <cell r="C555">
            <v>6</v>
          </cell>
          <cell r="D555">
            <v>42168</v>
          </cell>
          <cell r="E555" t="str">
            <v>GBN</v>
          </cell>
          <cell r="F555">
            <v>42168</v>
          </cell>
          <cell r="G555" t="str">
            <v xml:space="preserve">Phí chuyển tiền </v>
          </cell>
          <cell r="J555">
            <v>100000</v>
          </cell>
          <cell r="K555" t="str">
            <v>642</v>
          </cell>
          <cell r="L555" t="str">
            <v>1121</v>
          </cell>
          <cell r="M555" t="str">
            <v/>
          </cell>
        </row>
        <row r="556">
          <cell r="A556" t="str">
            <v/>
          </cell>
          <cell r="B556">
            <v>2015</v>
          </cell>
          <cell r="C556">
            <v>6</v>
          </cell>
          <cell r="D556">
            <v>42168</v>
          </cell>
          <cell r="E556" t="str">
            <v>GBN</v>
          </cell>
          <cell r="F556">
            <v>42168</v>
          </cell>
          <cell r="G556" t="str">
            <v xml:space="preserve">VAT Phí chuyển tiền </v>
          </cell>
          <cell r="J556">
            <v>10000</v>
          </cell>
          <cell r="K556" t="str">
            <v>1331</v>
          </cell>
          <cell r="L556" t="str">
            <v>1121</v>
          </cell>
          <cell r="M556" t="str">
            <v/>
          </cell>
        </row>
        <row r="557">
          <cell r="A557" t="str">
            <v/>
          </cell>
          <cell r="B557">
            <v>2015</v>
          </cell>
          <cell r="C557">
            <v>6</v>
          </cell>
          <cell r="D557">
            <v>42170</v>
          </cell>
          <cell r="E557" t="str">
            <v>GBN</v>
          </cell>
          <cell r="F557">
            <v>42170</v>
          </cell>
          <cell r="G557" t="str">
            <v>Thanh toán tiền công trình</v>
          </cell>
          <cell r="I557" t="str">
            <v>Cty TNHH Sản Xuất Cơ Khí Nghĩa Thành Công</v>
          </cell>
          <cell r="J557">
            <v>140000000</v>
          </cell>
          <cell r="K557" t="str">
            <v>331</v>
          </cell>
          <cell r="L557" t="str">
            <v>1121</v>
          </cell>
          <cell r="M557" t="str">
            <v/>
          </cell>
        </row>
        <row r="558">
          <cell r="A558" t="str">
            <v/>
          </cell>
          <cell r="B558">
            <v>2015</v>
          </cell>
          <cell r="C558">
            <v>6</v>
          </cell>
          <cell r="D558">
            <v>42170</v>
          </cell>
          <cell r="E558" t="str">
            <v>GBN</v>
          </cell>
          <cell r="F558">
            <v>42170</v>
          </cell>
          <cell r="G558" t="str">
            <v xml:space="preserve">Phí chuyển tiền </v>
          </cell>
          <cell r="J558">
            <v>42000</v>
          </cell>
          <cell r="K558" t="str">
            <v>642</v>
          </cell>
          <cell r="L558" t="str">
            <v>1121</v>
          </cell>
          <cell r="M558" t="str">
            <v/>
          </cell>
        </row>
        <row r="559">
          <cell r="A559" t="str">
            <v/>
          </cell>
          <cell r="B559">
            <v>2015</v>
          </cell>
          <cell r="C559">
            <v>6</v>
          </cell>
          <cell r="D559">
            <v>42170</v>
          </cell>
          <cell r="E559" t="str">
            <v>GBN</v>
          </cell>
          <cell r="F559">
            <v>42170</v>
          </cell>
          <cell r="G559" t="str">
            <v xml:space="preserve">VAT Phí chuyển tiền </v>
          </cell>
          <cell r="J559">
            <v>4200</v>
          </cell>
          <cell r="K559" t="str">
            <v>1331</v>
          </cell>
          <cell r="L559" t="str">
            <v>1121</v>
          </cell>
          <cell r="M559" t="str">
            <v/>
          </cell>
        </row>
        <row r="560">
          <cell r="A560" t="str">
            <v/>
          </cell>
          <cell r="B560">
            <v>2015</v>
          </cell>
          <cell r="C560">
            <v>6</v>
          </cell>
          <cell r="D560">
            <v>42170</v>
          </cell>
          <cell r="E560" t="str">
            <v>GBN</v>
          </cell>
          <cell r="F560">
            <v>42170</v>
          </cell>
          <cell r="G560" t="str">
            <v>Thanh toán tiền công trình</v>
          </cell>
          <cell r="I560" t="str">
            <v>Cty CP Cơ Khí Kim Loại Xây Dựng Hoàng Kim</v>
          </cell>
          <cell r="J560">
            <v>200000000</v>
          </cell>
          <cell r="K560" t="str">
            <v>331</v>
          </cell>
          <cell r="L560" t="str">
            <v>1121</v>
          </cell>
          <cell r="M560" t="str">
            <v/>
          </cell>
        </row>
        <row r="561">
          <cell r="A561" t="str">
            <v/>
          </cell>
          <cell r="B561">
            <v>2015</v>
          </cell>
          <cell r="C561">
            <v>6</v>
          </cell>
          <cell r="D561">
            <v>42170</v>
          </cell>
          <cell r="E561" t="str">
            <v>GBN</v>
          </cell>
          <cell r="F561">
            <v>42170</v>
          </cell>
          <cell r="G561" t="str">
            <v xml:space="preserve">Phí chuyển tiền </v>
          </cell>
          <cell r="J561">
            <v>60000</v>
          </cell>
          <cell r="K561" t="str">
            <v>642</v>
          </cell>
          <cell r="L561" t="str">
            <v>1121</v>
          </cell>
          <cell r="M561" t="str">
            <v/>
          </cell>
        </row>
        <row r="562">
          <cell r="A562" t="str">
            <v/>
          </cell>
          <cell r="B562">
            <v>2015</v>
          </cell>
          <cell r="C562">
            <v>6</v>
          </cell>
          <cell r="D562">
            <v>42170</v>
          </cell>
          <cell r="E562" t="str">
            <v>GBN</v>
          </cell>
          <cell r="F562">
            <v>42170</v>
          </cell>
          <cell r="G562" t="str">
            <v xml:space="preserve">VAT Phí chuyển tiền </v>
          </cell>
          <cell r="J562">
            <v>6000</v>
          </cell>
          <cell r="K562" t="str">
            <v>1331</v>
          </cell>
          <cell r="L562" t="str">
            <v>1121</v>
          </cell>
          <cell r="M562" t="str">
            <v/>
          </cell>
        </row>
        <row r="563">
          <cell r="A563" t="str">
            <v/>
          </cell>
          <cell r="B563">
            <v>2015</v>
          </cell>
          <cell r="C563">
            <v>6</v>
          </cell>
          <cell r="D563">
            <v>42174</v>
          </cell>
          <cell r="E563" t="str">
            <v>GBN</v>
          </cell>
          <cell r="F563">
            <v>42174</v>
          </cell>
          <cell r="G563" t="str">
            <v>Thanh toán tiền công trình</v>
          </cell>
          <cell r="I563" t="str">
            <v>Cty CP Điện Nước Quang Phúc</v>
          </cell>
          <cell r="J563">
            <v>171000000</v>
          </cell>
          <cell r="K563" t="str">
            <v>331</v>
          </cell>
          <cell r="L563" t="str">
            <v>1121</v>
          </cell>
          <cell r="M563" t="str">
            <v/>
          </cell>
        </row>
        <row r="564">
          <cell r="A564" t="str">
            <v/>
          </cell>
          <cell r="B564">
            <v>2015</v>
          </cell>
          <cell r="C564">
            <v>6</v>
          </cell>
          <cell r="D564">
            <v>42174</v>
          </cell>
          <cell r="E564" t="str">
            <v>GBN</v>
          </cell>
          <cell r="F564">
            <v>42174</v>
          </cell>
          <cell r="G564" t="str">
            <v xml:space="preserve">Phí chuyển tiền </v>
          </cell>
          <cell r="J564">
            <v>85500</v>
          </cell>
          <cell r="K564" t="str">
            <v>642</v>
          </cell>
          <cell r="L564" t="str">
            <v>1121</v>
          </cell>
          <cell r="M564" t="str">
            <v/>
          </cell>
        </row>
        <row r="565">
          <cell r="A565" t="str">
            <v/>
          </cell>
          <cell r="B565">
            <v>2015</v>
          </cell>
          <cell r="C565">
            <v>6</v>
          </cell>
          <cell r="D565">
            <v>42174</v>
          </cell>
          <cell r="E565" t="str">
            <v>GBN</v>
          </cell>
          <cell r="F565">
            <v>42174</v>
          </cell>
          <cell r="G565" t="str">
            <v xml:space="preserve">VAT Phí chuyển tiền </v>
          </cell>
          <cell r="J565">
            <v>8550</v>
          </cell>
          <cell r="K565" t="str">
            <v>1331</v>
          </cell>
          <cell r="L565" t="str">
            <v>1121</v>
          </cell>
          <cell r="M565" t="str">
            <v/>
          </cell>
        </row>
        <row r="566">
          <cell r="A566" t="str">
            <v/>
          </cell>
          <cell r="B566">
            <v>2015</v>
          </cell>
          <cell r="C566">
            <v>6</v>
          </cell>
          <cell r="D566">
            <v>42174</v>
          </cell>
          <cell r="E566" t="str">
            <v>GBN</v>
          </cell>
          <cell r="F566">
            <v>42174</v>
          </cell>
          <cell r="G566" t="str">
            <v>Thanh toán tiền công trình</v>
          </cell>
          <cell r="I566" t="str">
            <v>DNTN SX - TM Nguyễn Trình</v>
          </cell>
          <cell r="J566">
            <v>100000000</v>
          </cell>
          <cell r="K566" t="str">
            <v>331</v>
          </cell>
          <cell r="L566" t="str">
            <v>1121</v>
          </cell>
          <cell r="M566" t="str">
            <v/>
          </cell>
        </row>
        <row r="567">
          <cell r="A567" t="str">
            <v/>
          </cell>
          <cell r="B567">
            <v>2015</v>
          </cell>
          <cell r="C567">
            <v>6</v>
          </cell>
          <cell r="D567">
            <v>42174</v>
          </cell>
          <cell r="E567" t="str">
            <v>GBN</v>
          </cell>
          <cell r="F567">
            <v>42174</v>
          </cell>
          <cell r="G567" t="str">
            <v xml:space="preserve">Phí chuyển tiền </v>
          </cell>
          <cell r="J567">
            <v>50000</v>
          </cell>
          <cell r="K567" t="str">
            <v>642</v>
          </cell>
          <cell r="L567" t="str">
            <v>1121</v>
          </cell>
          <cell r="M567" t="str">
            <v/>
          </cell>
        </row>
        <row r="568">
          <cell r="A568" t="str">
            <v/>
          </cell>
          <cell r="B568">
            <v>2015</v>
          </cell>
          <cell r="C568">
            <v>6</v>
          </cell>
          <cell r="D568">
            <v>42174</v>
          </cell>
          <cell r="E568" t="str">
            <v>GBN</v>
          </cell>
          <cell r="F568">
            <v>42174</v>
          </cell>
          <cell r="G568" t="str">
            <v xml:space="preserve">VAT Phí chuyển tiền </v>
          </cell>
          <cell r="J568">
            <v>5000</v>
          </cell>
          <cell r="K568" t="str">
            <v>1331</v>
          </cell>
          <cell r="L568" t="str">
            <v>1121</v>
          </cell>
          <cell r="M568" t="str">
            <v/>
          </cell>
        </row>
        <row r="569">
          <cell r="A569" t="str">
            <v/>
          </cell>
          <cell r="B569">
            <v>2015</v>
          </cell>
          <cell r="C569">
            <v>6</v>
          </cell>
          <cell r="D569">
            <v>42174</v>
          </cell>
          <cell r="E569" t="str">
            <v>GBN</v>
          </cell>
          <cell r="F569">
            <v>42174</v>
          </cell>
          <cell r="G569" t="str">
            <v>Thanh toán tiền công trình</v>
          </cell>
          <cell r="I569" t="str">
            <v>DNTN Hai Lượm</v>
          </cell>
          <cell r="J569">
            <v>30440000</v>
          </cell>
          <cell r="K569" t="str">
            <v>331</v>
          </cell>
          <cell r="L569" t="str">
            <v>1121</v>
          </cell>
          <cell r="M569" t="str">
            <v/>
          </cell>
        </row>
        <row r="570">
          <cell r="A570" t="str">
            <v/>
          </cell>
          <cell r="B570">
            <v>2015</v>
          </cell>
          <cell r="C570">
            <v>6</v>
          </cell>
          <cell r="D570">
            <v>42174</v>
          </cell>
          <cell r="E570" t="str">
            <v>GBN</v>
          </cell>
          <cell r="F570">
            <v>42174</v>
          </cell>
          <cell r="G570" t="str">
            <v xml:space="preserve">Phí chuyển tiền </v>
          </cell>
          <cell r="J570">
            <v>25000</v>
          </cell>
          <cell r="K570" t="str">
            <v>642</v>
          </cell>
          <cell r="L570" t="str">
            <v>1121</v>
          </cell>
          <cell r="M570" t="str">
            <v/>
          </cell>
        </row>
        <row r="571">
          <cell r="A571" t="str">
            <v/>
          </cell>
          <cell r="B571">
            <v>2015</v>
          </cell>
          <cell r="C571">
            <v>6</v>
          </cell>
          <cell r="D571">
            <v>42174</v>
          </cell>
          <cell r="E571" t="str">
            <v>GBN</v>
          </cell>
          <cell r="F571">
            <v>42174</v>
          </cell>
          <cell r="G571" t="str">
            <v xml:space="preserve">VAT Phí chuyển tiền </v>
          </cell>
          <cell r="J571">
            <v>2500</v>
          </cell>
          <cell r="K571" t="str">
            <v>1331</v>
          </cell>
          <cell r="L571" t="str">
            <v>1121</v>
          </cell>
          <cell r="M571" t="str">
            <v/>
          </cell>
        </row>
        <row r="572">
          <cell r="A572" t="str">
            <v/>
          </cell>
          <cell r="B572">
            <v>2015</v>
          </cell>
          <cell r="C572">
            <v>6</v>
          </cell>
          <cell r="D572">
            <v>42179</v>
          </cell>
          <cell r="E572" t="str">
            <v>GBC</v>
          </cell>
          <cell r="F572">
            <v>42179</v>
          </cell>
          <cell r="G572" t="str">
            <v>Lãi tiền gửi</v>
          </cell>
          <cell r="J572">
            <v>88048</v>
          </cell>
          <cell r="K572" t="str">
            <v>1121</v>
          </cell>
          <cell r="L572" t="str">
            <v>515</v>
          </cell>
          <cell r="M572" t="str">
            <v/>
          </cell>
        </row>
        <row r="573">
          <cell r="A573" t="str">
            <v>C16</v>
          </cell>
          <cell r="B573">
            <v>2015</v>
          </cell>
          <cell r="C573">
            <v>6</v>
          </cell>
          <cell r="D573">
            <v>42180</v>
          </cell>
          <cell r="E573" t="str">
            <v>C16</v>
          </cell>
          <cell r="F573">
            <v>42180</v>
          </cell>
          <cell r="G573" t="str">
            <v>Nộp tiền mặt vào tài khoản ngân hàng</v>
          </cell>
          <cell r="I573" t="str">
            <v>Phạm Thị Đông</v>
          </cell>
          <cell r="J573">
            <v>116000000</v>
          </cell>
          <cell r="K573" t="str">
            <v>1121</v>
          </cell>
          <cell r="L573" t="str">
            <v>1111</v>
          </cell>
          <cell r="M573" t="str">
            <v/>
          </cell>
        </row>
        <row r="574">
          <cell r="A574" t="str">
            <v/>
          </cell>
          <cell r="B574">
            <v>2015</v>
          </cell>
          <cell r="C574">
            <v>6</v>
          </cell>
          <cell r="D574">
            <v>42180</v>
          </cell>
          <cell r="E574" t="str">
            <v>CTGS</v>
          </cell>
          <cell r="F574">
            <v>42180</v>
          </cell>
          <cell r="G574" t="str">
            <v>Cống, gối cống</v>
          </cell>
          <cell r="H574" t="str">
            <v>0004098</v>
          </cell>
          <cell r="I574" t="str">
            <v>DNTN SX - TM Nguyễn Trình</v>
          </cell>
          <cell r="J574">
            <v>173764636</v>
          </cell>
          <cell r="K574" t="str">
            <v>642</v>
          </cell>
          <cell r="L574" t="str">
            <v>331</v>
          </cell>
          <cell r="M574" t="str">
            <v/>
          </cell>
        </row>
        <row r="575">
          <cell r="A575" t="str">
            <v/>
          </cell>
          <cell r="B575">
            <v>2015</v>
          </cell>
          <cell r="C575">
            <v>6</v>
          </cell>
          <cell r="D575">
            <v>42180</v>
          </cell>
          <cell r="E575" t="str">
            <v>CTGS</v>
          </cell>
          <cell r="F575">
            <v>42180</v>
          </cell>
          <cell r="G575" t="str">
            <v>VAT Cống, gối cống</v>
          </cell>
          <cell r="H575" t="str">
            <v>0004098</v>
          </cell>
          <cell r="I575" t="str">
            <v>DNTN SX - TM Nguyễn Trình</v>
          </cell>
          <cell r="J575">
            <v>17376464</v>
          </cell>
          <cell r="K575" t="str">
            <v>1331</v>
          </cell>
          <cell r="L575" t="str">
            <v>331</v>
          </cell>
          <cell r="M575" t="str">
            <v/>
          </cell>
        </row>
        <row r="576">
          <cell r="A576" t="str">
            <v/>
          </cell>
          <cell r="B576">
            <v>2015</v>
          </cell>
          <cell r="C576">
            <v>6</v>
          </cell>
          <cell r="D576">
            <v>42180</v>
          </cell>
          <cell r="E576" t="str">
            <v>CTGS</v>
          </cell>
          <cell r="F576">
            <v>42180</v>
          </cell>
          <cell r="G576" t="str">
            <v>Sắt, thép xây dựng</v>
          </cell>
          <cell r="H576" t="str">
            <v>0004099</v>
          </cell>
          <cell r="I576" t="str">
            <v>DNTN SX - TM Nguyễn Trình</v>
          </cell>
          <cell r="J576">
            <v>46033273</v>
          </cell>
          <cell r="K576" t="str">
            <v>642</v>
          </cell>
          <cell r="L576" t="str">
            <v>331</v>
          </cell>
          <cell r="M576" t="str">
            <v/>
          </cell>
        </row>
        <row r="577">
          <cell r="A577" t="str">
            <v/>
          </cell>
          <cell r="B577">
            <v>2015</v>
          </cell>
          <cell r="C577">
            <v>6</v>
          </cell>
          <cell r="D577">
            <v>42180</v>
          </cell>
          <cell r="E577" t="str">
            <v>CTGS</v>
          </cell>
          <cell r="F577">
            <v>42180</v>
          </cell>
          <cell r="G577" t="str">
            <v>VAT Sắt, thép xây dựng</v>
          </cell>
          <cell r="H577" t="str">
            <v>0004099</v>
          </cell>
          <cell r="I577" t="str">
            <v>DNTN SX - TM Nguyễn Trình</v>
          </cell>
          <cell r="J577">
            <v>4603327</v>
          </cell>
          <cell r="K577" t="str">
            <v>1331</v>
          </cell>
          <cell r="L577" t="str">
            <v>331</v>
          </cell>
          <cell r="M577" t="str">
            <v/>
          </cell>
        </row>
        <row r="578">
          <cell r="A578" t="str">
            <v/>
          </cell>
          <cell r="B578">
            <v>2015</v>
          </cell>
          <cell r="C578">
            <v>6</v>
          </cell>
          <cell r="D578">
            <v>42180</v>
          </cell>
          <cell r="E578" t="str">
            <v>CTGS</v>
          </cell>
          <cell r="F578">
            <v>42180</v>
          </cell>
          <cell r="G578" t="str">
            <v>Sắt gân</v>
          </cell>
          <cell r="H578" t="str">
            <v>0004100</v>
          </cell>
          <cell r="I578" t="str">
            <v>DNTN SX - TM Nguyễn Trình</v>
          </cell>
          <cell r="J578">
            <v>12290909</v>
          </cell>
          <cell r="K578" t="str">
            <v>642</v>
          </cell>
          <cell r="L578" t="str">
            <v>331</v>
          </cell>
          <cell r="M578" t="str">
            <v/>
          </cell>
        </row>
        <row r="579">
          <cell r="A579" t="str">
            <v/>
          </cell>
          <cell r="B579">
            <v>2015</v>
          </cell>
          <cell r="C579">
            <v>6</v>
          </cell>
          <cell r="D579">
            <v>42180</v>
          </cell>
          <cell r="E579" t="str">
            <v>CTGS</v>
          </cell>
          <cell r="F579">
            <v>42180</v>
          </cell>
          <cell r="G579" t="str">
            <v>VAT Sắt gân</v>
          </cell>
          <cell r="H579" t="str">
            <v>0004100</v>
          </cell>
          <cell r="I579" t="str">
            <v>DNTN SX - TM Nguyễn Trình</v>
          </cell>
          <cell r="J579">
            <v>1229091</v>
          </cell>
          <cell r="K579" t="str">
            <v>1331</v>
          </cell>
          <cell r="L579" t="str">
            <v>331</v>
          </cell>
          <cell r="M579" t="str">
            <v/>
          </cell>
        </row>
        <row r="580">
          <cell r="A580" t="str">
            <v/>
          </cell>
          <cell r="B580">
            <v>2015</v>
          </cell>
          <cell r="C580">
            <v>6</v>
          </cell>
          <cell r="D580">
            <v>42181</v>
          </cell>
          <cell r="E580" t="str">
            <v>GBN</v>
          </cell>
          <cell r="F580">
            <v>42181</v>
          </cell>
          <cell r="G580" t="str">
            <v>Lãi vay KU 1402LDS201401630</v>
          </cell>
          <cell r="I580" t="str">
            <v>KU 1402LDS201401630</v>
          </cell>
          <cell r="J580">
            <v>8203223</v>
          </cell>
          <cell r="K580" t="str">
            <v>635</v>
          </cell>
          <cell r="L580" t="str">
            <v>1121</v>
          </cell>
          <cell r="M580" t="str">
            <v/>
          </cell>
        </row>
        <row r="581">
          <cell r="A581" t="str">
            <v/>
          </cell>
          <cell r="B581">
            <v>2015</v>
          </cell>
          <cell r="C581">
            <v>6</v>
          </cell>
          <cell r="D581">
            <v>42181</v>
          </cell>
          <cell r="E581" t="str">
            <v>GBN</v>
          </cell>
          <cell r="F581">
            <v>42181</v>
          </cell>
          <cell r="G581" t="str">
            <v>Lãi vay KU 1402LDS201402000</v>
          </cell>
          <cell r="I581" t="str">
            <v>KU 1402LDS201402000</v>
          </cell>
          <cell r="J581">
            <v>16406445</v>
          </cell>
          <cell r="K581" t="str">
            <v>635</v>
          </cell>
          <cell r="L581" t="str">
            <v>1121</v>
          </cell>
          <cell r="M581" t="str">
            <v/>
          </cell>
        </row>
        <row r="582">
          <cell r="A582" t="str">
            <v/>
          </cell>
          <cell r="B582">
            <v>2015</v>
          </cell>
          <cell r="C582">
            <v>6</v>
          </cell>
          <cell r="D582">
            <v>42181</v>
          </cell>
          <cell r="E582" t="str">
            <v>GBN</v>
          </cell>
          <cell r="F582">
            <v>42181</v>
          </cell>
          <cell r="G582" t="str">
            <v>Lãi vay KU 1402LDS201402374</v>
          </cell>
          <cell r="I582" t="str">
            <v>KU 1402LDS201402374</v>
          </cell>
          <cell r="J582">
            <v>13125156</v>
          </cell>
          <cell r="K582" t="str">
            <v>635</v>
          </cell>
          <cell r="L582" t="str">
            <v>1121</v>
          </cell>
          <cell r="M582" t="str">
            <v/>
          </cell>
        </row>
        <row r="583">
          <cell r="A583" t="str">
            <v/>
          </cell>
          <cell r="B583">
            <v>2015</v>
          </cell>
          <cell r="C583">
            <v>6</v>
          </cell>
          <cell r="D583">
            <v>42181</v>
          </cell>
          <cell r="E583" t="str">
            <v>GBN</v>
          </cell>
          <cell r="F583">
            <v>42181</v>
          </cell>
          <cell r="G583" t="str">
            <v>Lãi vay KU 1402LDS201402740</v>
          </cell>
          <cell r="I583" t="str">
            <v>KU 1402LDS201402740</v>
          </cell>
          <cell r="J583">
            <v>12304833</v>
          </cell>
          <cell r="K583" t="str">
            <v>635</v>
          </cell>
          <cell r="L583" t="str">
            <v>1121</v>
          </cell>
          <cell r="M583" t="str">
            <v/>
          </cell>
        </row>
        <row r="584">
          <cell r="A584" t="str">
            <v/>
          </cell>
          <cell r="B584">
            <v>2015</v>
          </cell>
          <cell r="C584">
            <v>6</v>
          </cell>
          <cell r="D584">
            <v>42181</v>
          </cell>
          <cell r="E584" t="str">
            <v>GBN</v>
          </cell>
          <cell r="F584">
            <v>42181</v>
          </cell>
          <cell r="G584" t="str">
            <v>Lãi vay KU 1402LDS201403045</v>
          </cell>
          <cell r="I584" t="str">
            <v>KU 1402LDS201403045</v>
          </cell>
          <cell r="J584">
            <v>8203223</v>
          </cell>
          <cell r="K584" t="str">
            <v>635</v>
          </cell>
          <cell r="L584" t="str">
            <v>1121</v>
          </cell>
          <cell r="M584" t="str">
            <v/>
          </cell>
        </row>
        <row r="585">
          <cell r="A585" t="str">
            <v/>
          </cell>
          <cell r="B585">
            <v>2015</v>
          </cell>
          <cell r="C585">
            <v>6</v>
          </cell>
          <cell r="D585">
            <v>42181</v>
          </cell>
          <cell r="E585" t="str">
            <v>GBN</v>
          </cell>
          <cell r="F585">
            <v>42181</v>
          </cell>
          <cell r="G585" t="str">
            <v>Lãi vay KU 1402LDS201500362</v>
          </cell>
          <cell r="I585" t="str">
            <v>KU 1402LDS201500362</v>
          </cell>
          <cell r="J585">
            <v>12304833</v>
          </cell>
          <cell r="K585" t="str">
            <v>635</v>
          </cell>
          <cell r="L585" t="str">
            <v>1121</v>
          </cell>
          <cell r="M585" t="str">
            <v/>
          </cell>
        </row>
        <row r="586">
          <cell r="A586" t="str">
            <v/>
          </cell>
          <cell r="B586">
            <v>2015</v>
          </cell>
          <cell r="C586">
            <v>6</v>
          </cell>
          <cell r="D586">
            <v>42181</v>
          </cell>
          <cell r="E586" t="str">
            <v>GBN</v>
          </cell>
          <cell r="F586">
            <v>42181</v>
          </cell>
          <cell r="G586" t="str">
            <v>Lãi vay KU 1402LDS201500909</v>
          </cell>
          <cell r="I586" t="str">
            <v>KU 1402LDS201500909</v>
          </cell>
          <cell r="J586">
            <v>16407126</v>
          </cell>
          <cell r="K586" t="str">
            <v>635</v>
          </cell>
          <cell r="L586" t="str">
            <v>1121</v>
          </cell>
          <cell r="M586" t="str">
            <v/>
          </cell>
        </row>
        <row r="587">
          <cell r="A587" t="str">
            <v/>
          </cell>
          <cell r="B587">
            <v>2015</v>
          </cell>
          <cell r="C587">
            <v>6</v>
          </cell>
          <cell r="D587">
            <v>42181</v>
          </cell>
          <cell r="E587" t="str">
            <v>GBN</v>
          </cell>
          <cell r="F587">
            <v>42181</v>
          </cell>
          <cell r="G587" t="str">
            <v>Lãi vay KU 1402LDS201501248</v>
          </cell>
          <cell r="I587" t="str">
            <v>KU 1402LDS201501248</v>
          </cell>
          <cell r="J587">
            <v>22228087</v>
          </cell>
          <cell r="K587" t="str">
            <v>635</v>
          </cell>
          <cell r="L587" t="str">
            <v>1121</v>
          </cell>
          <cell r="M587" t="str">
            <v/>
          </cell>
        </row>
        <row r="588">
          <cell r="A588" t="str">
            <v/>
          </cell>
          <cell r="B588">
            <v>2015</v>
          </cell>
          <cell r="C588">
            <v>6</v>
          </cell>
          <cell r="D588">
            <v>42181</v>
          </cell>
          <cell r="E588" t="str">
            <v>GBN</v>
          </cell>
          <cell r="F588">
            <v>42181</v>
          </cell>
          <cell r="G588" t="str">
            <v>Lãi vay KU 1402LDS201501494</v>
          </cell>
          <cell r="I588" t="str">
            <v>KU 1402LDS201501494</v>
          </cell>
          <cell r="J588">
            <v>14289484</v>
          </cell>
          <cell r="K588" t="str">
            <v>635</v>
          </cell>
          <cell r="L588" t="str">
            <v>1121</v>
          </cell>
          <cell r="M588" t="str">
            <v/>
          </cell>
        </row>
        <row r="589">
          <cell r="A589" t="str">
            <v/>
          </cell>
          <cell r="B589">
            <v>2015</v>
          </cell>
          <cell r="C589">
            <v>6</v>
          </cell>
          <cell r="D589">
            <v>42184</v>
          </cell>
          <cell r="E589" t="str">
            <v>CTGS</v>
          </cell>
          <cell r="F589">
            <v>42184</v>
          </cell>
          <cell r="G589" t="str">
            <v>Thi công công trình theo HĐXD số 07/2014/HĐXD</v>
          </cell>
          <cell r="H589" t="str">
            <v>0000105</v>
          </cell>
          <cell r="I589" t="str">
            <v>Cty TNHH MTV XD TM DV Khánh Trân</v>
          </cell>
          <cell r="J589">
            <v>6818181818</v>
          </cell>
          <cell r="K589" t="str">
            <v>642</v>
          </cell>
          <cell r="L589" t="str">
            <v>331</v>
          </cell>
          <cell r="M589" t="str">
            <v/>
          </cell>
        </row>
        <row r="590">
          <cell r="A590" t="str">
            <v/>
          </cell>
          <cell r="B590">
            <v>2015</v>
          </cell>
          <cell r="C590">
            <v>6</v>
          </cell>
          <cell r="D590">
            <v>42184</v>
          </cell>
          <cell r="E590" t="str">
            <v>CTGS</v>
          </cell>
          <cell r="F590">
            <v>42184</v>
          </cell>
          <cell r="G590" t="str">
            <v>VAT Thi công công trình theo HĐXD số 07/2014/HĐXD</v>
          </cell>
          <cell r="H590" t="str">
            <v>0000105</v>
          </cell>
          <cell r="I590" t="str">
            <v>Cty TNHH MTV XD TM DV Khánh Trân</v>
          </cell>
          <cell r="J590">
            <v>681818182</v>
          </cell>
          <cell r="K590" t="str">
            <v>1331</v>
          </cell>
          <cell r="L590" t="str">
            <v>331</v>
          </cell>
          <cell r="M590" t="str">
            <v/>
          </cell>
        </row>
        <row r="591">
          <cell r="A591" t="str">
            <v/>
          </cell>
          <cell r="B591">
            <v>2015</v>
          </cell>
          <cell r="C591">
            <v>6</v>
          </cell>
          <cell r="D591">
            <v>42185</v>
          </cell>
          <cell r="E591" t="str">
            <v>GBN</v>
          </cell>
          <cell r="F591">
            <v>42185</v>
          </cell>
          <cell r="G591" t="str">
            <v>Thanh toán tiền công trình</v>
          </cell>
          <cell r="I591" t="str">
            <v>Cty CP Lưới Hàn Thiên Phú</v>
          </cell>
          <cell r="J591">
            <v>45000000</v>
          </cell>
          <cell r="K591" t="str">
            <v>331</v>
          </cell>
          <cell r="L591" t="str">
            <v>1121</v>
          </cell>
          <cell r="M591" t="str">
            <v/>
          </cell>
        </row>
        <row r="592">
          <cell r="A592" t="str">
            <v/>
          </cell>
          <cell r="B592">
            <v>2015</v>
          </cell>
          <cell r="C592">
            <v>6</v>
          </cell>
          <cell r="D592">
            <v>42185</v>
          </cell>
          <cell r="E592" t="str">
            <v>GBN</v>
          </cell>
          <cell r="F592">
            <v>42185</v>
          </cell>
          <cell r="G592" t="str">
            <v xml:space="preserve">Phí chuyển tiền </v>
          </cell>
          <cell r="J592">
            <v>20000</v>
          </cell>
          <cell r="K592" t="str">
            <v>642</v>
          </cell>
          <cell r="L592" t="str">
            <v>1121</v>
          </cell>
          <cell r="M592" t="str">
            <v/>
          </cell>
        </row>
        <row r="593">
          <cell r="A593" t="str">
            <v/>
          </cell>
          <cell r="B593">
            <v>2015</v>
          </cell>
          <cell r="C593">
            <v>6</v>
          </cell>
          <cell r="D593">
            <v>42185</v>
          </cell>
          <cell r="E593" t="str">
            <v>GBN</v>
          </cell>
          <cell r="F593">
            <v>42185</v>
          </cell>
          <cell r="G593" t="str">
            <v xml:space="preserve">VAT Phí chuyển tiền </v>
          </cell>
          <cell r="J593">
            <v>2000</v>
          </cell>
          <cell r="K593" t="str">
            <v>1331</v>
          </cell>
          <cell r="L593" t="str">
            <v>1121</v>
          </cell>
          <cell r="M593" t="str">
            <v/>
          </cell>
        </row>
        <row r="594">
          <cell r="A594" t="str">
            <v/>
          </cell>
          <cell r="B594">
            <v>2015</v>
          </cell>
          <cell r="C594">
            <v>6</v>
          </cell>
          <cell r="D594">
            <v>42185</v>
          </cell>
          <cell r="E594" t="str">
            <v>GBN</v>
          </cell>
          <cell r="F594">
            <v>42185</v>
          </cell>
          <cell r="G594" t="str">
            <v>Thanh toán tiền công trình</v>
          </cell>
          <cell r="I594" t="str">
            <v>Cty TNHH Kỹ Thuật Cơ Điện M &amp; E</v>
          </cell>
          <cell r="J594">
            <v>100000000</v>
          </cell>
          <cell r="K594" t="str">
            <v>331</v>
          </cell>
          <cell r="L594" t="str">
            <v>1121</v>
          </cell>
          <cell r="M594" t="str">
            <v/>
          </cell>
        </row>
        <row r="595">
          <cell r="A595" t="str">
            <v/>
          </cell>
          <cell r="B595">
            <v>2015</v>
          </cell>
          <cell r="C595">
            <v>6</v>
          </cell>
          <cell r="D595">
            <v>42185</v>
          </cell>
          <cell r="E595" t="str">
            <v>GBN</v>
          </cell>
          <cell r="F595">
            <v>42185</v>
          </cell>
          <cell r="G595" t="str">
            <v xml:space="preserve">Phí chuyển tiền </v>
          </cell>
          <cell r="J595">
            <v>30000</v>
          </cell>
          <cell r="K595" t="str">
            <v>642</v>
          </cell>
          <cell r="L595" t="str">
            <v>1121</v>
          </cell>
          <cell r="M595" t="str">
            <v/>
          </cell>
        </row>
        <row r="596">
          <cell r="A596" t="str">
            <v/>
          </cell>
          <cell r="B596">
            <v>2015</v>
          </cell>
          <cell r="C596">
            <v>6</v>
          </cell>
          <cell r="D596">
            <v>42185</v>
          </cell>
          <cell r="E596" t="str">
            <v>GBN</v>
          </cell>
          <cell r="F596">
            <v>42185</v>
          </cell>
          <cell r="G596" t="str">
            <v xml:space="preserve">VAT Phí chuyển tiền </v>
          </cell>
          <cell r="J596">
            <v>3000</v>
          </cell>
          <cell r="K596" t="str">
            <v>1331</v>
          </cell>
          <cell r="L596" t="str">
            <v>1121</v>
          </cell>
          <cell r="M596" t="str">
            <v/>
          </cell>
        </row>
        <row r="597">
          <cell r="A597" t="str">
            <v>C17</v>
          </cell>
          <cell r="B597">
            <v>2015</v>
          </cell>
          <cell r="C597">
            <v>7</v>
          </cell>
          <cell r="D597">
            <v>42186</v>
          </cell>
          <cell r="E597" t="str">
            <v>C17</v>
          </cell>
          <cell r="F597">
            <v>42159</v>
          </cell>
          <cell r="G597" t="str">
            <v>Thép</v>
          </cell>
          <cell r="H597" t="str">
            <v>0001331</v>
          </cell>
          <cell r="I597" t="str">
            <v>DNTN Dương Phát</v>
          </cell>
          <cell r="J597">
            <v>3127345</v>
          </cell>
          <cell r="K597" t="str">
            <v>642</v>
          </cell>
          <cell r="L597" t="str">
            <v>1111</v>
          </cell>
          <cell r="M597" t="str">
            <v/>
          </cell>
        </row>
        <row r="598">
          <cell r="A598" t="str">
            <v>C17</v>
          </cell>
          <cell r="B598">
            <v>2015</v>
          </cell>
          <cell r="C598">
            <v>7</v>
          </cell>
          <cell r="D598">
            <v>42186</v>
          </cell>
          <cell r="E598" t="str">
            <v>C17</v>
          </cell>
          <cell r="F598">
            <v>42159</v>
          </cell>
          <cell r="G598" t="str">
            <v>VAT Thép</v>
          </cell>
          <cell r="H598" t="str">
            <v>0001331</v>
          </cell>
          <cell r="I598" t="str">
            <v>DNTN Dương Phát</v>
          </cell>
          <cell r="J598">
            <v>312734</v>
          </cell>
          <cell r="K598" t="str">
            <v>1331</v>
          </cell>
          <cell r="L598" t="str">
            <v>1111</v>
          </cell>
          <cell r="M598" t="str">
            <v/>
          </cell>
        </row>
        <row r="599">
          <cell r="A599" t="str">
            <v>C18</v>
          </cell>
          <cell r="B599">
            <v>2015</v>
          </cell>
          <cell r="C599">
            <v>7</v>
          </cell>
          <cell r="D599">
            <v>42186</v>
          </cell>
          <cell r="E599" t="str">
            <v>C18</v>
          </cell>
          <cell r="F599">
            <v>42174</v>
          </cell>
          <cell r="G599" t="str">
            <v xml:space="preserve">Sika Floor </v>
          </cell>
          <cell r="H599" t="str">
            <v>0000110</v>
          </cell>
          <cell r="I599" t="str">
            <v>Cty TNHH MTV TM DV Huỳnh Toàn</v>
          </cell>
          <cell r="J599">
            <v>9662500</v>
          </cell>
          <cell r="K599" t="str">
            <v>642</v>
          </cell>
          <cell r="L599" t="str">
            <v>1111</v>
          </cell>
          <cell r="M599" t="str">
            <v/>
          </cell>
        </row>
        <row r="600">
          <cell r="A600" t="str">
            <v>C18</v>
          </cell>
          <cell r="B600">
            <v>2015</v>
          </cell>
          <cell r="C600">
            <v>7</v>
          </cell>
          <cell r="D600">
            <v>42186</v>
          </cell>
          <cell r="E600" t="str">
            <v>C18</v>
          </cell>
          <cell r="F600">
            <v>42174</v>
          </cell>
          <cell r="G600" t="str">
            <v xml:space="preserve">VAT Sika Floor </v>
          </cell>
          <cell r="H600" t="str">
            <v>0000110</v>
          </cell>
          <cell r="I600" t="str">
            <v>Cty TNHH MTV TM DV Huỳnh Toàn</v>
          </cell>
          <cell r="J600">
            <v>966250</v>
          </cell>
          <cell r="K600" t="str">
            <v>1331</v>
          </cell>
          <cell r="L600" t="str">
            <v>1111</v>
          </cell>
          <cell r="M600" t="str">
            <v/>
          </cell>
        </row>
        <row r="601">
          <cell r="A601" t="str">
            <v/>
          </cell>
          <cell r="B601">
            <v>2015</v>
          </cell>
          <cell r="C601">
            <v>7</v>
          </cell>
          <cell r="D601">
            <v>42187</v>
          </cell>
          <cell r="E601" t="str">
            <v>CTGS</v>
          </cell>
          <cell r="F601">
            <v>42187</v>
          </cell>
          <cell r="G601" t="str">
            <v>Bảo hiểm xây dựng - Bảo Long</v>
          </cell>
          <cell r="H601" t="str">
            <v>0016167</v>
          </cell>
          <cell r="I601" t="str">
            <v>Công Ty Bảo Hiểm Bảo Long Nam Sài Gòn</v>
          </cell>
          <cell r="J601">
            <v>19645867</v>
          </cell>
          <cell r="K601" t="str">
            <v>642</v>
          </cell>
          <cell r="L601" t="str">
            <v>331</v>
          </cell>
          <cell r="M601" t="str">
            <v/>
          </cell>
        </row>
        <row r="602">
          <cell r="A602" t="str">
            <v/>
          </cell>
          <cell r="B602">
            <v>2015</v>
          </cell>
          <cell r="C602">
            <v>7</v>
          </cell>
          <cell r="D602">
            <v>42187</v>
          </cell>
          <cell r="E602" t="str">
            <v>CTGS</v>
          </cell>
          <cell r="F602">
            <v>42187</v>
          </cell>
          <cell r="G602" t="str">
            <v>VAT Bảo hiểm xây dựng - Bảo Long</v>
          </cell>
          <cell r="H602" t="str">
            <v>0016167</v>
          </cell>
          <cell r="I602" t="str">
            <v>Công Ty Bảo Hiểm Bảo Long Nam Sài Gòn</v>
          </cell>
          <cell r="J602">
            <v>1964587</v>
          </cell>
          <cell r="K602" t="str">
            <v>1331</v>
          </cell>
          <cell r="L602" t="str">
            <v>331</v>
          </cell>
          <cell r="M602" t="str">
            <v/>
          </cell>
        </row>
        <row r="603">
          <cell r="A603" t="str">
            <v>C19</v>
          </cell>
          <cell r="B603">
            <v>2015</v>
          </cell>
          <cell r="C603">
            <v>7</v>
          </cell>
          <cell r="D603">
            <v>42187</v>
          </cell>
          <cell r="E603" t="str">
            <v>C19</v>
          </cell>
          <cell r="F603">
            <v>42187</v>
          </cell>
          <cell r="G603" t="str">
            <v>Nộp tiền mặt vào tài khoản ngân hàng</v>
          </cell>
          <cell r="I603" t="str">
            <v>Phạm Thị Đông</v>
          </cell>
          <cell r="J603">
            <v>30000000</v>
          </cell>
          <cell r="K603" t="str">
            <v>1121</v>
          </cell>
          <cell r="L603" t="str">
            <v>1111</v>
          </cell>
          <cell r="M603" t="str">
            <v/>
          </cell>
        </row>
        <row r="604">
          <cell r="A604" t="str">
            <v>C20</v>
          </cell>
          <cell r="B604">
            <v>2015</v>
          </cell>
          <cell r="C604">
            <v>7</v>
          </cell>
          <cell r="D604">
            <v>42187</v>
          </cell>
          <cell r="E604" t="str">
            <v>C20</v>
          </cell>
          <cell r="F604">
            <v>42176</v>
          </cell>
          <cell r="G604" t="str">
            <v>Tiền nước T6/2015</v>
          </cell>
          <cell r="H604" t="str">
            <v>0147698</v>
          </cell>
          <cell r="I604" t="str">
            <v>Cty TNHH MTV Cấp Thoát Nước Trà Vinh</v>
          </cell>
          <cell r="J604">
            <v>2012800</v>
          </cell>
          <cell r="K604" t="str">
            <v>642</v>
          </cell>
          <cell r="L604" t="str">
            <v>1111</v>
          </cell>
          <cell r="M604" t="str">
            <v/>
          </cell>
        </row>
        <row r="605">
          <cell r="A605" t="str">
            <v>C20</v>
          </cell>
          <cell r="B605">
            <v>2015</v>
          </cell>
          <cell r="C605">
            <v>7</v>
          </cell>
          <cell r="D605">
            <v>42187</v>
          </cell>
          <cell r="E605" t="str">
            <v>C20</v>
          </cell>
          <cell r="F605">
            <v>42176</v>
          </cell>
          <cell r="G605" t="str">
            <v>VAT Tiền nước T6/2015</v>
          </cell>
          <cell r="H605" t="str">
            <v>0147698</v>
          </cell>
          <cell r="I605" t="str">
            <v>Cty TNHH MTV Cấp Thoát Nước Trà Vinh</v>
          </cell>
          <cell r="J605">
            <v>100640</v>
          </cell>
          <cell r="K605" t="str">
            <v>1331</v>
          </cell>
          <cell r="L605" t="str">
            <v>1111</v>
          </cell>
          <cell r="M605" t="str">
            <v/>
          </cell>
        </row>
        <row r="606">
          <cell r="A606" t="str">
            <v>C21</v>
          </cell>
          <cell r="B606">
            <v>2015</v>
          </cell>
          <cell r="C606">
            <v>7</v>
          </cell>
          <cell r="D606">
            <v>42187</v>
          </cell>
          <cell r="E606" t="str">
            <v>C21</v>
          </cell>
          <cell r="F606">
            <v>42177</v>
          </cell>
          <cell r="G606" t="str">
            <v xml:space="preserve">Sika Floor </v>
          </cell>
          <cell r="H606" t="str">
            <v>0000112</v>
          </cell>
          <cell r="I606" t="str">
            <v>Cty TNHH MTV TM DV Huỳnh Toàn</v>
          </cell>
          <cell r="J606">
            <v>9662500</v>
          </cell>
          <cell r="K606" t="str">
            <v>642</v>
          </cell>
          <cell r="L606" t="str">
            <v>1111</v>
          </cell>
          <cell r="M606" t="str">
            <v/>
          </cell>
        </row>
        <row r="607">
          <cell r="A607" t="str">
            <v>C21</v>
          </cell>
          <cell r="B607">
            <v>2015</v>
          </cell>
          <cell r="C607">
            <v>7</v>
          </cell>
          <cell r="D607">
            <v>42187</v>
          </cell>
          <cell r="E607" t="str">
            <v>C21</v>
          </cell>
          <cell r="F607">
            <v>42177</v>
          </cell>
          <cell r="G607" t="str">
            <v xml:space="preserve">VAT Sika Floor </v>
          </cell>
          <cell r="H607" t="str">
            <v>0000112</v>
          </cell>
          <cell r="I607" t="str">
            <v>Cty TNHH MTV TM DV Huỳnh Toàn</v>
          </cell>
          <cell r="J607">
            <v>966250</v>
          </cell>
          <cell r="K607" t="str">
            <v>1331</v>
          </cell>
          <cell r="L607" t="str">
            <v>1111</v>
          </cell>
          <cell r="M607" t="str">
            <v/>
          </cell>
        </row>
        <row r="608">
          <cell r="A608" t="str">
            <v/>
          </cell>
          <cell r="B608">
            <v>2015</v>
          </cell>
          <cell r="C608">
            <v>7</v>
          </cell>
          <cell r="D608">
            <v>42187</v>
          </cell>
          <cell r="E608" t="str">
            <v>GBN</v>
          </cell>
          <cell r="F608">
            <v>42187</v>
          </cell>
          <cell r="G608" t="str">
            <v>Thanh toán tiền công trình</v>
          </cell>
          <cell r="I608" t="str">
            <v>Cty TNHH Kỹ Thuật Cơ Điện M &amp; E</v>
          </cell>
          <cell r="J608">
            <v>200000000</v>
          </cell>
          <cell r="K608" t="str">
            <v>331</v>
          </cell>
          <cell r="L608" t="str">
            <v>1121</v>
          </cell>
          <cell r="M608" t="str">
            <v/>
          </cell>
        </row>
        <row r="609">
          <cell r="A609" t="str">
            <v/>
          </cell>
          <cell r="B609">
            <v>2015</v>
          </cell>
          <cell r="C609">
            <v>7</v>
          </cell>
          <cell r="D609">
            <v>42187</v>
          </cell>
          <cell r="E609" t="str">
            <v>GBN</v>
          </cell>
          <cell r="F609">
            <v>42187</v>
          </cell>
          <cell r="G609" t="str">
            <v xml:space="preserve">Phí chuyển tiền </v>
          </cell>
          <cell r="J609">
            <v>60000</v>
          </cell>
          <cell r="K609" t="str">
            <v>642</v>
          </cell>
          <cell r="L609" t="str">
            <v>1121</v>
          </cell>
          <cell r="M609" t="str">
            <v/>
          </cell>
        </row>
        <row r="610">
          <cell r="A610" t="str">
            <v/>
          </cell>
          <cell r="B610">
            <v>2015</v>
          </cell>
          <cell r="C610">
            <v>7</v>
          </cell>
          <cell r="D610">
            <v>42187</v>
          </cell>
          <cell r="E610" t="str">
            <v>GBN</v>
          </cell>
          <cell r="F610">
            <v>42187</v>
          </cell>
          <cell r="G610" t="str">
            <v xml:space="preserve">VAT Phí chuyển tiền </v>
          </cell>
          <cell r="J610">
            <v>6000</v>
          </cell>
          <cell r="K610" t="str">
            <v>1331</v>
          </cell>
          <cell r="L610" t="str">
            <v>1121</v>
          </cell>
          <cell r="M610" t="str">
            <v/>
          </cell>
        </row>
        <row r="611">
          <cell r="A611" t="str">
            <v/>
          </cell>
          <cell r="B611">
            <v>2015</v>
          </cell>
          <cell r="C611">
            <v>7</v>
          </cell>
          <cell r="D611">
            <v>42187</v>
          </cell>
          <cell r="E611" t="str">
            <v>GBN</v>
          </cell>
          <cell r="F611">
            <v>42187</v>
          </cell>
          <cell r="G611" t="str">
            <v>Thanh toán tiền công trình</v>
          </cell>
          <cell r="I611" t="str">
            <v>Cty TNHH MTV XD TM DV Khánh Trân</v>
          </cell>
          <cell r="J611">
            <v>1000000000</v>
          </cell>
          <cell r="K611" t="str">
            <v>331</v>
          </cell>
          <cell r="L611" t="str">
            <v>1121</v>
          </cell>
          <cell r="M611" t="str">
            <v/>
          </cell>
        </row>
        <row r="612">
          <cell r="A612" t="str">
            <v/>
          </cell>
          <cell r="B612">
            <v>2015</v>
          </cell>
          <cell r="C612">
            <v>7</v>
          </cell>
          <cell r="D612">
            <v>42187</v>
          </cell>
          <cell r="E612" t="str">
            <v>GBN</v>
          </cell>
          <cell r="F612">
            <v>42187</v>
          </cell>
          <cell r="G612" t="str">
            <v xml:space="preserve">Phí chuyển tiền </v>
          </cell>
          <cell r="J612">
            <v>500000</v>
          </cell>
          <cell r="K612" t="str">
            <v>642</v>
          </cell>
          <cell r="L612" t="str">
            <v>1121</v>
          </cell>
          <cell r="M612" t="str">
            <v/>
          </cell>
        </row>
        <row r="613">
          <cell r="A613" t="str">
            <v/>
          </cell>
          <cell r="B613">
            <v>2015</v>
          </cell>
          <cell r="C613">
            <v>7</v>
          </cell>
          <cell r="D613">
            <v>42187</v>
          </cell>
          <cell r="E613" t="str">
            <v>GBN</v>
          </cell>
          <cell r="F613">
            <v>42187</v>
          </cell>
          <cell r="G613" t="str">
            <v xml:space="preserve">VAT Phí chuyển tiền </v>
          </cell>
          <cell r="J613">
            <v>50000</v>
          </cell>
          <cell r="K613" t="str">
            <v>1331</v>
          </cell>
          <cell r="L613" t="str">
            <v>1121</v>
          </cell>
          <cell r="M613" t="str">
            <v/>
          </cell>
        </row>
        <row r="614">
          <cell r="A614" t="str">
            <v/>
          </cell>
          <cell r="B614">
            <v>2015</v>
          </cell>
          <cell r="C614">
            <v>7</v>
          </cell>
          <cell r="D614">
            <v>42187</v>
          </cell>
          <cell r="E614" t="str">
            <v>CTGS</v>
          </cell>
          <cell r="F614">
            <v>42187</v>
          </cell>
          <cell r="G614" t="str">
            <v>Thi công công trình theo HĐXD số 07/2014/HĐXD</v>
          </cell>
          <cell r="H614" t="str">
            <v>0000106</v>
          </cell>
          <cell r="I614" t="str">
            <v>Cty TNHH MTV XD TM DV Khánh Trân</v>
          </cell>
          <cell r="J614">
            <v>909090909</v>
          </cell>
          <cell r="K614" t="str">
            <v>642</v>
          </cell>
          <cell r="L614" t="str">
            <v>331</v>
          </cell>
          <cell r="M614" t="str">
            <v/>
          </cell>
        </row>
        <row r="615">
          <cell r="A615" t="str">
            <v/>
          </cell>
          <cell r="B615">
            <v>2015</v>
          </cell>
          <cell r="C615">
            <v>7</v>
          </cell>
          <cell r="D615">
            <v>42187</v>
          </cell>
          <cell r="E615" t="str">
            <v>CTGS</v>
          </cell>
          <cell r="F615">
            <v>42187</v>
          </cell>
          <cell r="G615" t="str">
            <v>VAT Thi công công trình theo HĐXD số 07/2014/HĐXD</v>
          </cell>
          <cell r="H615" t="str">
            <v>0000106</v>
          </cell>
          <cell r="I615" t="str">
            <v>Cty TNHH MTV XD TM DV Khánh Trân</v>
          </cell>
          <cell r="J615">
            <v>90909091</v>
          </cell>
          <cell r="K615" t="str">
            <v>1331</v>
          </cell>
          <cell r="L615" t="str">
            <v>331</v>
          </cell>
          <cell r="M615" t="str">
            <v/>
          </cell>
        </row>
        <row r="616">
          <cell r="A616" t="str">
            <v/>
          </cell>
          <cell r="B616">
            <v>2015</v>
          </cell>
          <cell r="C616">
            <v>7</v>
          </cell>
          <cell r="D616">
            <v>42187</v>
          </cell>
          <cell r="E616" t="str">
            <v>GBC</v>
          </cell>
          <cell r="F616">
            <v>42187</v>
          </cell>
          <cell r="G616" t="str">
            <v>Vay KU 1402LDS201502113</v>
          </cell>
          <cell r="I616" t="str">
            <v>KU 1402LDS201502113</v>
          </cell>
          <cell r="J616">
            <v>1500000000</v>
          </cell>
          <cell r="K616" t="str">
            <v>1121</v>
          </cell>
          <cell r="L616" t="str">
            <v>3411</v>
          </cell>
          <cell r="M616" t="str">
            <v/>
          </cell>
        </row>
        <row r="617">
          <cell r="A617" t="str">
            <v/>
          </cell>
          <cell r="B617">
            <v>2015</v>
          </cell>
          <cell r="C617">
            <v>7</v>
          </cell>
          <cell r="D617">
            <v>42188</v>
          </cell>
          <cell r="E617" t="str">
            <v>GBN</v>
          </cell>
          <cell r="F617">
            <v>42188</v>
          </cell>
          <cell r="G617" t="str">
            <v>Thanh toán tiền công trình</v>
          </cell>
          <cell r="I617" t="str">
            <v>DNTN Lê Tấn Phát</v>
          </cell>
          <cell r="J617">
            <v>250000000</v>
          </cell>
          <cell r="K617" t="str">
            <v>331</v>
          </cell>
          <cell r="L617" t="str">
            <v>1121</v>
          </cell>
          <cell r="M617" t="str">
            <v/>
          </cell>
        </row>
        <row r="618">
          <cell r="A618" t="str">
            <v/>
          </cell>
          <cell r="B618">
            <v>2015</v>
          </cell>
          <cell r="C618">
            <v>7</v>
          </cell>
          <cell r="D618">
            <v>42188</v>
          </cell>
          <cell r="E618" t="str">
            <v>GBN</v>
          </cell>
          <cell r="F618">
            <v>42188</v>
          </cell>
          <cell r="G618" t="str">
            <v xml:space="preserve">Phí chuyển tiền </v>
          </cell>
          <cell r="J618">
            <v>125000</v>
          </cell>
          <cell r="K618" t="str">
            <v>642</v>
          </cell>
          <cell r="L618" t="str">
            <v>1121</v>
          </cell>
          <cell r="M618" t="str">
            <v/>
          </cell>
        </row>
        <row r="619">
          <cell r="A619" t="str">
            <v/>
          </cell>
          <cell r="B619">
            <v>2015</v>
          </cell>
          <cell r="C619">
            <v>7</v>
          </cell>
          <cell r="D619">
            <v>42188</v>
          </cell>
          <cell r="E619" t="str">
            <v>GBN</v>
          </cell>
          <cell r="F619">
            <v>42188</v>
          </cell>
          <cell r="G619" t="str">
            <v xml:space="preserve">VAT Phí chuyển tiền </v>
          </cell>
          <cell r="J619">
            <v>12500</v>
          </cell>
          <cell r="K619" t="str">
            <v>1331</v>
          </cell>
          <cell r="L619" t="str">
            <v>1121</v>
          </cell>
          <cell r="M619" t="str">
            <v/>
          </cell>
        </row>
        <row r="620">
          <cell r="A620" t="str">
            <v/>
          </cell>
          <cell r="B620">
            <v>2015</v>
          </cell>
          <cell r="C620">
            <v>7</v>
          </cell>
          <cell r="D620">
            <v>42188</v>
          </cell>
          <cell r="E620" t="str">
            <v>GBN</v>
          </cell>
          <cell r="F620">
            <v>42188</v>
          </cell>
          <cell r="G620" t="str">
            <v>Thanh toán tiền bảo hiểm xây dựng</v>
          </cell>
          <cell r="I620" t="str">
            <v>Công Ty Bảo Hiểm Bảo Long Nam Sài Gòn</v>
          </cell>
          <cell r="J620">
            <v>21610454</v>
          </cell>
          <cell r="K620" t="str">
            <v>331</v>
          </cell>
          <cell r="L620" t="str">
            <v>1121</v>
          </cell>
          <cell r="M620" t="str">
            <v/>
          </cell>
        </row>
        <row r="621">
          <cell r="A621" t="str">
            <v>C22</v>
          </cell>
          <cell r="B621">
            <v>2015</v>
          </cell>
          <cell r="C621">
            <v>7</v>
          </cell>
          <cell r="D621">
            <v>42191</v>
          </cell>
          <cell r="E621" t="str">
            <v>C22</v>
          </cell>
          <cell r="F621">
            <v>42191</v>
          </cell>
          <cell r="G621" t="str">
            <v>Nộp tiền mặt vào tài khoản ngân hàng</v>
          </cell>
          <cell r="I621" t="str">
            <v>Nguyễn Thiện Duyệt</v>
          </cell>
          <cell r="J621">
            <v>500000000</v>
          </cell>
          <cell r="K621" t="str">
            <v>1121</v>
          </cell>
          <cell r="L621" t="str">
            <v>1111</v>
          </cell>
          <cell r="M621" t="str">
            <v/>
          </cell>
        </row>
        <row r="622">
          <cell r="A622" t="str">
            <v>C23</v>
          </cell>
          <cell r="B622">
            <v>2015</v>
          </cell>
          <cell r="C622">
            <v>7</v>
          </cell>
          <cell r="D622">
            <v>42193</v>
          </cell>
          <cell r="E622" t="str">
            <v>C23</v>
          </cell>
          <cell r="F622">
            <v>42193</v>
          </cell>
          <cell r="G622" t="str">
            <v>Màng công trình</v>
          </cell>
          <cell r="H622" t="str">
            <v>0000915</v>
          </cell>
          <cell r="I622" t="str">
            <v>Cửa Hàng Gia Nhu</v>
          </cell>
          <cell r="J622">
            <v>2400000</v>
          </cell>
          <cell r="K622" t="str">
            <v>642</v>
          </cell>
          <cell r="L622" t="str">
            <v>1111</v>
          </cell>
          <cell r="M622" t="str">
            <v/>
          </cell>
        </row>
        <row r="623">
          <cell r="A623" t="str">
            <v>C24</v>
          </cell>
          <cell r="B623">
            <v>2015</v>
          </cell>
          <cell r="C623">
            <v>7</v>
          </cell>
          <cell r="D623">
            <v>42193</v>
          </cell>
          <cell r="E623" t="str">
            <v>C24</v>
          </cell>
          <cell r="F623">
            <v>42193</v>
          </cell>
          <cell r="G623" t="str">
            <v>Cước điện thoại T6/2015 - 005</v>
          </cell>
          <cell r="H623" t="str">
            <v>0146085</v>
          </cell>
          <cell r="I623" t="str">
            <v>TT Kinh Doanh Viễn Thông Trà Vinh</v>
          </cell>
          <cell r="J623">
            <v>38267</v>
          </cell>
          <cell r="K623" t="str">
            <v>642</v>
          </cell>
          <cell r="L623" t="str">
            <v>1111</v>
          </cell>
          <cell r="M623" t="str">
            <v/>
          </cell>
        </row>
        <row r="624">
          <cell r="A624" t="str">
            <v>C24</v>
          </cell>
          <cell r="B624">
            <v>2015</v>
          </cell>
          <cell r="C624">
            <v>7</v>
          </cell>
          <cell r="D624">
            <v>42193</v>
          </cell>
          <cell r="E624" t="str">
            <v>C24</v>
          </cell>
          <cell r="F624">
            <v>42193</v>
          </cell>
          <cell r="G624" t="str">
            <v>VAT Cước điện thoại T6/2015 - 005</v>
          </cell>
          <cell r="H624" t="str">
            <v>0146085</v>
          </cell>
          <cell r="I624" t="str">
            <v>TT Kinh Doanh Viễn Thông Trà Vinh</v>
          </cell>
          <cell r="J624">
            <v>3827</v>
          </cell>
          <cell r="K624" t="str">
            <v>1331</v>
          </cell>
          <cell r="L624" t="str">
            <v>1111</v>
          </cell>
          <cell r="M624" t="str">
            <v/>
          </cell>
        </row>
        <row r="625">
          <cell r="A625" t="str">
            <v>C25</v>
          </cell>
          <cell r="B625">
            <v>2015</v>
          </cell>
          <cell r="C625">
            <v>7</v>
          </cell>
          <cell r="D625">
            <v>42193</v>
          </cell>
          <cell r="E625" t="str">
            <v>C25</v>
          </cell>
          <cell r="F625">
            <v>42193</v>
          </cell>
          <cell r="G625" t="str">
            <v>Cước điện thoại T6/2015 - 006</v>
          </cell>
          <cell r="H625" t="str">
            <v>0146086</v>
          </cell>
          <cell r="I625" t="str">
            <v>TT Kinh Doanh Viễn Thông Trà Vinh</v>
          </cell>
          <cell r="J625">
            <v>15300</v>
          </cell>
          <cell r="K625" t="str">
            <v>642</v>
          </cell>
          <cell r="L625" t="str">
            <v>1111</v>
          </cell>
          <cell r="M625" t="str">
            <v/>
          </cell>
        </row>
        <row r="626">
          <cell r="A626" t="str">
            <v>C25</v>
          </cell>
          <cell r="B626">
            <v>2015</v>
          </cell>
          <cell r="C626">
            <v>7</v>
          </cell>
          <cell r="D626">
            <v>42193</v>
          </cell>
          <cell r="E626" t="str">
            <v>C25</v>
          </cell>
          <cell r="F626">
            <v>42193</v>
          </cell>
          <cell r="G626" t="str">
            <v>VAT Cước điện thoại T6/2015 - 006</v>
          </cell>
          <cell r="H626" t="str">
            <v>0146086</v>
          </cell>
          <cell r="I626" t="str">
            <v>TT Kinh Doanh Viễn Thông Trà Vinh</v>
          </cell>
          <cell r="J626">
            <v>1530</v>
          </cell>
          <cell r="K626" t="str">
            <v>1331</v>
          </cell>
          <cell r="L626" t="str">
            <v>1111</v>
          </cell>
          <cell r="M626" t="str">
            <v/>
          </cell>
        </row>
        <row r="627">
          <cell r="A627" t="str">
            <v>C26</v>
          </cell>
          <cell r="B627">
            <v>2015</v>
          </cell>
          <cell r="C627">
            <v>7</v>
          </cell>
          <cell r="D627">
            <v>42193</v>
          </cell>
          <cell r="E627" t="str">
            <v>C26</v>
          </cell>
          <cell r="F627">
            <v>42193</v>
          </cell>
          <cell r="G627" t="str">
            <v>Cước Internet T6/2015</v>
          </cell>
          <cell r="H627" t="str">
            <v>0146073</v>
          </cell>
          <cell r="I627" t="str">
            <v>TT Kinh Doanh Viễn Thông Trà Vinh</v>
          </cell>
          <cell r="J627">
            <v>133000</v>
          </cell>
          <cell r="K627" t="str">
            <v>642</v>
          </cell>
          <cell r="L627" t="str">
            <v>1111</v>
          </cell>
          <cell r="M627" t="str">
            <v/>
          </cell>
        </row>
        <row r="628">
          <cell r="A628" t="str">
            <v>C26</v>
          </cell>
          <cell r="B628">
            <v>2015</v>
          </cell>
          <cell r="C628">
            <v>7</v>
          </cell>
          <cell r="D628">
            <v>42193</v>
          </cell>
          <cell r="E628" t="str">
            <v>C26</v>
          </cell>
          <cell r="F628">
            <v>42193</v>
          </cell>
          <cell r="G628" t="str">
            <v>VAT Cước Internet T6/2015</v>
          </cell>
          <cell r="H628" t="str">
            <v>0146073</v>
          </cell>
          <cell r="I628" t="str">
            <v>TT Kinh Doanh Viễn Thông Trà Vinh</v>
          </cell>
          <cell r="J628">
            <v>13300</v>
          </cell>
          <cell r="K628" t="str">
            <v>1331</v>
          </cell>
          <cell r="L628" t="str">
            <v>1111</v>
          </cell>
          <cell r="M628" t="str">
            <v/>
          </cell>
        </row>
        <row r="629">
          <cell r="A629" t="str">
            <v/>
          </cell>
          <cell r="B629">
            <v>2015</v>
          </cell>
          <cell r="C629">
            <v>7</v>
          </cell>
          <cell r="D629">
            <v>42193</v>
          </cell>
          <cell r="E629" t="str">
            <v>CTGS</v>
          </cell>
          <cell r="F629">
            <v>42193</v>
          </cell>
          <cell r="G629" t="str">
            <v>Lưới thép hàn D8a 150</v>
          </cell>
          <cell r="H629" t="str">
            <v>0000768</v>
          </cell>
          <cell r="I629" t="str">
            <v>Cty CP Lưới Hàn Thiên Phú</v>
          </cell>
          <cell r="J629">
            <v>136478605</v>
          </cell>
          <cell r="K629" t="str">
            <v>642</v>
          </cell>
          <cell r="L629" t="str">
            <v>331</v>
          </cell>
          <cell r="M629" t="str">
            <v/>
          </cell>
        </row>
        <row r="630">
          <cell r="A630" t="str">
            <v/>
          </cell>
          <cell r="B630">
            <v>2015</v>
          </cell>
          <cell r="C630">
            <v>7</v>
          </cell>
          <cell r="D630">
            <v>42193</v>
          </cell>
          <cell r="E630" t="str">
            <v>CTGS</v>
          </cell>
          <cell r="F630">
            <v>42193</v>
          </cell>
          <cell r="G630" t="str">
            <v>VAT Lưới thép hàn D8a 150</v>
          </cell>
          <cell r="H630" t="str">
            <v>0000768</v>
          </cell>
          <cell r="I630" t="str">
            <v>Cty CP Lưới Hàn Thiên Phú</v>
          </cell>
          <cell r="J630">
            <v>13647861</v>
          </cell>
          <cell r="K630" t="str">
            <v>1331</v>
          </cell>
          <cell r="L630" t="str">
            <v>331</v>
          </cell>
          <cell r="M630" t="str">
            <v/>
          </cell>
        </row>
        <row r="631">
          <cell r="A631" t="str">
            <v/>
          </cell>
          <cell r="B631">
            <v>2015</v>
          </cell>
          <cell r="C631">
            <v>7</v>
          </cell>
          <cell r="D631">
            <v>42193</v>
          </cell>
          <cell r="E631" t="str">
            <v>CTGS</v>
          </cell>
          <cell r="F631">
            <v>42193</v>
          </cell>
          <cell r="G631" t="str">
            <v>Hỗ trợ tiền xe</v>
          </cell>
          <cell r="I631" t="str">
            <v>Cty CP Lưới Hàn Thiên Phú</v>
          </cell>
          <cell r="J631">
            <v>327600</v>
          </cell>
          <cell r="K631" t="str">
            <v>1331</v>
          </cell>
          <cell r="L631" t="str">
            <v>331</v>
          </cell>
          <cell r="M631" t="str">
            <v/>
          </cell>
        </row>
        <row r="632">
          <cell r="A632" t="str">
            <v/>
          </cell>
          <cell r="B632">
            <v>2015</v>
          </cell>
          <cell r="C632">
            <v>7</v>
          </cell>
          <cell r="D632">
            <v>42194</v>
          </cell>
          <cell r="E632" t="str">
            <v>GBN</v>
          </cell>
          <cell r="F632">
            <v>42194</v>
          </cell>
          <cell r="G632" t="str">
            <v>Ký quỹ trả tiền xây dựng</v>
          </cell>
          <cell r="J632">
            <v>105126466</v>
          </cell>
          <cell r="K632" t="str">
            <v>3388</v>
          </cell>
          <cell r="L632" t="str">
            <v>1121</v>
          </cell>
          <cell r="M632" t="str">
            <v/>
          </cell>
        </row>
        <row r="633">
          <cell r="A633" t="str">
            <v/>
          </cell>
          <cell r="B633">
            <v>2015</v>
          </cell>
          <cell r="C633">
            <v>7</v>
          </cell>
          <cell r="D633">
            <v>42194</v>
          </cell>
          <cell r="E633" t="str">
            <v>GBN</v>
          </cell>
          <cell r="F633">
            <v>42194</v>
          </cell>
          <cell r="G633" t="str">
            <v>Phí bảo lãnh ký quỹ</v>
          </cell>
          <cell r="J633">
            <v>327600</v>
          </cell>
          <cell r="K633" t="str">
            <v>642</v>
          </cell>
          <cell r="L633" t="str">
            <v>1121</v>
          </cell>
          <cell r="M633" t="str">
            <v/>
          </cell>
        </row>
        <row r="634">
          <cell r="A634" t="str">
            <v/>
          </cell>
          <cell r="B634">
            <v>2015</v>
          </cell>
          <cell r="C634">
            <v>7</v>
          </cell>
          <cell r="D634">
            <v>42195</v>
          </cell>
          <cell r="E634" t="str">
            <v>GBN</v>
          </cell>
          <cell r="F634">
            <v>42195</v>
          </cell>
          <cell r="G634" t="str">
            <v>Thanh toán tiền công trình</v>
          </cell>
          <cell r="I634" t="str">
            <v>Cty CP Lưới Hàn Thiên Phú</v>
          </cell>
          <cell r="J634">
            <v>105454066</v>
          </cell>
          <cell r="K634" t="str">
            <v>331</v>
          </cell>
          <cell r="L634" t="str">
            <v>1121</v>
          </cell>
          <cell r="M634" t="str">
            <v/>
          </cell>
        </row>
        <row r="635">
          <cell r="A635" t="str">
            <v/>
          </cell>
          <cell r="B635">
            <v>2015</v>
          </cell>
          <cell r="C635">
            <v>7</v>
          </cell>
          <cell r="D635">
            <v>42195</v>
          </cell>
          <cell r="E635" t="str">
            <v>GBN</v>
          </cell>
          <cell r="F635">
            <v>42195</v>
          </cell>
          <cell r="G635" t="str">
            <v xml:space="preserve">Phí chuyển tiền </v>
          </cell>
          <cell r="J635">
            <v>31636</v>
          </cell>
          <cell r="K635" t="str">
            <v>642</v>
          </cell>
          <cell r="L635" t="str">
            <v>1121</v>
          </cell>
          <cell r="M635" t="str">
            <v/>
          </cell>
        </row>
        <row r="636">
          <cell r="A636" t="str">
            <v/>
          </cell>
          <cell r="B636">
            <v>2015</v>
          </cell>
          <cell r="C636">
            <v>7</v>
          </cell>
          <cell r="D636">
            <v>42195</v>
          </cell>
          <cell r="E636" t="str">
            <v>GBN</v>
          </cell>
          <cell r="F636">
            <v>42195</v>
          </cell>
          <cell r="G636" t="str">
            <v xml:space="preserve">VAT Phí chuyển tiền </v>
          </cell>
          <cell r="J636">
            <v>3164</v>
          </cell>
          <cell r="K636" t="str">
            <v>1331</v>
          </cell>
          <cell r="L636" t="str">
            <v>1121</v>
          </cell>
          <cell r="M636" t="str">
            <v/>
          </cell>
        </row>
        <row r="637">
          <cell r="A637" t="str">
            <v/>
          </cell>
          <cell r="B637">
            <v>2015</v>
          </cell>
          <cell r="C637">
            <v>7</v>
          </cell>
          <cell r="D637">
            <v>42195</v>
          </cell>
          <cell r="E637" t="str">
            <v>GBN</v>
          </cell>
          <cell r="F637">
            <v>42195</v>
          </cell>
          <cell r="G637" t="str">
            <v>Thanh toán tiền công trình</v>
          </cell>
          <cell r="I637" t="str">
            <v>DNTN SX - TM Nguyễn Trình</v>
          </cell>
          <cell r="J637">
            <v>55297700</v>
          </cell>
          <cell r="K637" t="str">
            <v>331</v>
          </cell>
          <cell r="L637" t="str">
            <v>1121</v>
          </cell>
          <cell r="M637" t="str">
            <v/>
          </cell>
        </row>
        <row r="638">
          <cell r="A638" t="str">
            <v/>
          </cell>
          <cell r="B638">
            <v>2015</v>
          </cell>
          <cell r="C638">
            <v>7</v>
          </cell>
          <cell r="D638">
            <v>42195</v>
          </cell>
          <cell r="E638" t="str">
            <v>GBN</v>
          </cell>
          <cell r="F638">
            <v>42195</v>
          </cell>
          <cell r="G638" t="str">
            <v xml:space="preserve">Phí chuyển tiền </v>
          </cell>
          <cell r="J638">
            <v>20000</v>
          </cell>
          <cell r="K638" t="str">
            <v>642</v>
          </cell>
          <cell r="L638" t="str">
            <v>1121</v>
          </cell>
          <cell r="M638" t="str">
            <v/>
          </cell>
        </row>
        <row r="639">
          <cell r="A639" t="str">
            <v/>
          </cell>
          <cell r="B639">
            <v>2015</v>
          </cell>
          <cell r="C639">
            <v>7</v>
          </cell>
          <cell r="D639">
            <v>42195</v>
          </cell>
          <cell r="E639" t="str">
            <v>GBN</v>
          </cell>
          <cell r="F639">
            <v>42195</v>
          </cell>
          <cell r="G639" t="str">
            <v xml:space="preserve">VAT Phí chuyển tiền </v>
          </cell>
          <cell r="J639">
            <v>2000</v>
          </cell>
          <cell r="K639" t="str">
            <v>1331</v>
          </cell>
          <cell r="L639" t="str">
            <v>1121</v>
          </cell>
          <cell r="M639" t="str">
            <v/>
          </cell>
        </row>
        <row r="640">
          <cell r="A640" t="str">
            <v/>
          </cell>
          <cell r="B640">
            <v>2015</v>
          </cell>
          <cell r="C640">
            <v>7</v>
          </cell>
          <cell r="D640">
            <v>42195</v>
          </cell>
          <cell r="E640" t="str">
            <v>GBC</v>
          </cell>
          <cell r="F640">
            <v>42195</v>
          </cell>
          <cell r="G640" t="str">
            <v>Vay KU 1402LDS201502211</v>
          </cell>
          <cell r="I640" t="str">
            <v>KU 1402LDS201502211</v>
          </cell>
          <cell r="J640">
            <v>1500000000</v>
          </cell>
          <cell r="K640" t="str">
            <v>1121</v>
          </cell>
          <cell r="L640" t="str">
            <v>3411</v>
          </cell>
          <cell r="M640" t="str">
            <v/>
          </cell>
        </row>
        <row r="641">
          <cell r="A641" t="str">
            <v/>
          </cell>
          <cell r="B641">
            <v>2015</v>
          </cell>
          <cell r="C641">
            <v>7</v>
          </cell>
          <cell r="D641">
            <v>42198</v>
          </cell>
          <cell r="E641" t="str">
            <v>GBN</v>
          </cell>
          <cell r="F641">
            <v>42198</v>
          </cell>
          <cell r="G641" t="str">
            <v>Thanh toán tiền công trình</v>
          </cell>
          <cell r="I641" t="str">
            <v>Cty TNHH Phi Hải</v>
          </cell>
          <cell r="J641">
            <v>500000000</v>
          </cell>
          <cell r="K641" t="str">
            <v>331</v>
          </cell>
          <cell r="L641" t="str">
            <v>1121</v>
          </cell>
          <cell r="M641" t="str">
            <v/>
          </cell>
        </row>
        <row r="642">
          <cell r="A642" t="str">
            <v/>
          </cell>
          <cell r="B642">
            <v>2015</v>
          </cell>
          <cell r="C642">
            <v>7</v>
          </cell>
          <cell r="D642">
            <v>42198</v>
          </cell>
          <cell r="E642" t="str">
            <v>GBN</v>
          </cell>
          <cell r="F642">
            <v>42198</v>
          </cell>
          <cell r="G642" t="str">
            <v xml:space="preserve">Phí chuyển tiền </v>
          </cell>
          <cell r="J642">
            <v>250000</v>
          </cell>
          <cell r="K642" t="str">
            <v>642</v>
          </cell>
          <cell r="L642" t="str">
            <v>1121</v>
          </cell>
          <cell r="M642" t="str">
            <v/>
          </cell>
        </row>
        <row r="643">
          <cell r="A643" t="str">
            <v/>
          </cell>
          <cell r="B643">
            <v>2015</v>
          </cell>
          <cell r="C643">
            <v>7</v>
          </cell>
          <cell r="D643">
            <v>42198</v>
          </cell>
          <cell r="E643" t="str">
            <v>GBN</v>
          </cell>
          <cell r="F643">
            <v>42198</v>
          </cell>
          <cell r="G643" t="str">
            <v xml:space="preserve">VAT Phí chuyển tiền </v>
          </cell>
          <cell r="J643">
            <v>25000</v>
          </cell>
          <cell r="K643" t="str">
            <v>1331</v>
          </cell>
          <cell r="L643" t="str">
            <v>1121</v>
          </cell>
          <cell r="M643" t="str">
            <v/>
          </cell>
        </row>
        <row r="644">
          <cell r="A644" t="str">
            <v/>
          </cell>
          <cell r="B644">
            <v>2015</v>
          </cell>
          <cell r="C644">
            <v>7</v>
          </cell>
          <cell r="D644">
            <v>42198</v>
          </cell>
          <cell r="E644" t="str">
            <v>GBN</v>
          </cell>
          <cell r="F644">
            <v>42198</v>
          </cell>
          <cell r="G644" t="str">
            <v>Thanh toán tiền công trình</v>
          </cell>
          <cell r="I644" t="str">
            <v>Cty TNHH MTV XD Công Trình Phúc Vinh</v>
          </cell>
          <cell r="J644">
            <v>100000000</v>
          </cell>
          <cell r="K644" t="str">
            <v>331</v>
          </cell>
          <cell r="L644" t="str">
            <v>1121</v>
          </cell>
          <cell r="M644" t="str">
            <v/>
          </cell>
        </row>
        <row r="645">
          <cell r="A645" t="str">
            <v/>
          </cell>
          <cell r="B645">
            <v>2015</v>
          </cell>
          <cell r="C645">
            <v>7</v>
          </cell>
          <cell r="D645">
            <v>42198</v>
          </cell>
          <cell r="E645" t="str">
            <v>GBN</v>
          </cell>
          <cell r="F645">
            <v>42198</v>
          </cell>
          <cell r="G645" t="str">
            <v xml:space="preserve">Phí chuyển tiền </v>
          </cell>
          <cell r="J645">
            <v>50000</v>
          </cell>
          <cell r="K645" t="str">
            <v>642</v>
          </cell>
          <cell r="L645" t="str">
            <v>1121</v>
          </cell>
          <cell r="M645" t="str">
            <v/>
          </cell>
        </row>
        <row r="646">
          <cell r="A646" t="str">
            <v/>
          </cell>
          <cell r="B646">
            <v>2015</v>
          </cell>
          <cell r="C646">
            <v>7</v>
          </cell>
          <cell r="D646">
            <v>42198</v>
          </cell>
          <cell r="E646" t="str">
            <v>GBN</v>
          </cell>
          <cell r="F646">
            <v>42198</v>
          </cell>
          <cell r="G646" t="str">
            <v xml:space="preserve">VAT Phí chuyển tiền </v>
          </cell>
          <cell r="J646">
            <v>5000</v>
          </cell>
          <cell r="K646" t="str">
            <v>1331</v>
          </cell>
          <cell r="L646" t="str">
            <v>1121</v>
          </cell>
          <cell r="M646" t="str">
            <v/>
          </cell>
        </row>
        <row r="647">
          <cell r="A647" t="str">
            <v/>
          </cell>
          <cell r="B647">
            <v>2015</v>
          </cell>
          <cell r="C647">
            <v>7</v>
          </cell>
          <cell r="D647">
            <v>42199</v>
          </cell>
          <cell r="E647" t="str">
            <v>GBN</v>
          </cell>
          <cell r="F647">
            <v>42199</v>
          </cell>
          <cell r="G647" t="str">
            <v>Thanh toán tiền công trình</v>
          </cell>
          <cell r="I647" t="str">
            <v>Cty TNHH MTV Thanh Hoàng Thanh</v>
          </cell>
          <cell r="J647">
            <v>500000000</v>
          </cell>
          <cell r="K647" t="str">
            <v>331</v>
          </cell>
          <cell r="L647" t="str">
            <v>1121</v>
          </cell>
          <cell r="M647" t="str">
            <v/>
          </cell>
        </row>
        <row r="648">
          <cell r="A648" t="str">
            <v/>
          </cell>
          <cell r="B648">
            <v>2015</v>
          </cell>
          <cell r="C648">
            <v>7</v>
          </cell>
          <cell r="D648">
            <v>42199</v>
          </cell>
          <cell r="E648" t="str">
            <v>GBN</v>
          </cell>
          <cell r="F648">
            <v>42199</v>
          </cell>
          <cell r="G648" t="str">
            <v xml:space="preserve">Phí chuyển tiền </v>
          </cell>
          <cell r="J648">
            <v>150000</v>
          </cell>
          <cell r="K648" t="str">
            <v>642</v>
          </cell>
          <cell r="L648" t="str">
            <v>1121</v>
          </cell>
          <cell r="M648" t="str">
            <v/>
          </cell>
        </row>
        <row r="649">
          <cell r="A649" t="str">
            <v/>
          </cell>
          <cell r="B649">
            <v>2015</v>
          </cell>
          <cell r="C649">
            <v>7</v>
          </cell>
          <cell r="D649">
            <v>42199</v>
          </cell>
          <cell r="E649" t="str">
            <v>GBN</v>
          </cell>
          <cell r="F649">
            <v>42199</v>
          </cell>
          <cell r="G649" t="str">
            <v xml:space="preserve">VAT Phí chuyển tiền </v>
          </cell>
          <cell r="J649">
            <v>15000</v>
          </cell>
          <cell r="K649" t="str">
            <v>1331</v>
          </cell>
          <cell r="L649" t="str">
            <v>1121</v>
          </cell>
          <cell r="M649" t="str">
            <v/>
          </cell>
        </row>
        <row r="650">
          <cell r="A650" t="str">
            <v/>
          </cell>
          <cell r="B650">
            <v>2015</v>
          </cell>
          <cell r="C650">
            <v>7</v>
          </cell>
          <cell r="D650">
            <v>42199</v>
          </cell>
          <cell r="E650" t="str">
            <v>GBN</v>
          </cell>
          <cell r="F650">
            <v>42199</v>
          </cell>
          <cell r="G650" t="str">
            <v>Thanh toán tiền công trình</v>
          </cell>
          <cell r="I650" t="str">
            <v>Cty CP Cơ Khí Kim Loại Xây Dựng Hoàng Kim</v>
          </cell>
          <cell r="J650">
            <v>400000000</v>
          </cell>
          <cell r="K650" t="str">
            <v>331</v>
          </cell>
          <cell r="L650" t="str">
            <v>1121</v>
          </cell>
          <cell r="M650" t="str">
            <v/>
          </cell>
        </row>
        <row r="651">
          <cell r="A651" t="str">
            <v/>
          </cell>
          <cell r="B651">
            <v>2015</v>
          </cell>
          <cell r="C651">
            <v>7</v>
          </cell>
          <cell r="D651">
            <v>42199</v>
          </cell>
          <cell r="E651" t="str">
            <v>GBN</v>
          </cell>
          <cell r="F651">
            <v>42199</v>
          </cell>
          <cell r="G651" t="str">
            <v xml:space="preserve">Phí chuyển tiền </v>
          </cell>
          <cell r="J651">
            <v>120000</v>
          </cell>
          <cell r="K651" t="str">
            <v>642</v>
          </cell>
          <cell r="L651" t="str">
            <v>1121</v>
          </cell>
          <cell r="M651" t="str">
            <v/>
          </cell>
        </row>
        <row r="652">
          <cell r="A652" t="str">
            <v/>
          </cell>
          <cell r="B652">
            <v>2015</v>
          </cell>
          <cell r="C652">
            <v>7</v>
          </cell>
          <cell r="D652">
            <v>42199</v>
          </cell>
          <cell r="E652" t="str">
            <v>GBN</v>
          </cell>
          <cell r="F652">
            <v>42199</v>
          </cell>
          <cell r="G652" t="str">
            <v xml:space="preserve">VAT Phí chuyển tiền </v>
          </cell>
          <cell r="J652">
            <v>12000</v>
          </cell>
          <cell r="K652" t="str">
            <v>1331</v>
          </cell>
          <cell r="L652" t="str">
            <v>1121</v>
          </cell>
          <cell r="M652" t="str">
            <v/>
          </cell>
        </row>
        <row r="653">
          <cell r="A653" t="str">
            <v>C27</v>
          </cell>
          <cell r="B653">
            <v>2015</v>
          </cell>
          <cell r="C653">
            <v>7</v>
          </cell>
          <cell r="D653">
            <v>42201</v>
          </cell>
          <cell r="E653" t="str">
            <v>C27</v>
          </cell>
          <cell r="F653">
            <v>42201</v>
          </cell>
          <cell r="G653" t="str">
            <v>Màng công trình</v>
          </cell>
          <cell r="H653" t="str">
            <v>0000922</v>
          </cell>
          <cell r="I653" t="str">
            <v>Cửa Hàng Gia Nhu</v>
          </cell>
          <cell r="J653">
            <v>1200000</v>
          </cell>
          <cell r="K653" t="str">
            <v>642</v>
          </cell>
          <cell r="L653" t="str">
            <v>1111</v>
          </cell>
          <cell r="M653" t="str">
            <v/>
          </cell>
        </row>
        <row r="654">
          <cell r="A654" t="str">
            <v/>
          </cell>
          <cell r="B654">
            <v>2015</v>
          </cell>
          <cell r="C654">
            <v>7</v>
          </cell>
          <cell r="D654">
            <v>42203</v>
          </cell>
          <cell r="E654" t="str">
            <v>CTGS</v>
          </cell>
          <cell r="F654">
            <v>42203</v>
          </cell>
          <cell r="G654" t="str">
            <v>Bê tông M200 R28</v>
          </cell>
          <cell r="H654" t="str">
            <v>0004539</v>
          </cell>
          <cell r="I654" t="str">
            <v>DNTN SX - TM Nguyễn Trình</v>
          </cell>
          <cell r="J654">
            <v>93590909</v>
          </cell>
          <cell r="K654" t="str">
            <v>642</v>
          </cell>
          <cell r="L654" t="str">
            <v>331</v>
          </cell>
          <cell r="M654" t="str">
            <v/>
          </cell>
        </row>
        <row r="655">
          <cell r="A655" t="str">
            <v/>
          </cell>
          <cell r="B655">
            <v>2015</v>
          </cell>
          <cell r="C655">
            <v>7</v>
          </cell>
          <cell r="D655">
            <v>42203</v>
          </cell>
          <cell r="E655" t="str">
            <v>CTGS</v>
          </cell>
          <cell r="F655">
            <v>42203</v>
          </cell>
          <cell r="G655" t="str">
            <v>VAT Bê tông M200 R28</v>
          </cell>
          <cell r="H655" t="str">
            <v>0004539</v>
          </cell>
          <cell r="I655" t="str">
            <v>DNTN SX - TM Nguyễn Trình</v>
          </cell>
          <cell r="J655">
            <v>9359091</v>
          </cell>
          <cell r="K655" t="str">
            <v>1331</v>
          </cell>
          <cell r="L655" t="str">
            <v>331</v>
          </cell>
          <cell r="M655" t="str">
            <v/>
          </cell>
        </row>
        <row r="656">
          <cell r="A656" t="str">
            <v/>
          </cell>
          <cell r="B656">
            <v>2015</v>
          </cell>
          <cell r="C656">
            <v>7</v>
          </cell>
          <cell r="D656">
            <v>42203</v>
          </cell>
          <cell r="E656" t="str">
            <v>CTGS</v>
          </cell>
          <cell r="F656">
            <v>42203</v>
          </cell>
          <cell r="G656" t="str">
            <v>Bê tông M250</v>
          </cell>
          <cell r="H656" t="str">
            <v>0004537</v>
          </cell>
          <cell r="I656" t="str">
            <v>DNTN SX - TM Nguyễn Trình</v>
          </cell>
          <cell r="J656">
            <v>171163636</v>
          </cell>
          <cell r="K656" t="str">
            <v>642</v>
          </cell>
          <cell r="L656" t="str">
            <v>331</v>
          </cell>
          <cell r="M656" t="str">
            <v/>
          </cell>
        </row>
        <row r="657">
          <cell r="A657" t="str">
            <v/>
          </cell>
          <cell r="B657">
            <v>2015</v>
          </cell>
          <cell r="C657">
            <v>7</v>
          </cell>
          <cell r="D657">
            <v>42203</v>
          </cell>
          <cell r="E657" t="str">
            <v>CTGS</v>
          </cell>
          <cell r="F657">
            <v>42203</v>
          </cell>
          <cell r="G657" t="str">
            <v>VAT Bê tông M250</v>
          </cell>
          <cell r="H657" t="str">
            <v>0004537</v>
          </cell>
          <cell r="I657" t="str">
            <v>DNTN SX - TM Nguyễn Trình</v>
          </cell>
          <cell r="J657">
            <v>17116364</v>
          </cell>
          <cell r="K657" t="str">
            <v>1331</v>
          </cell>
          <cell r="L657" t="str">
            <v>331</v>
          </cell>
          <cell r="M657" t="str">
            <v/>
          </cell>
        </row>
        <row r="658">
          <cell r="A658" t="str">
            <v/>
          </cell>
          <cell r="B658">
            <v>2015</v>
          </cell>
          <cell r="C658">
            <v>7</v>
          </cell>
          <cell r="D658">
            <v>42205</v>
          </cell>
          <cell r="E658" t="str">
            <v>GBN</v>
          </cell>
          <cell r="F658">
            <v>42205</v>
          </cell>
          <cell r="G658" t="str">
            <v>Lãi vay KU 1402LDS201401630</v>
          </cell>
          <cell r="I658" t="str">
            <v>KU 1402LDS201401630</v>
          </cell>
          <cell r="J658">
            <v>7916667</v>
          </cell>
          <cell r="K658" t="str">
            <v>635</v>
          </cell>
          <cell r="L658" t="str">
            <v>1121</v>
          </cell>
          <cell r="M658" t="str">
            <v/>
          </cell>
        </row>
        <row r="659">
          <cell r="A659" t="str">
            <v/>
          </cell>
          <cell r="B659">
            <v>2015</v>
          </cell>
          <cell r="C659">
            <v>7</v>
          </cell>
          <cell r="D659">
            <v>42205</v>
          </cell>
          <cell r="E659" t="str">
            <v>GBN</v>
          </cell>
          <cell r="F659">
            <v>42205</v>
          </cell>
          <cell r="G659" t="str">
            <v>Lãi vay KU 1402LDS201402000</v>
          </cell>
          <cell r="I659" t="str">
            <v>KU 1402LDS201402000</v>
          </cell>
          <cell r="J659">
            <v>15833333</v>
          </cell>
          <cell r="K659" t="str">
            <v>635</v>
          </cell>
          <cell r="L659" t="str">
            <v>1121</v>
          </cell>
          <cell r="M659" t="str">
            <v/>
          </cell>
        </row>
        <row r="660">
          <cell r="A660" t="str">
            <v/>
          </cell>
          <cell r="B660">
            <v>2015</v>
          </cell>
          <cell r="C660">
            <v>7</v>
          </cell>
          <cell r="D660">
            <v>42205</v>
          </cell>
          <cell r="E660" t="str">
            <v>GBN</v>
          </cell>
          <cell r="F660">
            <v>42205</v>
          </cell>
          <cell r="G660" t="str">
            <v>Lãi vay KU 1402LDS201402374</v>
          </cell>
          <cell r="I660" t="str">
            <v>KU 1402LDS201402374</v>
          </cell>
          <cell r="J660">
            <v>12666667</v>
          </cell>
          <cell r="K660" t="str">
            <v>635</v>
          </cell>
          <cell r="L660" t="str">
            <v>1121</v>
          </cell>
          <cell r="M660" t="str">
            <v/>
          </cell>
        </row>
        <row r="661">
          <cell r="A661" t="str">
            <v/>
          </cell>
          <cell r="B661">
            <v>2015</v>
          </cell>
          <cell r="C661">
            <v>7</v>
          </cell>
          <cell r="D661">
            <v>42205</v>
          </cell>
          <cell r="E661" t="str">
            <v>GBN</v>
          </cell>
          <cell r="F661">
            <v>42205</v>
          </cell>
          <cell r="G661" t="str">
            <v>Lãi vay KU 1402LDS201402740</v>
          </cell>
          <cell r="I661" t="str">
            <v>KU 1402LDS201402740</v>
          </cell>
          <cell r="J661">
            <v>11875000</v>
          </cell>
          <cell r="K661" t="str">
            <v>635</v>
          </cell>
          <cell r="L661" t="str">
            <v>1121</v>
          </cell>
          <cell r="M661" t="str">
            <v/>
          </cell>
        </row>
        <row r="662">
          <cell r="A662" t="str">
            <v/>
          </cell>
          <cell r="B662">
            <v>2015</v>
          </cell>
          <cell r="C662">
            <v>7</v>
          </cell>
          <cell r="D662">
            <v>42205</v>
          </cell>
          <cell r="E662" t="str">
            <v>GBN</v>
          </cell>
          <cell r="F662">
            <v>42205</v>
          </cell>
          <cell r="G662" t="str">
            <v>Lãi vay KU 1402LDS201403045</v>
          </cell>
          <cell r="I662" t="str">
            <v>KU 1402LDS201403045</v>
          </cell>
          <cell r="J662">
            <v>7916667</v>
          </cell>
          <cell r="K662" t="str">
            <v>635</v>
          </cell>
          <cell r="L662" t="str">
            <v>1121</v>
          </cell>
          <cell r="M662" t="str">
            <v/>
          </cell>
        </row>
        <row r="663">
          <cell r="A663" t="str">
            <v/>
          </cell>
          <cell r="B663">
            <v>2015</v>
          </cell>
          <cell r="C663">
            <v>7</v>
          </cell>
          <cell r="D663">
            <v>42205</v>
          </cell>
          <cell r="E663" t="str">
            <v>GBN</v>
          </cell>
          <cell r="F663">
            <v>42205</v>
          </cell>
          <cell r="G663" t="str">
            <v>Lãi vay KU 1402LDS201500362</v>
          </cell>
          <cell r="I663" t="str">
            <v>KU 1402LDS201500362</v>
          </cell>
          <cell r="J663">
            <v>11875000</v>
          </cell>
          <cell r="K663" t="str">
            <v>635</v>
          </cell>
          <cell r="L663" t="str">
            <v>1121</v>
          </cell>
          <cell r="M663" t="str">
            <v/>
          </cell>
        </row>
        <row r="664">
          <cell r="A664" t="str">
            <v/>
          </cell>
          <cell r="B664">
            <v>2015</v>
          </cell>
          <cell r="C664">
            <v>7</v>
          </cell>
          <cell r="D664">
            <v>42205</v>
          </cell>
          <cell r="E664" t="str">
            <v>GBN</v>
          </cell>
          <cell r="F664">
            <v>42205</v>
          </cell>
          <cell r="G664" t="str">
            <v>Lãi vay KU 1402LDS201500909</v>
          </cell>
          <cell r="I664" t="str">
            <v>KU 1402LDS201500909</v>
          </cell>
          <cell r="J664">
            <v>15833333</v>
          </cell>
          <cell r="K664" t="str">
            <v>635</v>
          </cell>
          <cell r="L664" t="str">
            <v>1121</v>
          </cell>
          <cell r="M664" t="str">
            <v/>
          </cell>
        </row>
        <row r="665">
          <cell r="A665" t="str">
            <v/>
          </cell>
          <cell r="B665">
            <v>2015</v>
          </cell>
          <cell r="C665">
            <v>7</v>
          </cell>
          <cell r="D665">
            <v>42205</v>
          </cell>
          <cell r="E665" t="str">
            <v>GBN</v>
          </cell>
          <cell r="F665">
            <v>42205</v>
          </cell>
          <cell r="G665" t="str">
            <v>Lãi vay KU 1402LDS201501248</v>
          </cell>
          <cell r="I665" t="str">
            <v>KU 1402LDS201501248</v>
          </cell>
          <cell r="J665">
            <v>11083333</v>
          </cell>
          <cell r="K665" t="str">
            <v>635</v>
          </cell>
          <cell r="L665" t="str">
            <v>1121</v>
          </cell>
          <cell r="M665" t="str">
            <v/>
          </cell>
        </row>
        <row r="666">
          <cell r="A666" t="str">
            <v/>
          </cell>
          <cell r="B666">
            <v>2015</v>
          </cell>
          <cell r="C666">
            <v>7</v>
          </cell>
          <cell r="D666">
            <v>42205</v>
          </cell>
          <cell r="E666" t="str">
            <v>GBN</v>
          </cell>
          <cell r="F666">
            <v>42205</v>
          </cell>
          <cell r="G666" t="str">
            <v>Lãi vay KU 1402LDS201501494</v>
          </cell>
          <cell r="I666" t="str">
            <v>KU 1402LDS201501494</v>
          </cell>
          <cell r="J666">
            <v>11875000</v>
          </cell>
          <cell r="K666" t="str">
            <v>635</v>
          </cell>
          <cell r="L666" t="str">
            <v>1121</v>
          </cell>
          <cell r="M666" t="str">
            <v/>
          </cell>
        </row>
        <row r="667">
          <cell r="A667" t="str">
            <v/>
          </cell>
          <cell r="B667">
            <v>2015</v>
          </cell>
          <cell r="C667">
            <v>7</v>
          </cell>
          <cell r="D667">
            <v>42205</v>
          </cell>
          <cell r="E667" t="str">
            <v>GBN</v>
          </cell>
          <cell r="F667">
            <v>42205</v>
          </cell>
          <cell r="G667" t="str">
            <v>Lãi vay KU 1402LDS201501796</v>
          </cell>
          <cell r="I667" t="str">
            <v>KU 1402LDS201501796</v>
          </cell>
          <cell r="J667">
            <v>15833333</v>
          </cell>
          <cell r="K667" t="str">
            <v>635</v>
          </cell>
          <cell r="L667" t="str">
            <v>1121</v>
          </cell>
          <cell r="M667" t="str">
            <v/>
          </cell>
        </row>
        <row r="668">
          <cell r="A668" t="str">
            <v>C28</v>
          </cell>
          <cell r="B668">
            <v>2015</v>
          </cell>
          <cell r="C668">
            <v>7</v>
          </cell>
          <cell r="D668">
            <v>42205</v>
          </cell>
          <cell r="E668" t="str">
            <v>C28</v>
          </cell>
          <cell r="F668">
            <v>42205</v>
          </cell>
          <cell r="G668" t="str">
            <v>Nộp tiền mặt vào tài khoản ngân hàng</v>
          </cell>
          <cell r="I668" t="str">
            <v>Phạm Thị Đông</v>
          </cell>
          <cell r="J668">
            <v>500000000</v>
          </cell>
          <cell r="K668" t="str">
            <v>1121</v>
          </cell>
          <cell r="L668" t="str">
            <v>1111</v>
          </cell>
          <cell r="M668" t="str">
            <v/>
          </cell>
        </row>
        <row r="669">
          <cell r="A669" t="str">
            <v/>
          </cell>
          <cell r="B669">
            <v>2015</v>
          </cell>
          <cell r="C669">
            <v>7</v>
          </cell>
          <cell r="D669">
            <v>42206</v>
          </cell>
          <cell r="E669" t="str">
            <v>CTGS</v>
          </cell>
          <cell r="F669">
            <v>42206</v>
          </cell>
          <cell r="G669" t="str">
            <v>Bê tông M250</v>
          </cell>
          <cell r="H669" t="str">
            <v>0004589</v>
          </cell>
          <cell r="I669" t="str">
            <v>DNTN SX - TM Nguyễn Trình</v>
          </cell>
          <cell r="J669">
            <v>136384091</v>
          </cell>
          <cell r="K669" t="str">
            <v>642</v>
          </cell>
          <cell r="L669" t="str">
            <v>331</v>
          </cell>
          <cell r="M669" t="str">
            <v/>
          </cell>
        </row>
        <row r="670">
          <cell r="A670" t="str">
            <v/>
          </cell>
          <cell r="B670">
            <v>2015</v>
          </cell>
          <cell r="C670">
            <v>7</v>
          </cell>
          <cell r="D670">
            <v>42206</v>
          </cell>
          <cell r="E670" t="str">
            <v>CTGS</v>
          </cell>
          <cell r="F670">
            <v>42206</v>
          </cell>
          <cell r="G670" t="str">
            <v>VAT Bê tông M250</v>
          </cell>
          <cell r="H670" t="str">
            <v>0004589</v>
          </cell>
          <cell r="I670" t="str">
            <v>DNTN SX - TM Nguyễn Trình</v>
          </cell>
          <cell r="J670">
            <v>13638409</v>
          </cell>
          <cell r="K670" t="str">
            <v>1331</v>
          </cell>
          <cell r="L670" t="str">
            <v>331</v>
          </cell>
          <cell r="M670" t="str">
            <v/>
          </cell>
        </row>
        <row r="671">
          <cell r="A671" t="str">
            <v/>
          </cell>
          <cell r="B671">
            <v>2015</v>
          </cell>
          <cell r="C671">
            <v>7</v>
          </cell>
          <cell r="D671">
            <v>42206</v>
          </cell>
          <cell r="E671" t="str">
            <v>CTGS</v>
          </cell>
          <cell r="F671">
            <v>42206</v>
          </cell>
          <cell r="G671" t="str">
            <v>Bồn inox 10.000L</v>
          </cell>
          <cell r="H671" t="str">
            <v>0011884</v>
          </cell>
          <cell r="I671" t="str">
            <v>Cty TNHH SX TM Nam Đại Thành</v>
          </cell>
          <cell r="J671">
            <v>48236364</v>
          </cell>
          <cell r="K671" t="str">
            <v>642</v>
          </cell>
          <cell r="L671" t="str">
            <v>331</v>
          </cell>
          <cell r="M671" t="str">
            <v/>
          </cell>
        </row>
        <row r="672">
          <cell r="A672" t="str">
            <v/>
          </cell>
          <cell r="B672">
            <v>2015</v>
          </cell>
          <cell r="C672">
            <v>7</v>
          </cell>
          <cell r="D672">
            <v>42206</v>
          </cell>
          <cell r="E672" t="str">
            <v>CTGS</v>
          </cell>
          <cell r="F672">
            <v>42206</v>
          </cell>
          <cell r="G672" t="str">
            <v>VAT Bồn inox 10.000L</v>
          </cell>
          <cell r="H672" t="str">
            <v>0011884</v>
          </cell>
          <cell r="I672" t="str">
            <v>Cty TNHH SX TM Nam Đại Thành</v>
          </cell>
          <cell r="J672">
            <v>4823636</v>
          </cell>
          <cell r="K672" t="str">
            <v>1331</v>
          </cell>
          <cell r="L672" t="str">
            <v>331</v>
          </cell>
          <cell r="M672" t="str">
            <v/>
          </cell>
        </row>
        <row r="673">
          <cell r="A673" t="str">
            <v>C29</v>
          </cell>
          <cell r="B673">
            <v>2015</v>
          </cell>
          <cell r="C673">
            <v>7</v>
          </cell>
          <cell r="D673">
            <v>42207</v>
          </cell>
          <cell r="E673" t="str">
            <v>C29</v>
          </cell>
          <cell r="F673">
            <v>42207</v>
          </cell>
          <cell r="G673" t="str">
            <v>VAT Vữa chống thấm</v>
          </cell>
          <cell r="H673" t="str">
            <v>0009045</v>
          </cell>
          <cell r="I673" t="str">
            <v>Cty TNHH Xây Dựng Thế Hưng</v>
          </cell>
          <cell r="J673">
            <v>1275000</v>
          </cell>
          <cell r="K673" t="str">
            <v>1331</v>
          </cell>
          <cell r="L673" t="str">
            <v>1111</v>
          </cell>
          <cell r="M673" t="str">
            <v/>
          </cell>
        </row>
        <row r="674">
          <cell r="A674" t="str">
            <v>C29</v>
          </cell>
          <cell r="B674">
            <v>2015</v>
          </cell>
          <cell r="C674">
            <v>7</v>
          </cell>
          <cell r="D674">
            <v>42207</v>
          </cell>
          <cell r="E674" t="str">
            <v>C29</v>
          </cell>
          <cell r="F674">
            <v>42207</v>
          </cell>
          <cell r="G674" t="str">
            <v>Vữa chống thấm</v>
          </cell>
          <cell r="H674" t="str">
            <v>0009045</v>
          </cell>
          <cell r="I674" t="str">
            <v>Cty TNHH Xây Dựng Thế Hưng</v>
          </cell>
          <cell r="J674">
            <v>12750000</v>
          </cell>
          <cell r="K674" t="str">
            <v>642</v>
          </cell>
          <cell r="L674" t="str">
            <v>1111</v>
          </cell>
          <cell r="M674" t="str">
            <v/>
          </cell>
        </row>
        <row r="675">
          <cell r="A675" t="str">
            <v/>
          </cell>
          <cell r="B675">
            <v>2015</v>
          </cell>
          <cell r="C675">
            <v>7</v>
          </cell>
          <cell r="D675">
            <v>42209</v>
          </cell>
          <cell r="E675" t="str">
            <v>CTGS</v>
          </cell>
          <cell r="F675">
            <v>42209</v>
          </cell>
          <cell r="G675" t="str">
            <v>Đá 1 x 2</v>
          </cell>
          <cell r="H675" t="str">
            <v>0000412</v>
          </cell>
          <cell r="I675" t="str">
            <v>DNTN Lê Tấn Phát</v>
          </cell>
          <cell r="J675">
            <v>5313636</v>
          </cell>
          <cell r="K675" t="str">
            <v>642</v>
          </cell>
          <cell r="L675" t="str">
            <v>331</v>
          </cell>
          <cell r="M675" t="str">
            <v/>
          </cell>
        </row>
        <row r="676">
          <cell r="A676" t="str">
            <v/>
          </cell>
          <cell r="B676">
            <v>2015</v>
          </cell>
          <cell r="C676">
            <v>7</v>
          </cell>
          <cell r="D676">
            <v>42209</v>
          </cell>
          <cell r="E676" t="str">
            <v>CTGS</v>
          </cell>
          <cell r="F676">
            <v>42209</v>
          </cell>
          <cell r="G676" t="str">
            <v>Cát</v>
          </cell>
          <cell r="H676" t="str">
            <v>0000412</v>
          </cell>
          <cell r="I676" t="str">
            <v>DNTN Lê Tấn Phát</v>
          </cell>
          <cell r="J676">
            <v>7020002</v>
          </cell>
          <cell r="K676" t="str">
            <v>642</v>
          </cell>
          <cell r="L676" t="str">
            <v>331</v>
          </cell>
          <cell r="M676" t="str">
            <v/>
          </cell>
        </row>
        <row r="677">
          <cell r="A677" t="str">
            <v/>
          </cell>
          <cell r="B677">
            <v>2015</v>
          </cell>
          <cell r="C677">
            <v>7</v>
          </cell>
          <cell r="D677">
            <v>42209</v>
          </cell>
          <cell r="E677" t="str">
            <v>CTGS</v>
          </cell>
          <cell r="F677">
            <v>42209</v>
          </cell>
          <cell r="G677" t="str">
            <v>Đá 4 x 6</v>
          </cell>
          <cell r="H677" t="str">
            <v>0000412</v>
          </cell>
          <cell r="I677" t="str">
            <v>DNTN Lê Tấn Phát</v>
          </cell>
          <cell r="J677">
            <v>2181818</v>
          </cell>
          <cell r="K677" t="str">
            <v>642</v>
          </cell>
          <cell r="L677" t="str">
            <v>331</v>
          </cell>
          <cell r="M677" t="str">
            <v/>
          </cell>
        </row>
        <row r="678">
          <cell r="A678" t="str">
            <v/>
          </cell>
          <cell r="B678">
            <v>2015</v>
          </cell>
          <cell r="C678">
            <v>7</v>
          </cell>
          <cell r="D678">
            <v>42209</v>
          </cell>
          <cell r="E678" t="str">
            <v>CTGS</v>
          </cell>
          <cell r="F678">
            <v>42209</v>
          </cell>
          <cell r="G678" t="str">
            <v>Gạch thẻ</v>
          </cell>
          <cell r="H678" t="str">
            <v>0000412</v>
          </cell>
          <cell r="I678" t="str">
            <v>DNTN Lê Tấn Phát</v>
          </cell>
          <cell r="J678">
            <v>39091300</v>
          </cell>
          <cell r="K678" t="str">
            <v>642</v>
          </cell>
          <cell r="L678" t="str">
            <v>331</v>
          </cell>
          <cell r="M678" t="str">
            <v/>
          </cell>
        </row>
        <row r="679">
          <cell r="A679" t="str">
            <v/>
          </cell>
          <cell r="B679">
            <v>2015</v>
          </cell>
          <cell r="C679">
            <v>7</v>
          </cell>
          <cell r="D679">
            <v>42209</v>
          </cell>
          <cell r="E679" t="str">
            <v>CTGS</v>
          </cell>
          <cell r="F679">
            <v>42209</v>
          </cell>
          <cell r="G679" t="str">
            <v>Kẽm</v>
          </cell>
          <cell r="H679" t="str">
            <v>0000412</v>
          </cell>
          <cell r="I679" t="str">
            <v>DNTN Lê Tấn Phát</v>
          </cell>
          <cell r="J679">
            <v>909100</v>
          </cell>
          <cell r="K679" t="str">
            <v>642</v>
          </cell>
          <cell r="L679" t="str">
            <v>331</v>
          </cell>
          <cell r="M679" t="str">
            <v/>
          </cell>
        </row>
        <row r="680">
          <cell r="A680" t="str">
            <v/>
          </cell>
          <cell r="B680">
            <v>2015</v>
          </cell>
          <cell r="C680">
            <v>7</v>
          </cell>
          <cell r="D680">
            <v>42209</v>
          </cell>
          <cell r="E680" t="str">
            <v>CTGS</v>
          </cell>
          <cell r="F680">
            <v>42209</v>
          </cell>
          <cell r="G680" t="str">
            <v>Sắt 10</v>
          </cell>
          <cell r="H680" t="str">
            <v>0000412</v>
          </cell>
          <cell r="I680" t="str">
            <v>DNTN Lê Tấn Phát</v>
          </cell>
          <cell r="J680">
            <v>16134768</v>
          </cell>
          <cell r="K680" t="str">
            <v>642</v>
          </cell>
          <cell r="L680" t="str">
            <v>331</v>
          </cell>
          <cell r="M680" t="str">
            <v/>
          </cell>
        </row>
        <row r="681">
          <cell r="A681" t="str">
            <v/>
          </cell>
          <cell r="B681">
            <v>2015</v>
          </cell>
          <cell r="C681">
            <v>7</v>
          </cell>
          <cell r="D681">
            <v>42209</v>
          </cell>
          <cell r="E681" t="str">
            <v>CTGS</v>
          </cell>
          <cell r="F681">
            <v>42209</v>
          </cell>
          <cell r="G681" t="str">
            <v>Xi măng Hà Tiên PC40</v>
          </cell>
          <cell r="H681" t="str">
            <v>0000412</v>
          </cell>
          <cell r="I681" t="str">
            <v>DNTN Lê Tấn Phát</v>
          </cell>
          <cell r="J681">
            <v>19636320</v>
          </cell>
          <cell r="K681" t="str">
            <v>642</v>
          </cell>
          <cell r="L681" t="str">
            <v>331</v>
          </cell>
          <cell r="M681" t="str">
            <v/>
          </cell>
        </row>
        <row r="682">
          <cell r="A682" t="str">
            <v/>
          </cell>
          <cell r="B682">
            <v>2015</v>
          </cell>
          <cell r="C682">
            <v>7</v>
          </cell>
          <cell r="D682">
            <v>42209</v>
          </cell>
          <cell r="E682" t="str">
            <v>CTGS</v>
          </cell>
          <cell r="F682">
            <v>42209</v>
          </cell>
          <cell r="G682" t="str">
            <v>VAT vật liệu xây dựng</v>
          </cell>
          <cell r="H682" t="str">
            <v>0000412</v>
          </cell>
          <cell r="I682" t="str">
            <v>DNTN Lê Tấn Phát</v>
          </cell>
          <cell r="J682">
            <v>9028694</v>
          </cell>
          <cell r="K682" t="str">
            <v>1331</v>
          </cell>
          <cell r="L682" t="str">
            <v>331</v>
          </cell>
          <cell r="M682" t="str">
            <v/>
          </cell>
        </row>
        <row r="683">
          <cell r="A683" t="str">
            <v/>
          </cell>
          <cell r="B683">
            <v>2015</v>
          </cell>
          <cell r="C683">
            <v>7</v>
          </cell>
          <cell r="D683">
            <v>42209</v>
          </cell>
          <cell r="E683" t="str">
            <v>GBC</v>
          </cell>
          <cell r="F683">
            <v>42209</v>
          </cell>
          <cell r="G683" t="str">
            <v>Lãi tiền gửi</v>
          </cell>
          <cell r="J683">
            <v>141171</v>
          </cell>
          <cell r="K683" t="str">
            <v>1121</v>
          </cell>
          <cell r="L683" t="str">
            <v>515</v>
          </cell>
          <cell r="M683" t="str">
            <v/>
          </cell>
        </row>
        <row r="684">
          <cell r="A684" t="str">
            <v/>
          </cell>
          <cell r="B684">
            <v>2015</v>
          </cell>
          <cell r="C684">
            <v>7</v>
          </cell>
          <cell r="D684">
            <v>42209</v>
          </cell>
          <cell r="E684" t="str">
            <v>GBN</v>
          </cell>
          <cell r="F684">
            <v>42209</v>
          </cell>
          <cell r="G684" t="str">
            <v>Thanh toán tiền công trình</v>
          </cell>
          <cell r="I684" t="str">
            <v>Cty TNHH MTV XD TM DV Khánh Trân</v>
          </cell>
          <cell r="J684">
            <v>300000000</v>
          </cell>
          <cell r="K684" t="str">
            <v>331</v>
          </cell>
          <cell r="L684" t="str">
            <v>1121</v>
          </cell>
          <cell r="M684" t="str">
            <v/>
          </cell>
        </row>
        <row r="685">
          <cell r="A685" t="str">
            <v/>
          </cell>
          <cell r="B685">
            <v>2015</v>
          </cell>
          <cell r="C685">
            <v>7</v>
          </cell>
          <cell r="D685">
            <v>42209</v>
          </cell>
          <cell r="E685" t="str">
            <v>GBN</v>
          </cell>
          <cell r="F685">
            <v>42209</v>
          </cell>
          <cell r="G685" t="str">
            <v xml:space="preserve">Phí chuyển tiền </v>
          </cell>
          <cell r="J685">
            <v>150000</v>
          </cell>
          <cell r="K685" t="str">
            <v>642</v>
          </cell>
          <cell r="L685" t="str">
            <v>1121</v>
          </cell>
          <cell r="M685" t="str">
            <v/>
          </cell>
        </row>
        <row r="686">
          <cell r="A686" t="str">
            <v/>
          </cell>
          <cell r="B686">
            <v>2015</v>
          </cell>
          <cell r="C686">
            <v>7</v>
          </cell>
          <cell r="D686">
            <v>42209</v>
          </cell>
          <cell r="E686" t="str">
            <v>GBN</v>
          </cell>
          <cell r="F686">
            <v>42209</v>
          </cell>
          <cell r="G686" t="str">
            <v xml:space="preserve">VAT Phí chuyển tiền </v>
          </cell>
          <cell r="J686">
            <v>15000</v>
          </cell>
          <cell r="K686" t="str">
            <v>1331</v>
          </cell>
          <cell r="L686" t="str">
            <v>1121</v>
          </cell>
          <cell r="M686" t="str">
            <v/>
          </cell>
        </row>
        <row r="687">
          <cell r="A687" t="str">
            <v/>
          </cell>
          <cell r="B687">
            <v>2015</v>
          </cell>
          <cell r="C687">
            <v>7</v>
          </cell>
          <cell r="D687">
            <v>42210</v>
          </cell>
          <cell r="E687" t="str">
            <v>CTGS</v>
          </cell>
          <cell r="F687">
            <v>42210</v>
          </cell>
          <cell r="G687" t="str">
            <v>Đá 0 x 4</v>
          </cell>
          <cell r="H687" t="str">
            <v>0000413</v>
          </cell>
          <cell r="I687" t="str">
            <v>DNTN Lê Tấn Phát</v>
          </cell>
          <cell r="J687">
            <v>420229000</v>
          </cell>
          <cell r="K687" t="str">
            <v>642</v>
          </cell>
          <cell r="L687" t="str">
            <v>331</v>
          </cell>
          <cell r="M687" t="str">
            <v/>
          </cell>
        </row>
        <row r="688">
          <cell r="A688" t="str">
            <v/>
          </cell>
          <cell r="B688">
            <v>2015</v>
          </cell>
          <cell r="C688">
            <v>7</v>
          </cell>
          <cell r="D688">
            <v>42210</v>
          </cell>
          <cell r="E688" t="str">
            <v>CTGS</v>
          </cell>
          <cell r="F688">
            <v>42210</v>
          </cell>
          <cell r="G688" t="str">
            <v xml:space="preserve">Cát </v>
          </cell>
          <cell r="H688" t="str">
            <v>0000413</v>
          </cell>
          <cell r="I688" t="str">
            <v>DNTN Lê Tấn Phát</v>
          </cell>
          <cell r="J688">
            <v>3027273</v>
          </cell>
          <cell r="K688" t="str">
            <v>642</v>
          </cell>
          <cell r="L688" t="str">
            <v>331</v>
          </cell>
          <cell r="M688" t="str">
            <v/>
          </cell>
        </row>
        <row r="689">
          <cell r="A689" t="str">
            <v/>
          </cell>
          <cell r="B689">
            <v>2015</v>
          </cell>
          <cell r="C689">
            <v>7</v>
          </cell>
          <cell r="D689">
            <v>42210</v>
          </cell>
          <cell r="E689" t="str">
            <v>CTGS</v>
          </cell>
          <cell r="F689">
            <v>42210</v>
          </cell>
          <cell r="G689" t="str">
            <v>Đá 1 x 2</v>
          </cell>
          <cell r="H689" t="str">
            <v>0000413</v>
          </cell>
          <cell r="I689" t="str">
            <v>DNTN Lê Tấn Phát</v>
          </cell>
          <cell r="J689">
            <v>4645454</v>
          </cell>
          <cell r="K689" t="str">
            <v>642</v>
          </cell>
          <cell r="L689" t="str">
            <v>331</v>
          </cell>
          <cell r="M689" t="str">
            <v/>
          </cell>
        </row>
        <row r="690">
          <cell r="A690" t="str">
            <v/>
          </cell>
          <cell r="B690">
            <v>2015</v>
          </cell>
          <cell r="C690">
            <v>7</v>
          </cell>
          <cell r="D690">
            <v>42210</v>
          </cell>
          <cell r="E690" t="str">
            <v>CTGS</v>
          </cell>
          <cell r="F690">
            <v>42210</v>
          </cell>
          <cell r="G690" t="str">
            <v>Gạch ống</v>
          </cell>
          <cell r="H690" t="str">
            <v>0000413</v>
          </cell>
          <cell r="I690" t="str">
            <v>DNTN Lê Tấn Phát</v>
          </cell>
          <cell r="J690">
            <v>3909130</v>
          </cell>
          <cell r="K690" t="str">
            <v>642</v>
          </cell>
          <cell r="L690" t="str">
            <v>331</v>
          </cell>
          <cell r="M690" t="str">
            <v/>
          </cell>
        </row>
        <row r="691">
          <cell r="A691" t="str">
            <v/>
          </cell>
          <cell r="B691">
            <v>2015</v>
          </cell>
          <cell r="C691">
            <v>7</v>
          </cell>
          <cell r="D691">
            <v>42210</v>
          </cell>
          <cell r="E691" t="str">
            <v>CTGS</v>
          </cell>
          <cell r="F691">
            <v>42210</v>
          </cell>
          <cell r="G691" t="str">
            <v>Gạch thẻ</v>
          </cell>
          <cell r="H691" t="str">
            <v>0000413</v>
          </cell>
          <cell r="I691" t="str">
            <v>DNTN Lê Tấn Phát</v>
          </cell>
          <cell r="J691">
            <v>2272750</v>
          </cell>
          <cell r="K691" t="str">
            <v>642</v>
          </cell>
          <cell r="L691" t="str">
            <v>331</v>
          </cell>
          <cell r="M691" t="str">
            <v/>
          </cell>
        </row>
        <row r="692">
          <cell r="A692" t="str">
            <v/>
          </cell>
          <cell r="B692">
            <v>2015</v>
          </cell>
          <cell r="C692">
            <v>7</v>
          </cell>
          <cell r="D692">
            <v>42210</v>
          </cell>
          <cell r="E692" t="str">
            <v>CTGS</v>
          </cell>
          <cell r="F692">
            <v>42210</v>
          </cell>
          <cell r="G692" t="str">
            <v>Kẽm</v>
          </cell>
          <cell r="H692" t="str">
            <v>0000413</v>
          </cell>
          <cell r="I692" t="str">
            <v>DNTN Lê Tấn Phát</v>
          </cell>
          <cell r="J692">
            <v>181820</v>
          </cell>
          <cell r="K692" t="str">
            <v>642</v>
          </cell>
          <cell r="L692" t="str">
            <v>331</v>
          </cell>
          <cell r="M692" t="str">
            <v/>
          </cell>
        </row>
        <row r="693">
          <cell r="A693" t="str">
            <v/>
          </cell>
          <cell r="B693">
            <v>2015</v>
          </cell>
          <cell r="C693">
            <v>7</v>
          </cell>
          <cell r="D693">
            <v>42210</v>
          </cell>
          <cell r="E693" t="str">
            <v>CTGS</v>
          </cell>
          <cell r="F693">
            <v>42210</v>
          </cell>
          <cell r="G693" t="str">
            <v>Lưới B40</v>
          </cell>
          <cell r="H693" t="str">
            <v>0000413</v>
          </cell>
          <cell r="I693" t="str">
            <v>DNTN Lê Tấn Phát</v>
          </cell>
          <cell r="J693">
            <v>610912</v>
          </cell>
          <cell r="K693" t="str">
            <v>642</v>
          </cell>
          <cell r="L693" t="str">
            <v>331</v>
          </cell>
          <cell r="M693" t="str">
            <v/>
          </cell>
        </row>
        <row r="694">
          <cell r="A694" t="str">
            <v/>
          </cell>
          <cell r="B694">
            <v>2015</v>
          </cell>
          <cell r="C694">
            <v>7</v>
          </cell>
          <cell r="D694">
            <v>42210</v>
          </cell>
          <cell r="E694" t="str">
            <v>CTGS</v>
          </cell>
          <cell r="F694">
            <v>42210</v>
          </cell>
          <cell r="G694" t="str">
            <v>Sắt 06</v>
          </cell>
          <cell r="H694" t="str">
            <v>0000413</v>
          </cell>
          <cell r="I694" t="str">
            <v>DNTN Lê Tấn Phát</v>
          </cell>
          <cell r="J694">
            <v>1409100</v>
          </cell>
          <cell r="K694" t="str">
            <v>642</v>
          </cell>
          <cell r="L694" t="str">
            <v>331</v>
          </cell>
          <cell r="M694" t="str">
            <v/>
          </cell>
        </row>
        <row r="695">
          <cell r="A695" t="str">
            <v/>
          </cell>
          <cell r="B695">
            <v>2015</v>
          </cell>
          <cell r="C695">
            <v>7</v>
          </cell>
          <cell r="D695">
            <v>42210</v>
          </cell>
          <cell r="E695" t="str">
            <v>CTGS</v>
          </cell>
          <cell r="F695">
            <v>42210</v>
          </cell>
          <cell r="G695" t="str">
            <v>Sắt 08</v>
          </cell>
          <cell r="H695" t="str">
            <v>0000413</v>
          </cell>
          <cell r="I695" t="str">
            <v>DNTN Lê Tấn Phát</v>
          </cell>
          <cell r="J695">
            <v>26727330</v>
          </cell>
          <cell r="K695" t="str">
            <v>642</v>
          </cell>
          <cell r="L695" t="str">
            <v>331</v>
          </cell>
          <cell r="M695" t="str">
            <v/>
          </cell>
        </row>
        <row r="696">
          <cell r="A696" t="str">
            <v/>
          </cell>
          <cell r="B696">
            <v>2015</v>
          </cell>
          <cell r="C696">
            <v>7</v>
          </cell>
          <cell r="D696">
            <v>42210</v>
          </cell>
          <cell r="E696" t="str">
            <v>CTGS</v>
          </cell>
          <cell r="F696">
            <v>42210</v>
          </cell>
          <cell r="G696" t="str">
            <v>Xi măng Hà Tiên PC40</v>
          </cell>
          <cell r="H696" t="str">
            <v>0000413</v>
          </cell>
          <cell r="I696" t="str">
            <v>DNTN Lê Tấn Phát</v>
          </cell>
          <cell r="J696">
            <v>13909094</v>
          </cell>
          <cell r="K696" t="str">
            <v>642</v>
          </cell>
          <cell r="L696" t="str">
            <v>331</v>
          </cell>
          <cell r="M696" t="str">
            <v/>
          </cell>
        </row>
        <row r="697">
          <cell r="A697" t="str">
            <v/>
          </cell>
          <cell r="B697">
            <v>2015</v>
          </cell>
          <cell r="C697">
            <v>7</v>
          </cell>
          <cell r="D697">
            <v>42210</v>
          </cell>
          <cell r="E697" t="str">
            <v>CTGS</v>
          </cell>
          <cell r="F697">
            <v>42210</v>
          </cell>
          <cell r="G697" t="str">
            <v>Xi măng trắng</v>
          </cell>
          <cell r="H697" t="str">
            <v>0000413</v>
          </cell>
          <cell r="I697" t="str">
            <v>DNTN Lê Tấn Phát</v>
          </cell>
          <cell r="J697">
            <v>400000</v>
          </cell>
          <cell r="K697" t="str">
            <v>642</v>
          </cell>
          <cell r="L697" t="str">
            <v>331</v>
          </cell>
          <cell r="M697" t="str">
            <v/>
          </cell>
        </row>
        <row r="698">
          <cell r="A698" t="str">
            <v/>
          </cell>
          <cell r="B698">
            <v>2015</v>
          </cell>
          <cell r="C698">
            <v>7</v>
          </cell>
          <cell r="D698">
            <v>42210</v>
          </cell>
          <cell r="E698" t="str">
            <v>CTGS</v>
          </cell>
          <cell r="F698">
            <v>42210</v>
          </cell>
          <cell r="G698" t="str">
            <v>Xi măng trắng</v>
          </cell>
          <cell r="H698" t="str">
            <v>0000413</v>
          </cell>
          <cell r="I698" t="str">
            <v>DNTN Lê Tấn Phát</v>
          </cell>
          <cell r="J698">
            <v>445455</v>
          </cell>
          <cell r="K698" t="str">
            <v>642</v>
          </cell>
          <cell r="L698" t="str">
            <v>331</v>
          </cell>
          <cell r="M698" t="str">
            <v/>
          </cell>
        </row>
        <row r="699">
          <cell r="A699" t="str">
            <v/>
          </cell>
          <cell r="B699">
            <v>2015</v>
          </cell>
          <cell r="C699">
            <v>7</v>
          </cell>
          <cell r="D699">
            <v>42210</v>
          </cell>
          <cell r="E699" t="str">
            <v>CTGS</v>
          </cell>
          <cell r="F699">
            <v>42210</v>
          </cell>
          <cell r="G699" t="str">
            <v>VAT vật liệu xây dựng</v>
          </cell>
          <cell r="H699" t="str">
            <v>0000413</v>
          </cell>
          <cell r="I699" t="str">
            <v>DNTN Lê Tấn Phát</v>
          </cell>
          <cell r="J699">
            <v>47776731</v>
          </cell>
          <cell r="K699" t="str">
            <v>1331</v>
          </cell>
          <cell r="L699" t="str">
            <v>331</v>
          </cell>
          <cell r="M699" t="str">
            <v/>
          </cell>
        </row>
        <row r="700">
          <cell r="A700" t="str">
            <v/>
          </cell>
          <cell r="B700">
            <v>2015</v>
          </cell>
          <cell r="C700">
            <v>7</v>
          </cell>
          <cell r="D700">
            <v>42211</v>
          </cell>
          <cell r="E700" t="str">
            <v>CTGS</v>
          </cell>
          <cell r="F700">
            <v>42211</v>
          </cell>
          <cell r="G700" t="str">
            <v>Cát</v>
          </cell>
          <cell r="H700" t="str">
            <v>0000415</v>
          </cell>
          <cell r="I700" t="str">
            <v>DNTN Lê Tấn Phát</v>
          </cell>
          <cell r="J700">
            <v>3289092</v>
          </cell>
          <cell r="K700" t="str">
            <v>642</v>
          </cell>
          <cell r="L700" t="str">
            <v>331</v>
          </cell>
          <cell r="M700" t="str">
            <v/>
          </cell>
        </row>
        <row r="701">
          <cell r="A701" t="str">
            <v/>
          </cell>
          <cell r="B701">
            <v>2015</v>
          </cell>
          <cell r="C701">
            <v>7</v>
          </cell>
          <cell r="D701">
            <v>42211</v>
          </cell>
          <cell r="E701" t="str">
            <v>CTGS</v>
          </cell>
          <cell r="F701">
            <v>42211</v>
          </cell>
          <cell r="G701" t="str">
            <v>Đá 0 x 4</v>
          </cell>
          <cell r="H701" t="str">
            <v>0000415</v>
          </cell>
          <cell r="I701" t="str">
            <v>DNTN Lê Tấn Phát</v>
          </cell>
          <cell r="J701">
            <v>26090904</v>
          </cell>
          <cell r="K701" t="str">
            <v>642</v>
          </cell>
          <cell r="L701" t="str">
            <v>331</v>
          </cell>
          <cell r="M701" t="str">
            <v/>
          </cell>
        </row>
        <row r="702">
          <cell r="A702" t="str">
            <v/>
          </cell>
          <cell r="B702">
            <v>2015</v>
          </cell>
          <cell r="C702">
            <v>7</v>
          </cell>
          <cell r="D702">
            <v>42211</v>
          </cell>
          <cell r="E702" t="str">
            <v>CTGS</v>
          </cell>
          <cell r="F702">
            <v>42211</v>
          </cell>
          <cell r="G702" t="str">
            <v>Đá 1 x 2</v>
          </cell>
          <cell r="H702" t="str">
            <v>0000415</v>
          </cell>
          <cell r="I702" t="str">
            <v>DNTN Lê Tấn Phát</v>
          </cell>
          <cell r="J702">
            <v>9068181</v>
          </cell>
          <cell r="K702" t="str">
            <v>642</v>
          </cell>
          <cell r="L702" t="str">
            <v>331</v>
          </cell>
          <cell r="M702" t="str">
            <v/>
          </cell>
        </row>
        <row r="703">
          <cell r="A703" t="str">
            <v/>
          </cell>
          <cell r="B703">
            <v>2015</v>
          </cell>
          <cell r="C703">
            <v>7</v>
          </cell>
          <cell r="D703">
            <v>42211</v>
          </cell>
          <cell r="E703" t="str">
            <v>CTGS</v>
          </cell>
          <cell r="F703">
            <v>42211</v>
          </cell>
          <cell r="G703" t="str">
            <v>Gạch ống</v>
          </cell>
          <cell r="H703" t="str">
            <v>0000415</v>
          </cell>
          <cell r="I703" t="str">
            <v>DNTN Lê Tấn Phát</v>
          </cell>
          <cell r="J703">
            <v>1818200</v>
          </cell>
          <cell r="K703" t="str">
            <v>642</v>
          </cell>
          <cell r="L703" t="str">
            <v>331</v>
          </cell>
          <cell r="M703" t="str">
            <v/>
          </cell>
        </row>
        <row r="704">
          <cell r="A704" t="str">
            <v/>
          </cell>
          <cell r="B704">
            <v>2015</v>
          </cell>
          <cell r="C704">
            <v>7</v>
          </cell>
          <cell r="D704">
            <v>42211</v>
          </cell>
          <cell r="E704" t="str">
            <v>CTGS</v>
          </cell>
          <cell r="F704">
            <v>42211</v>
          </cell>
          <cell r="G704" t="str">
            <v>Xi măng Hà Tiên PC40</v>
          </cell>
          <cell r="H704" t="str">
            <v>0000415</v>
          </cell>
          <cell r="I704" t="str">
            <v>DNTN Lê Tấn Phát</v>
          </cell>
          <cell r="J704">
            <v>13500003</v>
          </cell>
          <cell r="K704" t="str">
            <v>642</v>
          </cell>
          <cell r="L704" t="str">
            <v>331</v>
          </cell>
          <cell r="M704" t="str">
            <v/>
          </cell>
        </row>
        <row r="705">
          <cell r="A705" t="str">
            <v/>
          </cell>
          <cell r="B705">
            <v>2015</v>
          </cell>
          <cell r="C705">
            <v>7</v>
          </cell>
          <cell r="D705">
            <v>42211</v>
          </cell>
          <cell r="E705" t="str">
            <v>CTGS</v>
          </cell>
          <cell r="F705">
            <v>42211</v>
          </cell>
          <cell r="G705" t="str">
            <v>Cát</v>
          </cell>
          <cell r="H705" t="str">
            <v>0000415</v>
          </cell>
          <cell r="I705" t="str">
            <v>DNTN Lê Tấn Phát</v>
          </cell>
          <cell r="J705">
            <v>1126364</v>
          </cell>
          <cell r="K705" t="str">
            <v>642</v>
          </cell>
          <cell r="L705" t="str">
            <v>331</v>
          </cell>
          <cell r="M705" t="str">
            <v/>
          </cell>
        </row>
        <row r="706">
          <cell r="A706" t="str">
            <v/>
          </cell>
          <cell r="B706">
            <v>2015</v>
          </cell>
          <cell r="C706">
            <v>7</v>
          </cell>
          <cell r="D706">
            <v>42211</v>
          </cell>
          <cell r="E706" t="str">
            <v>CTGS</v>
          </cell>
          <cell r="F706">
            <v>42211</v>
          </cell>
          <cell r="G706" t="str">
            <v>VAT vật liệu xây dựng</v>
          </cell>
          <cell r="H706" t="str">
            <v>0000415</v>
          </cell>
          <cell r="I706" t="str">
            <v>DNTN Lê Tấn Phát</v>
          </cell>
          <cell r="J706">
            <v>5489274</v>
          </cell>
          <cell r="K706" t="str">
            <v>1331</v>
          </cell>
          <cell r="L706" t="str">
            <v>331</v>
          </cell>
          <cell r="M706" t="str">
            <v/>
          </cell>
        </row>
        <row r="707">
          <cell r="A707" t="str">
            <v/>
          </cell>
          <cell r="B707">
            <v>2015</v>
          </cell>
          <cell r="C707">
            <v>7</v>
          </cell>
          <cell r="D707">
            <v>42212</v>
          </cell>
          <cell r="E707" t="str">
            <v>GBN</v>
          </cell>
          <cell r="F707">
            <v>42212</v>
          </cell>
          <cell r="G707" t="str">
            <v>Thanh toán tiền bồn Inox</v>
          </cell>
          <cell r="I707" t="str">
            <v>Cty TNHH SX TM Nam Đại Thành</v>
          </cell>
          <cell r="J707">
            <v>53060000</v>
          </cell>
          <cell r="K707" t="str">
            <v>331</v>
          </cell>
          <cell r="L707" t="str">
            <v>1121</v>
          </cell>
          <cell r="M707" t="str">
            <v/>
          </cell>
        </row>
        <row r="708">
          <cell r="A708" t="str">
            <v/>
          </cell>
          <cell r="B708">
            <v>2015</v>
          </cell>
          <cell r="C708">
            <v>7</v>
          </cell>
          <cell r="D708">
            <v>42212</v>
          </cell>
          <cell r="E708" t="str">
            <v>GBN</v>
          </cell>
          <cell r="F708">
            <v>42212</v>
          </cell>
          <cell r="G708" t="str">
            <v xml:space="preserve">Phí chuyển tiền </v>
          </cell>
          <cell r="J708">
            <v>20000</v>
          </cell>
          <cell r="K708" t="str">
            <v>642</v>
          </cell>
          <cell r="L708" t="str">
            <v>1121</v>
          </cell>
          <cell r="M708" t="str">
            <v/>
          </cell>
        </row>
        <row r="709">
          <cell r="A709" t="str">
            <v/>
          </cell>
          <cell r="B709">
            <v>2015</v>
          </cell>
          <cell r="C709">
            <v>7</v>
          </cell>
          <cell r="D709">
            <v>42212</v>
          </cell>
          <cell r="E709" t="str">
            <v>GBN</v>
          </cell>
          <cell r="F709">
            <v>42212</v>
          </cell>
          <cell r="G709" t="str">
            <v xml:space="preserve">VAT Phí chuyển tiền </v>
          </cell>
          <cell r="J709">
            <v>2000</v>
          </cell>
          <cell r="K709" t="str">
            <v>1331</v>
          </cell>
          <cell r="L709" t="str">
            <v>1121</v>
          </cell>
          <cell r="M709" t="str">
            <v/>
          </cell>
        </row>
        <row r="710">
          <cell r="A710" t="str">
            <v/>
          </cell>
          <cell r="B710">
            <v>2015</v>
          </cell>
          <cell r="C710">
            <v>7</v>
          </cell>
          <cell r="D710">
            <v>42212</v>
          </cell>
          <cell r="E710" t="str">
            <v>GBN</v>
          </cell>
          <cell r="F710">
            <v>42212</v>
          </cell>
          <cell r="G710" t="str">
            <v>Thanh toán tiền công trình</v>
          </cell>
          <cell r="I710" t="str">
            <v>Cty TNHH Xây Dựng Hoàn Cầu</v>
          </cell>
          <cell r="J710">
            <v>90000000</v>
          </cell>
          <cell r="K710" t="str">
            <v>331</v>
          </cell>
          <cell r="L710" t="str">
            <v>1121</v>
          </cell>
          <cell r="M710" t="str">
            <v/>
          </cell>
        </row>
        <row r="711">
          <cell r="A711" t="str">
            <v/>
          </cell>
          <cell r="B711">
            <v>2015</v>
          </cell>
          <cell r="C711">
            <v>7</v>
          </cell>
          <cell r="D711">
            <v>42212</v>
          </cell>
          <cell r="E711" t="str">
            <v>GBN</v>
          </cell>
          <cell r="F711">
            <v>42212</v>
          </cell>
          <cell r="G711" t="str">
            <v xml:space="preserve">Phí chuyển tiền </v>
          </cell>
          <cell r="J711">
            <v>45000</v>
          </cell>
          <cell r="K711" t="str">
            <v>642</v>
          </cell>
          <cell r="L711" t="str">
            <v>1121</v>
          </cell>
          <cell r="M711" t="str">
            <v/>
          </cell>
        </row>
        <row r="712">
          <cell r="A712" t="str">
            <v/>
          </cell>
          <cell r="B712">
            <v>2015</v>
          </cell>
          <cell r="C712">
            <v>7</v>
          </cell>
          <cell r="D712">
            <v>42212</v>
          </cell>
          <cell r="E712" t="str">
            <v>GBN</v>
          </cell>
          <cell r="F712">
            <v>42212</v>
          </cell>
          <cell r="G712" t="str">
            <v xml:space="preserve">VAT Phí chuyển tiền </v>
          </cell>
          <cell r="J712">
            <v>4500</v>
          </cell>
          <cell r="K712" t="str">
            <v>1331</v>
          </cell>
          <cell r="L712" t="str">
            <v>1121</v>
          </cell>
          <cell r="M712" t="str">
            <v/>
          </cell>
        </row>
        <row r="713">
          <cell r="A713" t="str">
            <v/>
          </cell>
          <cell r="B713">
            <v>2015</v>
          </cell>
          <cell r="C713">
            <v>7</v>
          </cell>
          <cell r="D713">
            <v>42212</v>
          </cell>
          <cell r="E713" t="str">
            <v>GBN</v>
          </cell>
          <cell r="F713">
            <v>42212</v>
          </cell>
          <cell r="G713" t="str">
            <v>Thanh toán tiền công trình</v>
          </cell>
          <cell r="I713" t="str">
            <v>DNTN SX - TM Nguyễn Trình</v>
          </cell>
          <cell r="J713">
            <v>200000000</v>
          </cell>
          <cell r="K713" t="str">
            <v>331</v>
          </cell>
          <cell r="L713" t="str">
            <v>1121</v>
          </cell>
          <cell r="M713" t="str">
            <v/>
          </cell>
        </row>
        <row r="714">
          <cell r="A714" t="str">
            <v/>
          </cell>
          <cell r="B714">
            <v>2015</v>
          </cell>
          <cell r="C714">
            <v>7</v>
          </cell>
          <cell r="D714">
            <v>42212</v>
          </cell>
          <cell r="E714" t="str">
            <v>GBN</v>
          </cell>
          <cell r="F714">
            <v>42212</v>
          </cell>
          <cell r="G714" t="str">
            <v xml:space="preserve">Phí chuyển tiền </v>
          </cell>
          <cell r="J714">
            <v>100000</v>
          </cell>
          <cell r="K714" t="str">
            <v>642</v>
          </cell>
          <cell r="L714" t="str">
            <v>1121</v>
          </cell>
          <cell r="M714" t="str">
            <v/>
          </cell>
        </row>
        <row r="715">
          <cell r="A715" t="str">
            <v/>
          </cell>
          <cell r="B715">
            <v>2015</v>
          </cell>
          <cell r="C715">
            <v>7</v>
          </cell>
          <cell r="D715">
            <v>42212</v>
          </cell>
          <cell r="E715" t="str">
            <v>GBN</v>
          </cell>
          <cell r="F715">
            <v>42212</v>
          </cell>
          <cell r="G715" t="str">
            <v xml:space="preserve">VAT Phí chuyển tiền </v>
          </cell>
          <cell r="J715">
            <v>10000</v>
          </cell>
          <cell r="K715" t="str">
            <v>1331</v>
          </cell>
          <cell r="L715" t="str">
            <v>1121</v>
          </cell>
          <cell r="M715" t="str">
            <v/>
          </cell>
        </row>
        <row r="716">
          <cell r="A716" t="str">
            <v/>
          </cell>
          <cell r="B716">
            <v>2015</v>
          </cell>
          <cell r="C716">
            <v>7</v>
          </cell>
          <cell r="D716">
            <v>42214</v>
          </cell>
          <cell r="E716" t="str">
            <v>GBC</v>
          </cell>
          <cell r="F716">
            <v>42214</v>
          </cell>
          <cell r="G716" t="str">
            <v>Thưởng NH</v>
          </cell>
          <cell r="J716">
            <v>500000</v>
          </cell>
          <cell r="K716" t="str">
            <v>1121</v>
          </cell>
          <cell r="L716" t="str">
            <v>711</v>
          </cell>
          <cell r="M716" t="str">
            <v/>
          </cell>
        </row>
        <row r="717">
          <cell r="A717" t="str">
            <v/>
          </cell>
          <cell r="B717">
            <v>2015</v>
          </cell>
          <cell r="C717">
            <v>7</v>
          </cell>
          <cell r="D717">
            <v>42215</v>
          </cell>
          <cell r="E717" t="str">
            <v>GBC</v>
          </cell>
          <cell r="F717">
            <v>42215</v>
          </cell>
          <cell r="G717" t="str">
            <v>Vay KU 1402LDS201502415</v>
          </cell>
          <cell r="I717" t="str">
            <v>KU 1402LDS201502415</v>
          </cell>
          <cell r="J717">
            <v>1000000000</v>
          </cell>
          <cell r="K717" t="str">
            <v>1121</v>
          </cell>
          <cell r="L717" t="str">
            <v>3411</v>
          </cell>
          <cell r="M717" t="str">
            <v/>
          </cell>
        </row>
        <row r="718">
          <cell r="A718" t="str">
            <v>T01</v>
          </cell>
          <cell r="B718">
            <v>2015</v>
          </cell>
          <cell r="C718">
            <v>8</v>
          </cell>
          <cell r="D718">
            <v>42217</v>
          </cell>
          <cell r="E718" t="str">
            <v>T01</v>
          </cell>
          <cell r="F718">
            <v>42217</v>
          </cell>
          <cell r="G718" t="str">
            <v xml:space="preserve">Mượn vốn </v>
          </cell>
          <cell r="I718" t="str">
            <v>Nguyễn Thiện Duy</v>
          </cell>
          <cell r="J718">
            <v>1000000000</v>
          </cell>
          <cell r="K718" t="str">
            <v>1111</v>
          </cell>
          <cell r="L718" t="str">
            <v>3388</v>
          </cell>
          <cell r="M718" t="str">
            <v/>
          </cell>
        </row>
        <row r="719">
          <cell r="A719" t="str">
            <v/>
          </cell>
          <cell r="B719">
            <v>2015</v>
          </cell>
          <cell r="C719">
            <v>8</v>
          </cell>
          <cell r="D719">
            <v>42219</v>
          </cell>
          <cell r="E719" t="str">
            <v>GBC</v>
          </cell>
          <cell r="F719">
            <v>42219</v>
          </cell>
          <cell r="G719" t="str">
            <v>Giải tỏa ký quỹ</v>
          </cell>
          <cell r="J719">
            <v>105126466</v>
          </cell>
          <cell r="K719" t="str">
            <v>1121</v>
          </cell>
          <cell r="L719" t="str">
            <v>3388</v>
          </cell>
          <cell r="M719" t="str">
            <v/>
          </cell>
        </row>
        <row r="720">
          <cell r="A720" t="str">
            <v/>
          </cell>
          <cell r="B720">
            <v>2015</v>
          </cell>
          <cell r="C720">
            <v>8</v>
          </cell>
          <cell r="D720">
            <v>42219</v>
          </cell>
          <cell r="E720" t="str">
            <v>GBN</v>
          </cell>
          <cell r="F720">
            <v>42219</v>
          </cell>
          <cell r="G720" t="str">
            <v>Thanh toán tiền công trình</v>
          </cell>
          <cell r="I720" t="str">
            <v>Cty TNHH MTV XD Công Trình Phúc Vinh</v>
          </cell>
          <cell r="J720">
            <v>400000000</v>
          </cell>
          <cell r="K720" t="str">
            <v>331</v>
          </cell>
          <cell r="L720" t="str">
            <v>1121</v>
          </cell>
          <cell r="M720" t="str">
            <v/>
          </cell>
        </row>
        <row r="721">
          <cell r="A721" t="str">
            <v/>
          </cell>
          <cell r="B721">
            <v>2015</v>
          </cell>
          <cell r="C721">
            <v>8</v>
          </cell>
          <cell r="D721">
            <v>42219</v>
          </cell>
          <cell r="E721" t="str">
            <v>GBN</v>
          </cell>
          <cell r="F721">
            <v>42219</v>
          </cell>
          <cell r="G721" t="str">
            <v xml:space="preserve">Phí chuyển tiền </v>
          </cell>
          <cell r="J721">
            <v>150000</v>
          </cell>
          <cell r="K721" t="str">
            <v>642</v>
          </cell>
          <cell r="L721" t="str">
            <v>1121</v>
          </cell>
          <cell r="M721" t="str">
            <v/>
          </cell>
        </row>
        <row r="722">
          <cell r="A722" t="str">
            <v/>
          </cell>
          <cell r="B722">
            <v>2015</v>
          </cell>
          <cell r="C722">
            <v>8</v>
          </cell>
          <cell r="D722">
            <v>42219</v>
          </cell>
          <cell r="E722" t="str">
            <v>GBN</v>
          </cell>
          <cell r="F722">
            <v>42219</v>
          </cell>
          <cell r="G722" t="str">
            <v xml:space="preserve">VAT Phí chuyển tiền </v>
          </cell>
          <cell r="J722">
            <v>15000</v>
          </cell>
          <cell r="K722" t="str">
            <v>1331</v>
          </cell>
          <cell r="L722" t="str">
            <v>1121</v>
          </cell>
          <cell r="M722" t="str">
            <v/>
          </cell>
        </row>
        <row r="723">
          <cell r="A723" t="str">
            <v/>
          </cell>
          <cell r="B723">
            <v>2015</v>
          </cell>
          <cell r="C723">
            <v>8</v>
          </cell>
          <cell r="D723">
            <v>42219</v>
          </cell>
          <cell r="E723" t="str">
            <v>GBN</v>
          </cell>
          <cell r="F723">
            <v>42219</v>
          </cell>
          <cell r="G723" t="str">
            <v>Thanh toán tiền công trình</v>
          </cell>
          <cell r="I723" t="str">
            <v>DNTN Lê Tấn Phát</v>
          </cell>
          <cell r="J723">
            <v>300000000</v>
          </cell>
          <cell r="K723" t="str">
            <v>331</v>
          </cell>
          <cell r="L723" t="str">
            <v>1121</v>
          </cell>
          <cell r="M723" t="str">
            <v/>
          </cell>
        </row>
        <row r="724">
          <cell r="A724" t="str">
            <v/>
          </cell>
          <cell r="B724">
            <v>2015</v>
          </cell>
          <cell r="C724">
            <v>8</v>
          </cell>
          <cell r="D724">
            <v>42219</v>
          </cell>
          <cell r="E724" t="str">
            <v>GBN</v>
          </cell>
          <cell r="F724">
            <v>42219</v>
          </cell>
          <cell r="G724" t="str">
            <v xml:space="preserve">Phí chuyển tiền </v>
          </cell>
          <cell r="J724">
            <v>120000</v>
          </cell>
          <cell r="K724" t="str">
            <v>642</v>
          </cell>
          <cell r="L724" t="str">
            <v>1121</v>
          </cell>
          <cell r="M724" t="str">
            <v/>
          </cell>
        </row>
        <row r="725">
          <cell r="A725" t="str">
            <v/>
          </cell>
          <cell r="B725">
            <v>2015</v>
          </cell>
          <cell r="C725">
            <v>8</v>
          </cell>
          <cell r="D725">
            <v>42219</v>
          </cell>
          <cell r="E725" t="str">
            <v>GBN</v>
          </cell>
          <cell r="F725">
            <v>42219</v>
          </cell>
          <cell r="G725" t="str">
            <v xml:space="preserve">VAT Phí chuyển tiền </v>
          </cell>
          <cell r="J725">
            <v>12000</v>
          </cell>
          <cell r="K725" t="str">
            <v>1331</v>
          </cell>
          <cell r="L725" t="str">
            <v>1121</v>
          </cell>
          <cell r="M725" t="str">
            <v/>
          </cell>
        </row>
        <row r="726">
          <cell r="A726" t="str">
            <v>C30</v>
          </cell>
          <cell r="B726">
            <v>2015</v>
          </cell>
          <cell r="C726">
            <v>8</v>
          </cell>
          <cell r="D726">
            <v>42223</v>
          </cell>
          <cell r="E726" t="str">
            <v>C30</v>
          </cell>
          <cell r="F726">
            <v>42223</v>
          </cell>
          <cell r="G726" t="str">
            <v>Bàn inox</v>
          </cell>
          <cell r="H726" t="str">
            <v>0000124</v>
          </cell>
          <cell r="I726" t="str">
            <v>Cty TNHH SX TM Trang Trí Nội Thất Inox Nhơn Hòa</v>
          </cell>
          <cell r="J726">
            <v>15450000</v>
          </cell>
          <cell r="K726" t="str">
            <v>642</v>
          </cell>
          <cell r="L726" t="str">
            <v>1111</v>
          </cell>
          <cell r="M726" t="str">
            <v/>
          </cell>
        </row>
        <row r="727">
          <cell r="A727" t="str">
            <v>C30</v>
          </cell>
          <cell r="B727">
            <v>2015</v>
          </cell>
          <cell r="C727">
            <v>8</v>
          </cell>
          <cell r="D727">
            <v>42223</v>
          </cell>
          <cell r="E727" t="str">
            <v>C30</v>
          </cell>
          <cell r="F727">
            <v>42223</v>
          </cell>
          <cell r="G727" t="str">
            <v>VAT Bàn inox</v>
          </cell>
          <cell r="H727" t="str">
            <v>0000124</v>
          </cell>
          <cell r="I727" t="str">
            <v>Cty TNHH SX TM Trang Trí Nội Thất Inox Nhơn Hòa</v>
          </cell>
          <cell r="J727">
            <v>1545000</v>
          </cell>
          <cell r="K727" t="str">
            <v>1331</v>
          </cell>
          <cell r="L727" t="str">
            <v>1111</v>
          </cell>
          <cell r="M727" t="str">
            <v/>
          </cell>
        </row>
        <row r="728">
          <cell r="A728" t="str">
            <v>C31</v>
          </cell>
          <cell r="B728">
            <v>2015</v>
          </cell>
          <cell r="C728">
            <v>8</v>
          </cell>
          <cell r="D728">
            <v>42224</v>
          </cell>
          <cell r="E728" t="str">
            <v>C31</v>
          </cell>
          <cell r="F728">
            <v>42224</v>
          </cell>
          <cell r="G728" t="str">
            <v>Ghế, bàn họp</v>
          </cell>
          <cell r="H728" t="str">
            <v>0000688</v>
          </cell>
          <cell r="I728" t="str">
            <v>Cty TNHH SX - TM - DV Tài Nguyên</v>
          </cell>
          <cell r="J728">
            <v>13500000</v>
          </cell>
          <cell r="K728" t="str">
            <v>642</v>
          </cell>
          <cell r="L728" t="str">
            <v>1111</v>
          </cell>
          <cell r="M728" t="str">
            <v/>
          </cell>
        </row>
        <row r="729">
          <cell r="A729" t="str">
            <v>C31</v>
          </cell>
          <cell r="B729">
            <v>2015</v>
          </cell>
          <cell r="C729">
            <v>8</v>
          </cell>
          <cell r="D729">
            <v>42224</v>
          </cell>
          <cell r="E729" t="str">
            <v>C31</v>
          </cell>
          <cell r="F729">
            <v>42224</v>
          </cell>
          <cell r="G729" t="str">
            <v>VAT Ghế, bàn họp</v>
          </cell>
          <cell r="H729" t="str">
            <v>0000688</v>
          </cell>
          <cell r="I729" t="str">
            <v>Cty TNHH SX - TM - DV Tài Nguyên</v>
          </cell>
          <cell r="J729">
            <v>1350000</v>
          </cell>
          <cell r="K729" t="str">
            <v>1331</v>
          </cell>
          <cell r="L729" t="str">
            <v>1111</v>
          </cell>
          <cell r="M729" t="str">
            <v/>
          </cell>
        </row>
        <row r="730">
          <cell r="A730" t="str">
            <v>C32</v>
          </cell>
          <cell r="B730">
            <v>2015</v>
          </cell>
          <cell r="C730">
            <v>8</v>
          </cell>
          <cell r="D730">
            <v>42224</v>
          </cell>
          <cell r="E730" t="str">
            <v>C32</v>
          </cell>
          <cell r="F730">
            <v>42224</v>
          </cell>
          <cell r="G730" t="str">
            <v>Bàn inox</v>
          </cell>
          <cell r="H730" t="str">
            <v>0000125</v>
          </cell>
          <cell r="I730" t="str">
            <v>Cty TNHH SX TM Trang Trí Nội Thất Inox Nhơn Hòa</v>
          </cell>
          <cell r="J730">
            <v>15450000</v>
          </cell>
          <cell r="K730" t="str">
            <v>642</v>
          </cell>
          <cell r="L730" t="str">
            <v>1111</v>
          </cell>
          <cell r="M730" t="str">
            <v/>
          </cell>
        </row>
        <row r="731">
          <cell r="A731" t="str">
            <v>C32</v>
          </cell>
          <cell r="B731">
            <v>2015</v>
          </cell>
          <cell r="C731">
            <v>8</v>
          </cell>
          <cell r="D731">
            <v>42224</v>
          </cell>
          <cell r="E731" t="str">
            <v>C32</v>
          </cell>
          <cell r="F731">
            <v>42224</v>
          </cell>
          <cell r="G731" t="str">
            <v>VAT Bàn inox</v>
          </cell>
          <cell r="H731" t="str">
            <v>0000125</v>
          </cell>
          <cell r="I731" t="str">
            <v>Cty TNHH SX TM Trang Trí Nội Thất Inox Nhơn Hòa</v>
          </cell>
          <cell r="J731">
            <v>1545000</v>
          </cell>
          <cell r="K731" t="str">
            <v>1331</v>
          </cell>
          <cell r="L731" t="str">
            <v>1111</v>
          </cell>
          <cell r="M731" t="str">
            <v/>
          </cell>
        </row>
        <row r="732">
          <cell r="A732" t="str">
            <v>C33</v>
          </cell>
          <cell r="B732">
            <v>2015</v>
          </cell>
          <cell r="C732">
            <v>8</v>
          </cell>
          <cell r="D732">
            <v>42225</v>
          </cell>
          <cell r="E732" t="str">
            <v>C33</v>
          </cell>
          <cell r="F732">
            <v>42225</v>
          </cell>
          <cell r="G732" t="str">
            <v>Bàn inox</v>
          </cell>
          <cell r="H732" t="str">
            <v>0000126</v>
          </cell>
          <cell r="I732" t="str">
            <v>Cty TNHH SX TM Trang Trí Nội Thất Inox Nhơn Hòa</v>
          </cell>
          <cell r="J732">
            <v>15450000</v>
          </cell>
          <cell r="K732" t="str">
            <v>642</v>
          </cell>
          <cell r="L732" t="str">
            <v>1111</v>
          </cell>
          <cell r="M732" t="str">
            <v/>
          </cell>
        </row>
        <row r="733">
          <cell r="A733" t="str">
            <v>C33</v>
          </cell>
          <cell r="B733">
            <v>2015</v>
          </cell>
          <cell r="C733">
            <v>8</v>
          </cell>
          <cell r="D733">
            <v>42225</v>
          </cell>
          <cell r="E733" t="str">
            <v>C33</v>
          </cell>
          <cell r="F733">
            <v>42225</v>
          </cell>
          <cell r="G733" t="str">
            <v>VAT Bàn inox</v>
          </cell>
          <cell r="H733" t="str">
            <v>0000126</v>
          </cell>
          <cell r="I733" t="str">
            <v>Cty TNHH SX TM Trang Trí Nội Thất Inox Nhơn Hòa</v>
          </cell>
          <cell r="J733">
            <v>1545000</v>
          </cell>
          <cell r="K733" t="str">
            <v>1331</v>
          </cell>
          <cell r="L733" t="str">
            <v>1111</v>
          </cell>
          <cell r="M733" t="str">
            <v/>
          </cell>
        </row>
        <row r="734">
          <cell r="A734" t="str">
            <v>C34</v>
          </cell>
          <cell r="B734">
            <v>2015</v>
          </cell>
          <cell r="C734">
            <v>8</v>
          </cell>
          <cell r="D734">
            <v>42226</v>
          </cell>
          <cell r="E734" t="str">
            <v>C34</v>
          </cell>
          <cell r="F734">
            <v>42226</v>
          </cell>
          <cell r="G734" t="str">
            <v>Bàn inox</v>
          </cell>
          <cell r="H734" t="str">
            <v>0000127</v>
          </cell>
          <cell r="I734" t="str">
            <v>Cty TNHH SX TM Trang Trí Nội Thất Inox Nhơn Hòa</v>
          </cell>
          <cell r="J734">
            <v>5150000</v>
          </cell>
          <cell r="K734" t="str">
            <v>642</v>
          </cell>
          <cell r="L734" t="str">
            <v>1111</v>
          </cell>
          <cell r="M734" t="str">
            <v/>
          </cell>
        </row>
        <row r="735">
          <cell r="A735" t="str">
            <v>C34</v>
          </cell>
          <cell r="B735">
            <v>2015</v>
          </cell>
          <cell r="C735">
            <v>8</v>
          </cell>
          <cell r="D735">
            <v>42226</v>
          </cell>
          <cell r="E735" t="str">
            <v>C34</v>
          </cell>
          <cell r="F735">
            <v>42226</v>
          </cell>
          <cell r="G735" t="str">
            <v>VAT Bàn inox</v>
          </cell>
          <cell r="H735" t="str">
            <v>0000127</v>
          </cell>
          <cell r="I735" t="str">
            <v>Cty TNHH SX TM Trang Trí Nội Thất Inox Nhơn Hòa</v>
          </cell>
          <cell r="J735">
            <v>515000</v>
          </cell>
          <cell r="K735" t="str">
            <v>1331</v>
          </cell>
          <cell r="L735" t="str">
            <v>1111</v>
          </cell>
          <cell r="M735" t="str">
            <v/>
          </cell>
        </row>
        <row r="736">
          <cell r="A736" t="str">
            <v/>
          </cell>
          <cell r="B736">
            <v>2015</v>
          </cell>
          <cell r="C736">
            <v>8</v>
          </cell>
          <cell r="D736">
            <v>42229</v>
          </cell>
          <cell r="E736" t="str">
            <v>GBN</v>
          </cell>
          <cell r="F736">
            <v>42229</v>
          </cell>
          <cell r="G736" t="str">
            <v>Thanh toán tiền công trình</v>
          </cell>
          <cell r="I736" t="str">
            <v>Cty TNHH Xây Dựng Hoàn Cầu</v>
          </cell>
          <cell r="J736">
            <v>50000000</v>
          </cell>
          <cell r="K736" t="str">
            <v>331</v>
          </cell>
          <cell r="L736" t="str">
            <v>1121</v>
          </cell>
          <cell r="M736" t="str">
            <v/>
          </cell>
        </row>
        <row r="737">
          <cell r="A737" t="str">
            <v/>
          </cell>
          <cell r="B737">
            <v>2015</v>
          </cell>
          <cell r="C737">
            <v>8</v>
          </cell>
          <cell r="D737">
            <v>42229</v>
          </cell>
          <cell r="E737" t="str">
            <v>GBN</v>
          </cell>
          <cell r="F737">
            <v>42229</v>
          </cell>
          <cell r="G737" t="str">
            <v xml:space="preserve">Phí chuyển tiền </v>
          </cell>
          <cell r="J737">
            <v>25000</v>
          </cell>
          <cell r="K737" t="str">
            <v>642</v>
          </cell>
          <cell r="L737" t="str">
            <v>1121</v>
          </cell>
          <cell r="M737" t="str">
            <v/>
          </cell>
        </row>
        <row r="738">
          <cell r="A738" t="str">
            <v/>
          </cell>
          <cell r="B738">
            <v>2015</v>
          </cell>
          <cell r="C738">
            <v>8</v>
          </cell>
          <cell r="D738">
            <v>42229</v>
          </cell>
          <cell r="E738" t="str">
            <v>GBN</v>
          </cell>
          <cell r="F738">
            <v>42229</v>
          </cell>
          <cell r="G738" t="str">
            <v xml:space="preserve">VAT Phí chuyển tiền </v>
          </cell>
          <cell r="J738">
            <v>2500</v>
          </cell>
          <cell r="K738" t="str">
            <v>1331</v>
          </cell>
          <cell r="L738" t="str">
            <v>1121</v>
          </cell>
          <cell r="M738" t="str">
            <v/>
          </cell>
        </row>
        <row r="739">
          <cell r="A739" t="str">
            <v/>
          </cell>
          <cell r="B739">
            <v>2015</v>
          </cell>
          <cell r="C739">
            <v>8</v>
          </cell>
          <cell r="D739">
            <v>42229</v>
          </cell>
          <cell r="E739" t="str">
            <v>CTGS</v>
          </cell>
          <cell r="F739">
            <v>42229</v>
          </cell>
          <cell r="G739" t="str">
            <v>Thi công sản xuất lắp dựng kết cấu thép nhà xưởng</v>
          </cell>
          <cell r="H739" t="str">
            <v>0000042</v>
          </cell>
          <cell r="I739" t="str">
            <v>Cty CP Cơ Khí Kim Loại Xây Dựng Hoàng Kim</v>
          </cell>
          <cell r="J739">
            <v>2000000000</v>
          </cell>
          <cell r="K739" t="str">
            <v>642</v>
          </cell>
          <cell r="L739" t="str">
            <v>331</v>
          </cell>
          <cell r="M739" t="str">
            <v/>
          </cell>
        </row>
        <row r="740">
          <cell r="A740" t="str">
            <v/>
          </cell>
          <cell r="B740">
            <v>2015</v>
          </cell>
          <cell r="C740">
            <v>8</v>
          </cell>
          <cell r="D740">
            <v>42229</v>
          </cell>
          <cell r="E740" t="str">
            <v>CTGS</v>
          </cell>
          <cell r="F740">
            <v>42229</v>
          </cell>
          <cell r="G740" t="str">
            <v>VAT Thi công sản xuất lắp dựng kết cấu thép nhà xưởng</v>
          </cell>
          <cell r="H740" t="str">
            <v>0000042</v>
          </cell>
          <cell r="I740" t="str">
            <v>Cty CP Cơ Khí Kim Loại Xây Dựng Hoàng Kim</v>
          </cell>
          <cell r="J740">
            <v>200000000</v>
          </cell>
          <cell r="K740" t="str">
            <v>1331</v>
          </cell>
          <cell r="L740" t="str">
            <v>331</v>
          </cell>
          <cell r="M740" t="str">
            <v/>
          </cell>
        </row>
        <row r="741">
          <cell r="A741" t="str">
            <v/>
          </cell>
          <cell r="B741">
            <v>2015</v>
          </cell>
          <cell r="C741">
            <v>8</v>
          </cell>
          <cell r="D741">
            <v>42229</v>
          </cell>
          <cell r="E741" t="str">
            <v>GBC</v>
          </cell>
          <cell r="F741">
            <v>42229</v>
          </cell>
          <cell r="G741" t="str">
            <v>Vay KU 1402LDS201502591</v>
          </cell>
          <cell r="I741" t="str">
            <v>KU 1402LDS201502591</v>
          </cell>
          <cell r="J741">
            <v>1000000000</v>
          </cell>
          <cell r="K741" t="str">
            <v>1121</v>
          </cell>
          <cell r="L741" t="str">
            <v>3411</v>
          </cell>
          <cell r="M741" t="str">
            <v/>
          </cell>
        </row>
        <row r="742">
          <cell r="A742" t="str">
            <v/>
          </cell>
          <cell r="B742">
            <v>2015</v>
          </cell>
          <cell r="C742">
            <v>8</v>
          </cell>
          <cell r="D742">
            <v>42230</v>
          </cell>
          <cell r="E742" t="str">
            <v>CTGS</v>
          </cell>
          <cell r="F742">
            <v>42230</v>
          </cell>
          <cell r="G742" t="str">
            <v>Bộ chữ Alu, bộ chữ Inox (bảng hiệu)</v>
          </cell>
          <cell r="H742" t="str">
            <v>0000113</v>
          </cell>
          <cell r="I742" t="str">
            <v>Cty TNHH MTV Quảng Cáo Tấn Phong</v>
          </cell>
          <cell r="J742">
            <v>30000000</v>
          </cell>
          <cell r="K742" t="str">
            <v>642</v>
          </cell>
          <cell r="L742" t="str">
            <v>331</v>
          </cell>
          <cell r="M742" t="str">
            <v/>
          </cell>
        </row>
        <row r="743">
          <cell r="A743" t="str">
            <v/>
          </cell>
          <cell r="B743">
            <v>2015</v>
          </cell>
          <cell r="C743">
            <v>8</v>
          </cell>
          <cell r="D743">
            <v>42230</v>
          </cell>
          <cell r="E743" t="str">
            <v>CTGS</v>
          </cell>
          <cell r="F743">
            <v>42230</v>
          </cell>
          <cell r="G743" t="str">
            <v>VAT Bộ chữ Alu, bộ chữ Inox (bảng hiệu)</v>
          </cell>
          <cell r="H743" t="str">
            <v>0000113</v>
          </cell>
          <cell r="I743" t="str">
            <v>Cty TNHH MTV Quảng Cáo Tấn Phong</v>
          </cell>
          <cell r="J743">
            <v>3000000</v>
          </cell>
          <cell r="K743" t="str">
            <v>1331</v>
          </cell>
          <cell r="L743" t="str">
            <v>331</v>
          </cell>
          <cell r="M743" t="str">
            <v/>
          </cell>
        </row>
        <row r="744">
          <cell r="A744" t="str">
            <v/>
          </cell>
          <cell r="B744">
            <v>2015</v>
          </cell>
          <cell r="C744">
            <v>8</v>
          </cell>
          <cell r="D744">
            <v>42230</v>
          </cell>
          <cell r="E744" t="str">
            <v>CTGS</v>
          </cell>
          <cell r="F744">
            <v>42230</v>
          </cell>
          <cell r="G744" t="str">
            <v>Gạch men</v>
          </cell>
          <cell r="H744" t="str">
            <v>0001388</v>
          </cell>
          <cell r="I744" t="str">
            <v>Cty TNHH TM Trang Trí Nội Thất Kiến Hưng</v>
          </cell>
          <cell r="J744">
            <v>545120000</v>
          </cell>
          <cell r="K744" t="str">
            <v>642</v>
          </cell>
          <cell r="L744" t="str">
            <v>331</v>
          </cell>
          <cell r="M744" t="str">
            <v/>
          </cell>
        </row>
        <row r="745">
          <cell r="A745" t="str">
            <v/>
          </cell>
          <cell r="B745">
            <v>2015</v>
          </cell>
          <cell r="C745">
            <v>8</v>
          </cell>
          <cell r="D745">
            <v>42230</v>
          </cell>
          <cell r="E745" t="str">
            <v>CTGS</v>
          </cell>
          <cell r="F745">
            <v>42230</v>
          </cell>
          <cell r="G745" t="str">
            <v>VAT Gạch men</v>
          </cell>
          <cell r="H745" t="str">
            <v>0001388</v>
          </cell>
          <cell r="I745" t="str">
            <v>Cty TNHH TM Trang Trí Nội Thất Kiến Hưng</v>
          </cell>
          <cell r="J745">
            <v>54512000</v>
          </cell>
          <cell r="K745" t="str">
            <v>1331</v>
          </cell>
          <cell r="L745" t="str">
            <v>331</v>
          </cell>
          <cell r="M745" t="str">
            <v/>
          </cell>
        </row>
        <row r="746">
          <cell r="A746" t="str">
            <v/>
          </cell>
          <cell r="B746">
            <v>2015</v>
          </cell>
          <cell r="C746">
            <v>8</v>
          </cell>
          <cell r="D746">
            <v>42230</v>
          </cell>
          <cell r="E746" t="str">
            <v>GBN</v>
          </cell>
          <cell r="F746">
            <v>42230</v>
          </cell>
          <cell r="G746" t="str">
            <v>Thanh toán tiền công trình</v>
          </cell>
          <cell r="I746" t="str">
            <v>Cty TNHH Kỹ Thuật Cơ Điện M &amp; E</v>
          </cell>
          <cell r="J746">
            <v>500000000</v>
          </cell>
          <cell r="K746" t="str">
            <v>331</v>
          </cell>
          <cell r="L746" t="str">
            <v>1121</v>
          </cell>
          <cell r="M746" t="str">
            <v/>
          </cell>
        </row>
        <row r="747">
          <cell r="A747" t="str">
            <v/>
          </cell>
          <cell r="B747">
            <v>2015</v>
          </cell>
          <cell r="C747">
            <v>8</v>
          </cell>
          <cell r="D747">
            <v>42230</v>
          </cell>
          <cell r="E747" t="str">
            <v>GBN</v>
          </cell>
          <cell r="F747">
            <v>42230</v>
          </cell>
          <cell r="G747" t="str">
            <v xml:space="preserve">Phí chuyển tiền </v>
          </cell>
          <cell r="J747">
            <v>150000</v>
          </cell>
          <cell r="K747" t="str">
            <v>642</v>
          </cell>
          <cell r="L747" t="str">
            <v>1121</v>
          </cell>
          <cell r="M747" t="str">
            <v/>
          </cell>
        </row>
        <row r="748">
          <cell r="A748" t="str">
            <v/>
          </cell>
          <cell r="B748">
            <v>2015</v>
          </cell>
          <cell r="C748">
            <v>8</v>
          </cell>
          <cell r="D748">
            <v>42230</v>
          </cell>
          <cell r="E748" t="str">
            <v>GBN</v>
          </cell>
          <cell r="F748">
            <v>42230</v>
          </cell>
          <cell r="G748" t="str">
            <v xml:space="preserve">VAT Phí chuyển tiền </v>
          </cell>
          <cell r="J748">
            <v>15000</v>
          </cell>
          <cell r="K748" t="str">
            <v>1331</v>
          </cell>
          <cell r="L748" t="str">
            <v>1121</v>
          </cell>
          <cell r="M748" t="str">
            <v/>
          </cell>
        </row>
        <row r="749">
          <cell r="A749" t="str">
            <v>C35</v>
          </cell>
          <cell r="B749">
            <v>2015</v>
          </cell>
          <cell r="C749">
            <v>8</v>
          </cell>
          <cell r="D749">
            <v>42234</v>
          </cell>
          <cell r="E749" t="str">
            <v>C35</v>
          </cell>
          <cell r="F749">
            <v>42234</v>
          </cell>
          <cell r="G749" t="str">
            <v>Nộp tiền mặt vào tài khoản ngân hàng</v>
          </cell>
          <cell r="I749" t="str">
            <v>Phạm Thị Đông</v>
          </cell>
          <cell r="J749">
            <v>500000000</v>
          </cell>
          <cell r="K749" t="str">
            <v>1121</v>
          </cell>
          <cell r="L749" t="str">
            <v>1111</v>
          </cell>
          <cell r="M749" t="str">
            <v/>
          </cell>
        </row>
        <row r="750">
          <cell r="A750" t="str">
            <v>C36</v>
          </cell>
          <cell r="B750">
            <v>2015</v>
          </cell>
          <cell r="C750">
            <v>8</v>
          </cell>
          <cell r="D750">
            <v>42235</v>
          </cell>
          <cell r="E750" t="str">
            <v>C36</v>
          </cell>
          <cell r="F750">
            <v>42235</v>
          </cell>
          <cell r="G750" t="str">
            <v>Dụng cụ sửa kho lạnh</v>
          </cell>
          <cell r="H750" t="str">
            <v>0023804</v>
          </cell>
          <cell r="I750" t="str">
            <v>Cơ sở Điện Lạnh Công</v>
          </cell>
          <cell r="J750">
            <v>3660000</v>
          </cell>
          <cell r="K750" t="str">
            <v>642</v>
          </cell>
          <cell r="L750" t="str">
            <v>1111</v>
          </cell>
          <cell r="M750" t="str">
            <v/>
          </cell>
        </row>
        <row r="751">
          <cell r="A751" t="str">
            <v>C37</v>
          </cell>
          <cell r="B751">
            <v>2015</v>
          </cell>
          <cell r="C751">
            <v>8</v>
          </cell>
          <cell r="D751">
            <v>42235</v>
          </cell>
          <cell r="E751" t="str">
            <v>C37</v>
          </cell>
          <cell r="F751">
            <v>42235</v>
          </cell>
          <cell r="G751" t="str">
            <v>Máy mài, máy cắt, máy khoan</v>
          </cell>
          <cell r="H751" t="str">
            <v>0024282</v>
          </cell>
          <cell r="I751" t="str">
            <v>Cty TNHH Kim Minh C.L</v>
          </cell>
          <cell r="J751">
            <v>6636364</v>
          </cell>
          <cell r="K751" t="str">
            <v>642</v>
          </cell>
          <cell r="L751" t="str">
            <v>1111</v>
          </cell>
          <cell r="M751" t="str">
            <v/>
          </cell>
        </row>
        <row r="752">
          <cell r="A752" t="str">
            <v>C37</v>
          </cell>
          <cell r="B752">
            <v>2015</v>
          </cell>
          <cell r="C752">
            <v>8</v>
          </cell>
          <cell r="D752">
            <v>42235</v>
          </cell>
          <cell r="E752" t="str">
            <v>C37</v>
          </cell>
          <cell r="F752">
            <v>42235</v>
          </cell>
          <cell r="G752" t="str">
            <v>VAT Máy mài, máy cắt, máy khoan</v>
          </cell>
          <cell r="H752" t="str">
            <v>0024282</v>
          </cell>
          <cell r="I752" t="str">
            <v>Cty TNHH Kim Minh C.L</v>
          </cell>
          <cell r="J752">
            <v>663636</v>
          </cell>
          <cell r="K752" t="str">
            <v>1331</v>
          </cell>
          <cell r="L752" t="str">
            <v>1111</v>
          </cell>
          <cell r="M752" t="str">
            <v/>
          </cell>
        </row>
        <row r="753">
          <cell r="A753" t="str">
            <v>C38</v>
          </cell>
          <cell r="B753">
            <v>2015</v>
          </cell>
          <cell r="C753">
            <v>8</v>
          </cell>
          <cell r="D753">
            <v>42235</v>
          </cell>
          <cell r="E753" t="str">
            <v>C38</v>
          </cell>
          <cell r="F753">
            <v>42235</v>
          </cell>
          <cell r="G753" t="str">
            <v>Dụng cụ cầm tay</v>
          </cell>
          <cell r="H753" t="str">
            <v>0053730</v>
          </cell>
          <cell r="I753" t="str">
            <v>Cửa Hàng Quách Liên</v>
          </cell>
          <cell r="J753">
            <v>4700000</v>
          </cell>
          <cell r="K753" t="str">
            <v>642</v>
          </cell>
          <cell r="L753" t="str">
            <v>1111</v>
          </cell>
          <cell r="M753" t="str">
            <v/>
          </cell>
        </row>
        <row r="754">
          <cell r="A754" t="str">
            <v/>
          </cell>
          <cell r="B754">
            <v>2015</v>
          </cell>
          <cell r="C754">
            <v>8</v>
          </cell>
          <cell r="D754">
            <v>42235</v>
          </cell>
          <cell r="E754" t="str">
            <v>GBN</v>
          </cell>
          <cell r="F754">
            <v>42235</v>
          </cell>
          <cell r="G754" t="str">
            <v>Lãi vay KU 1402LDS201401630</v>
          </cell>
          <cell r="I754" t="str">
            <v>KU 1402LDS201401630</v>
          </cell>
          <cell r="J754">
            <v>8180556</v>
          </cell>
          <cell r="K754" t="str">
            <v>635</v>
          </cell>
          <cell r="L754" t="str">
            <v>1121</v>
          </cell>
          <cell r="M754" t="str">
            <v/>
          </cell>
        </row>
        <row r="755">
          <cell r="A755" t="str">
            <v/>
          </cell>
          <cell r="B755">
            <v>2015</v>
          </cell>
          <cell r="C755">
            <v>8</v>
          </cell>
          <cell r="D755">
            <v>42235</v>
          </cell>
          <cell r="E755" t="str">
            <v>GBN</v>
          </cell>
          <cell r="F755">
            <v>42235</v>
          </cell>
          <cell r="G755" t="str">
            <v>Lãi vay KU 1402LDS201402000</v>
          </cell>
          <cell r="I755" t="str">
            <v>KU 1402LDS201402000</v>
          </cell>
          <cell r="J755">
            <v>16361111</v>
          </cell>
          <cell r="K755" t="str">
            <v>635</v>
          </cell>
          <cell r="L755" t="str">
            <v>1121</v>
          </cell>
          <cell r="M755" t="str">
            <v/>
          </cell>
        </row>
        <row r="756">
          <cell r="A756" t="str">
            <v/>
          </cell>
          <cell r="B756">
            <v>2015</v>
          </cell>
          <cell r="C756">
            <v>8</v>
          </cell>
          <cell r="D756">
            <v>42235</v>
          </cell>
          <cell r="E756" t="str">
            <v>GBN</v>
          </cell>
          <cell r="F756">
            <v>42235</v>
          </cell>
          <cell r="G756" t="str">
            <v>Lãi vay KU 1402LDS201402374</v>
          </cell>
          <cell r="I756" t="str">
            <v>KU 1402LDS201402374</v>
          </cell>
          <cell r="J756">
            <v>13088889</v>
          </cell>
          <cell r="K756" t="str">
            <v>635</v>
          </cell>
          <cell r="L756" t="str">
            <v>1121</v>
          </cell>
          <cell r="M756" t="str">
            <v/>
          </cell>
        </row>
        <row r="757">
          <cell r="A757" t="str">
            <v/>
          </cell>
          <cell r="B757">
            <v>2015</v>
          </cell>
          <cell r="C757">
            <v>8</v>
          </cell>
          <cell r="D757">
            <v>42235</v>
          </cell>
          <cell r="E757" t="str">
            <v>GBN</v>
          </cell>
          <cell r="F757">
            <v>42235</v>
          </cell>
          <cell r="G757" t="str">
            <v>Lãi vay KU 1402LDS201402740</v>
          </cell>
          <cell r="I757" t="str">
            <v>KU 1402LDS201402740</v>
          </cell>
          <cell r="J757">
            <v>12270833</v>
          </cell>
          <cell r="K757" t="str">
            <v>635</v>
          </cell>
          <cell r="L757" t="str">
            <v>1121</v>
          </cell>
          <cell r="M757" t="str">
            <v/>
          </cell>
        </row>
        <row r="758">
          <cell r="A758" t="str">
            <v/>
          </cell>
          <cell r="B758">
            <v>2015</v>
          </cell>
          <cell r="C758">
            <v>8</v>
          </cell>
          <cell r="D758">
            <v>42235</v>
          </cell>
          <cell r="E758" t="str">
            <v>GBN</v>
          </cell>
          <cell r="F758">
            <v>42235</v>
          </cell>
          <cell r="G758" t="str">
            <v>Lãi vay KU 1402LDS201403045</v>
          </cell>
          <cell r="I758" t="str">
            <v>KU 1402LDS201403045</v>
          </cell>
          <cell r="J758">
            <v>8180556</v>
          </cell>
          <cell r="K758" t="str">
            <v>635</v>
          </cell>
          <cell r="L758" t="str">
            <v>1121</v>
          </cell>
          <cell r="M758" t="str">
            <v/>
          </cell>
        </row>
        <row r="759">
          <cell r="A759" t="str">
            <v/>
          </cell>
          <cell r="B759">
            <v>2015</v>
          </cell>
          <cell r="C759">
            <v>8</v>
          </cell>
          <cell r="D759">
            <v>42235</v>
          </cell>
          <cell r="E759" t="str">
            <v>GBN</v>
          </cell>
          <cell r="F759">
            <v>42235</v>
          </cell>
          <cell r="G759" t="str">
            <v>Lãi vay KU 1402LDS201500362</v>
          </cell>
          <cell r="I759" t="str">
            <v>KU 1402LDS201500362</v>
          </cell>
          <cell r="J759">
            <v>12270833</v>
          </cell>
          <cell r="K759" t="str">
            <v>635</v>
          </cell>
          <cell r="L759" t="str">
            <v>1121</v>
          </cell>
          <cell r="M759" t="str">
            <v/>
          </cell>
        </row>
        <row r="760">
          <cell r="A760" t="str">
            <v/>
          </cell>
          <cell r="B760">
            <v>2015</v>
          </cell>
          <cell r="C760">
            <v>8</v>
          </cell>
          <cell r="D760">
            <v>42235</v>
          </cell>
          <cell r="E760" t="str">
            <v>GBN</v>
          </cell>
          <cell r="F760">
            <v>42235</v>
          </cell>
          <cell r="G760" t="str">
            <v>Lãi vay KU 1402LDS201500909</v>
          </cell>
          <cell r="I760" t="str">
            <v>KU 1402LDS201500909</v>
          </cell>
          <cell r="J760">
            <v>16361111</v>
          </cell>
          <cell r="K760" t="str">
            <v>635</v>
          </cell>
          <cell r="L760" t="str">
            <v>1121</v>
          </cell>
          <cell r="M760" t="str">
            <v/>
          </cell>
        </row>
        <row r="761">
          <cell r="A761" t="str">
            <v/>
          </cell>
          <cell r="B761">
            <v>2015</v>
          </cell>
          <cell r="C761">
            <v>8</v>
          </cell>
          <cell r="D761">
            <v>42235</v>
          </cell>
          <cell r="E761" t="str">
            <v>GBN</v>
          </cell>
          <cell r="F761">
            <v>42235</v>
          </cell>
          <cell r="G761" t="str">
            <v>Lãi vay KU 1402LDS201501248</v>
          </cell>
          <cell r="I761" t="str">
            <v>KU 1402LDS201501248</v>
          </cell>
          <cell r="J761">
            <v>11452778</v>
          </cell>
          <cell r="K761" t="str">
            <v>635</v>
          </cell>
          <cell r="L761" t="str">
            <v>1121</v>
          </cell>
          <cell r="M761" t="str">
            <v/>
          </cell>
        </row>
        <row r="762">
          <cell r="A762" t="str">
            <v/>
          </cell>
          <cell r="B762">
            <v>2015</v>
          </cell>
          <cell r="C762">
            <v>8</v>
          </cell>
          <cell r="D762">
            <v>42235</v>
          </cell>
          <cell r="E762" t="str">
            <v>GBN</v>
          </cell>
          <cell r="F762">
            <v>42235</v>
          </cell>
          <cell r="G762" t="str">
            <v>Lãi vay KU 1402LDS201501494</v>
          </cell>
          <cell r="I762" t="str">
            <v>KU 1402LDS201501494</v>
          </cell>
          <cell r="J762">
            <v>12270833</v>
          </cell>
          <cell r="K762" t="str">
            <v>635</v>
          </cell>
          <cell r="L762" t="str">
            <v>1121</v>
          </cell>
          <cell r="M762" t="str">
            <v/>
          </cell>
        </row>
        <row r="763">
          <cell r="A763" t="str">
            <v/>
          </cell>
          <cell r="B763">
            <v>2015</v>
          </cell>
          <cell r="C763">
            <v>8</v>
          </cell>
          <cell r="D763">
            <v>42235</v>
          </cell>
          <cell r="E763" t="str">
            <v>GBN</v>
          </cell>
          <cell r="F763">
            <v>42235</v>
          </cell>
          <cell r="G763" t="str">
            <v>Lãi vay KU 1402LDS201501796</v>
          </cell>
          <cell r="I763" t="str">
            <v>KU 1402LDS201501796</v>
          </cell>
          <cell r="J763">
            <v>12270833</v>
          </cell>
          <cell r="K763" t="str">
            <v>635</v>
          </cell>
          <cell r="L763" t="str">
            <v>1121</v>
          </cell>
          <cell r="M763" t="str">
            <v/>
          </cell>
        </row>
        <row r="764">
          <cell r="A764" t="str">
            <v/>
          </cell>
          <cell r="B764">
            <v>2015</v>
          </cell>
          <cell r="C764">
            <v>8</v>
          </cell>
          <cell r="D764">
            <v>42235</v>
          </cell>
          <cell r="E764" t="str">
            <v>GBN</v>
          </cell>
          <cell r="F764">
            <v>42235</v>
          </cell>
          <cell r="G764" t="str">
            <v>Lãi vay KU 1402LDS201502113</v>
          </cell>
          <cell r="I764" t="str">
            <v>KU 1402LDS201502113</v>
          </cell>
          <cell r="J764">
            <v>19000000</v>
          </cell>
          <cell r="K764" t="str">
            <v>635</v>
          </cell>
          <cell r="L764" t="str">
            <v>1121</v>
          </cell>
          <cell r="M764" t="str">
            <v/>
          </cell>
        </row>
        <row r="765">
          <cell r="A765" t="str">
            <v/>
          </cell>
          <cell r="B765">
            <v>2015</v>
          </cell>
          <cell r="C765">
            <v>8</v>
          </cell>
          <cell r="D765">
            <v>42235</v>
          </cell>
          <cell r="E765" t="str">
            <v>GBN</v>
          </cell>
          <cell r="F765">
            <v>42235</v>
          </cell>
          <cell r="G765" t="str">
            <v>Lãi vay KU 1402LDS201502211</v>
          </cell>
          <cell r="I765" t="str">
            <v>KU 1402LDS201502211</v>
          </cell>
          <cell r="J765">
            <v>15833333</v>
          </cell>
          <cell r="K765" t="str">
            <v>635</v>
          </cell>
          <cell r="L765" t="str">
            <v>1121</v>
          </cell>
          <cell r="M765" t="str">
            <v/>
          </cell>
        </row>
        <row r="766">
          <cell r="A766" t="str">
            <v/>
          </cell>
          <cell r="B766">
            <v>2015</v>
          </cell>
          <cell r="C766">
            <v>8</v>
          </cell>
          <cell r="D766">
            <v>42235</v>
          </cell>
          <cell r="E766" t="str">
            <v>GBN</v>
          </cell>
          <cell r="F766">
            <v>42235</v>
          </cell>
          <cell r="G766" t="str">
            <v>Thanh toán tiền bảng hiệu quảng cáo</v>
          </cell>
          <cell r="I766" t="str">
            <v>Cty TNHH MTV Quảng Cáo Tấn Phong</v>
          </cell>
          <cell r="J766">
            <v>33000000</v>
          </cell>
          <cell r="K766" t="str">
            <v>331</v>
          </cell>
          <cell r="L766" t="str">
            <v>1121</v>
          </cell>
          <cell r="M766" t="str">
            <v/>
          </cell>
        </row>
        <row r="767">
          <cell r="A767" t="str">
            <v/>
          </cell>
          <cell r="B767">
            <v>2015</v>
          </cell>
          <cell r="C767">
            <v>8</v>
          </cell>
          <cell r="D767">
            <v>42235</v>
          </cell>
          <cell r="E767" t="str">
            <v>GBN</v>
          </cell>
          <cell r="F767">
            <v>42235</v>
          </cell>
          <cell r="G767" t="str">
            <v xml:space="preserve">Phí chuyển tiền </v>
          </cell>
          <cell r="J767">
            <v>20000</v>
          </cell>
          <cell r="K767" t="str">
            <v>642</v>
          </cell>
          <cell r="L767" t="str">
            <v>1121</v>
          </cell>
          <cell r="M767" t="str">
            <v/>
          </cell>
        </row>
        <row r="768">
          <cell r="A768" t="str">
            <v/>
          </cell>
          <cell r="B768">
            <v>2015</v>
          </cell>
          <cell r="C768">
            <v>8</v>
          </cell>
          <cell r="D768">
            <v>42235</v>
          </cell>
          <cell r="E768" t="str">
            <v>GBN</v>
          </cell>
          <cell r="F768">
            <v>42235</v>
          </cell>
          <cell r="G768" t="str">
            <v xml:space="preserve">VAT Phí chuyển tiền </v>
          </cell>
          <cell r="J768">
            <v>2000</v>
          </cell>
          <cell r="K768" t="str">
            <v>1331</v>
          </cell>
          <cell r="L768" t="str">
            <v>1121</v>
          </cell>
          <cell r="M768" t="str">
            <v/>
          </cell>
        </row>
        <row r="769">
          <cell r="A769" t="str">
            <v/>
          </cell>
          <cell r="B769">
            <v>2015</v>
          </cell>
          <cell r="C769">
            <v>8</v>
          </cell>
          <cell r="D769">
            <v>42235</v>
          </cell>
          <cell r="E769" t="str">
            <v>CTGS</v>
          </cell>
          <cell r="F769">
            <v>42235</v>
          </cell>
          <cell r="G769" t="str">
            <v>Vật liệu xây dựng</v>
          </cell>
          <cell r="H769" t="str">
            <v>0000439</v>
          </cell>
          <cell r="I769" t="str">
            <v>DNTN Lê Tấn Phát</v>
          </cell>
          <cell r="J769">
            <v>268648390</v>
          </cell>
          <cell r="K769" t="str">
            <v>642</v>
          </cell>
          <cell r="L769" t="str">
            <v>331</v>
          </cell>
          <cell r="M769" t="str">
            <v/>
          </cell>
        </row>
        <row r="770">
          <cell r="A770" t="str">
            <v/>
          </cell>
          <cell r="B770">
            <v>2015</v>
          </cell>
          <cell r="C770">
            <v>8</v>
          </cell>
          <cell r="D770">
            <v>42235</v>
          </cell>
          <cell r="E770" t="str">
            <v>CTGS</v>
          </cell>
          <cell r="F770">
            <v>42235</v>
          </cell>
          <cell r="G770" t="str">
            <v>VAT Vật liệu xây dựng</v>
          </cell>
          <cell r="H770" t="str">
            <v>0000439</v>
          </cell>
          <cell r="I770" t="str">
            <v>DNTN Lê Tấn Phát</v>
          </cell>
          <cell r="J770">
            <v>26864839</v>
          </cell>
          <cell r="K770" t="str">
            <v>1331</v>
          </cell>
          <cell r="L770" t="str">
            <v>331</v>
          </cell>
          <cell r="M770" t="str">
            <v/>
          </cell>
        </row>
        <row r="771">
          <cell r="A771" t="str">
            <v/>
          </cell>
          <cell r="B771">
            <v>2015</v>
          </cell>
          <cell r="C771">
            <v>8</v>
          </cell>
          <cell r="D771">
            <v>42236</v>
          </cell>
          <cell r="E771" t="str">
            <v>CTGS</v>
          </cell>
          <cell r="F771">
            <v>42236</v>
          </cell>
          <cell r="G771" t="str">
            <v>Bêtông M250</v>
          </cell>
          <cell r="H771" t="str">
            <v>0005075</v>
          </cell>
          <cell r="I771" t="str">
            <v>DNTN SX - TM Nguyễn Trình</v>
          </cell>
          <cell r="J771">
            <v>54327273</v>
          </cell>
          <cell r="K771" t="str">
            <v>642</v>
          </cell>
          <cell r="L771" t="str">
            <v>331</v>
          </cell>
          <cell r="M771" t="str">
            <v/>
          </cell>
        </row>
        <row r="772">
          <cell r="A772" t="str">
            <v/>
          </cell>
          <cell r="B772">
            <v>2015</v>
          </cell>
          <cell r="C772">
            <v>8</v>
          </cell>
          <cell r="D772">
            <v>42236</v>
          </cell>
          <cell r="E772" t="str">
            <v>CTGS</v>
          </cell>
          <cell r="F772">
            <v>42236</v>
          </cell>
          <cell r="G772" t="str">
            <v>VAT Bêtông M250</v>
          </cell>
          <cell r="H772" t="str">
            <v>0005075</v>
          </cell>
          <cell r="I772" t="str">
            <v>DNTN SX - TM Nguyễn Trình</v>
          </cell>
          <cell r="J772">
            <v>5432727</v>
          </cell>
          <cell r="K772" t="str">
            <v>1331</v>
          </cell>
          <cell r="L772" t="str">
            <v>331</v>
          </cell>
          <cell r="M772" t="str">
            <v/>
          </cell>
        </row>
        <row r="773">
          <cell r="A773" t="str">
            <v>C39</v>
          </cell>
          <cell r="B773">
            <v>2015</v>
          </cell>
          <cell r="C773">
            <v>8</v>
          </cell>
          <cell r="D773">
            <v>42236</v>
          </cell>
          <cell r="E773" t="str">
            <v>C39</v>
          </cell>
          <cell r="F773">
            <v>42236</v>
          </cell>
          <cell r="G773" t="str">
            <v>Máy bơm nước</v>
          </cell>
          <cell r="H773" t="str">
            <v>0010966</v>
          </cell>
          <cell r="I773" t="str">
            <v>Cửa Hàng Điện Cơ Minh</v>
          </cell>
          <cell r="J773">
            <v>15500000</v>
          </cell>
          <cell r="K773" t="str">
            <v>642</v>
          </cell>
          <cell r="L773" t="str">
            <v>1111</v>
          </cell>
          <cell r="M773" t="str">
            <v/>
          </cell>
        </row>
        <row r="774">
          <cell r="A774" t="str">
            <v>C40</v>
          </cell>
          <cell r="B774">
            <v>2015</v>
          </cell>
          <cell r="C774">
            <v>8</v>
          </cell>
          <cell r="D774">
            <v>42236</v>
          </cell>
          <cell r="E774" t="str">
            <v>C40</v>
          </cell>
          <cell r="F774">
            <v>42236</v>
          </cell>
          <cell r="G774" t="str">
            <v>Máy bơm nước</v>
          </cell>
          <cell r="H774" t="str">
            <v>0095906</v>
          </cell>
          <cell r="I774" t="str">
            <v>Điện Cơ Châu Tấn</v>
          </cell>
          <cell r="J774">
            <v>3300000</v>
          </cell>
          <cell r="K774" t="str">
            <v>642</v>
          </cell>
          <cell r="L774" t="str">
            <v>1111</v>
          </cell>
          <cell r="M774" t="str">
            <v/>
          </cell>
        </row>
        <row r="775">
          <cell r="A775" t="str">
            <v/>
          </cell>
          <cell r="B775">
            <v>2015</v>
          </cell>
          <cell r="C775">
            <v>8</v>
          </cell>
          <cell r="D775">
            <v>42236</v>
          </cell>
          <cell r="E775" t="str">
            <v>GBN</v>
          </cell>
          <cell r="F775">
            <v>42236</v>
          </cell>
          <cell r="G775" t="str">
            <v>Thanh toán tiền công trình</v>
          </cell>
          <cell r="I775" t="str">
            <v>Cty TNHH MTV Công Nghệ Môi Trường CDM</v>
          </cell>
          <cell r="J775">
            <v>128400000</v>
          </cell>
          <cell r="K775" t="str">
            <v>331</v>
          </cell>
          <cell r="L775" t="str">
            <v>1121</v>
          </cell>
          <cell r="M775" t="str">
            <v/>
          </cell>
        </row>
        <row r="776">
          <cell r="A776" t="str">
            <v/>
          </cell>
          <cell r="B776">
            <v>2015</v>
          </cell>
          <cell r="C776">
            <v>8</v>
          </cell>
          <cell r="D776">
            <v>42236</v>
          </cell>
          <cell r="E776" t="str">
            <v>GBN</v>
          </cell>
          <cell r="F776">
            <v>42236</v>
          </cell>
          <cell r="G776" t="str">
            <v xml:space="preserve">Phí chuyển tiền </v>
          </cell>
          <cell r="J776">
            <v>60000</v>
          </cell>
          <cell r="K776" t="str">
            <v>642</v>
          </cell>
          <cell r="L776" t="str">
            <v>1121</v>
          </cell>
          <cell r="M776" t="str">
            <v/>
          </cell>
        </row>
        <row r="777">
          <cell r="A777" t="str">
            <v/>
          </cell>
          <cell r="B777">
            <v>2015</v>
          </cell>
          <cell r="C777">
            <v>8</v>
          </cell>
          <cell r="D777">
            <v>42236</v>
          </cell>
          <cell r="E777" t="str">
            <v>GBN</v>
          </cell>
          <cell r="F777">
            <v>42236</v>
          </cell>
          <cell r="G777" t="str">
            <v xml:space="preserve">VAT Phí chuyển tiền </v>
          </cell>
          <cell r="J777">
            <v>6000</v>
          </cell>
          <cell r="K777" t="str">
            <v>1331</v>
          </cell>
          <cell r="L777" t="str">
            <v>1121</v>
          </cell>
          <cell r="M777" t="str">
            <v/>
          </cell>
        </row>
        <row r="778">
          <cell r="A778" t="str">
            <v/>
          </cell>
          <cell r="B778">
            <v>2015</v>
          </cell>
          <cell r="C778">
            <v>8</v>
          </cell>
          <cell r="D778">
            <v>42236</v>
          </cell>
          <cell r="E778" t="str">
            <v>GBN</v>
          </cell>
          <cell r="F778">
            <v>42236</v>
          </cell>
          <cell r="G778" t="str">
            <v>Thanh toán tiền HĐ: 0001388</v>
          </cell>
          <cell r="I778" t="str">
            <v>Cty TNHH TM Trang Trí Nội Thất Kiến Hưng</v>
          </cell>
          <cell r="J778">
            <v>200000000</v>
          </cell>
          <cell r="K778" t="str">
            <v>331</v>
          </cell>
          <cell r="L778" t="str">
            <v>1121</v>
          </cell>
          <cell r="M778" t="str">
            <v/>
          </cell>
        </row>
        <row r="779">
          <cell r="A779" t="str">
            <v/>
          </cell>
          <cell r="B779">
            <v>2015</v>
          </cell>
          <cell r="C779">
            <v>8</v>
          </cell>
          <cell r="D779">
            <v>42236</v>
          </cell>
          <cell r="E779" t="str">
            <v>GBN</v>
          </cell>
          <cell r="F779">
            <v>42236</v>
          </cell>
          <cell r="G779" t="str">
            <v xml:space="preserve">Phí chuyển tiền </v>
          </cell>
          <cell r="J779">
            <v>64200</v>
          </cell>
          <cell r="K779" t="str">
            <v>642</v>
          </cell>
          <cell r="L779" t="str">
            <v>1121</v>
          </cell>
          <cell r="M779" t="str">
            <v/>
          </cell>
        </row>
        <row r="780">
          <cell r="A780" t="str">
            <v/>
          </cell>
          <cell r="B780">
            <v>2015</v>
          </cell>
          <cell r="C780">
            <v>8</v>
          </cell>
          <cell r="D780">
            <v>42236</v>
          </cell>
          <cell r="E780" t="str">
            <v>GBN</v>
          </cell>
          <cell r="F780">
            <v>42236</v>
          </cell>
          <cell r="G780" t="str">
            <v xml:space="preserve">VAT Phí chuyển tiền </v>
          </cell>
          <cell r="J780">
            <v>6420</v>
          </cell>
          <cell r="K780" t="str">
            <v>1331</v>
          </cell>
          <cell r="L780" t="str">
            <v>1121</v>
          </cell>
          <cell r="M780" t="str">
            <v/>
          </cell>
        </row>
        <row r="781">
          <cell r="A781" t="str">
            <v>C41</v>
          </cell>
          <cell r="B781">
            <v>2015</v>
          </cell>
          <cell r="C781">
            <v>8</v>
          </cell>
          <cell r="D781">
            <v>42237</v>
          </cell>
          <cell r="E781" t="str">
            <v>C41</v>
          </cell>
          <cell r="F781">
            <v>42237</v>
          </cell>
          <cell r="G781" t="str">
            <v>Tiền nước T8/2015</v>
          </cell>
          <cell r="H781" t="str">
            <v>0211312</v>
          </cell>
          <cell r="I781" t="str">
            <v>Cty TNHH MTV Cấp Thoát Nước Trà Vinh</v>
          </cell>
          <cell r="J781">
            <v>3922000</v>
          </cell>
          <cell r="K781" t="str">
            <v>642</v>
          </cell>
          <cell r="L781" t="str">
            <v>1111</v>
          </cell>
          <cell r="M781" t="str">
            <v/>
          </cell>
        </row>
        <row r="782">
          <cell r="A782" t="str">
            <v>C41</v>
          </cell>
          <cell r="B782">
            <v>2015</v>
          </cell>
          <cell r="C782">
            <v>8</v>
          </cell>
          <cell r="D782">
            <v>42237</v>
          </cell>
          <cell r="E782" t="str">
            <v>C41</v>
          </cell>
          <cell r="F782">
            <v>42237</v>
          </cell>
          <cell r="G782" t="str">
            <v>VAT Tiền nước T8/2015</v>
          </cell>
          <cell r="H782" t="str">
            <v>0211312</v>
          </cell>
          <cell r="I782" t="str">
            <v>Cty TNHH MTV Cấp Thoát Nước Trà Vinh</v>
          </cell>
          <cell r="J782">
            <v>196100</v>
          </cell>
          <cell r="K782" t="str">
            <v>1331</v>
          </cell>
          <cell r="L782" t="str">
            <v>1111</v>
          </cell>
          <cell r="M782" t="str">
            <v/>
          </cell>
        </row>
        <row r="783">
          <cell r="A783" t="str">
            <v/>
          </cell>
          <cell r="B783">
            <v>2015</v>
          </cell>
          <cell r="C783">
            <v>8</v>
          </cell>
          <cell r="D783">
            <v>42240</v>
          </cell>
          <cell r="E783" t="str">
            <v>GBC</v>
          </cell>
          <cell r="F783">
            <v>42240</v>
          </cell>
          <cell r="G783" t="str">
            <v>Lãi tiền gửi</v>
          </cell>
          <cell r="J783">
            <v>186494</v>
          </cell>
          <cell r="K783" t="str">
            <v>1121</v>
          </cell>
          <cell r="L783" t="str">
            <v>515</v>
          </cell>
          <cell r="M783" t="str">
            <v/>
          </cell>
        </row>
        <row r="784">
          <cell r="A784" t="str">
            <v>C42</v>
          </cell>
          <cell r="B784">
            <v>2015</v>
          </cell>
          <cell r="C784">
            <v>8</v>
          </cell>
          <cell r="D784">
            <v>42241</v>
          </cell>
          <cell r="E784" t="str">
            <v>C42</v>
          </cell>
          <cell r="F784">
            <v>42241</v>
          </cell>
          <cell r="G784" t="str">
            <v>Ống thun, dây điện</v>
          </cell>
          <cell r="H784" t="str">
            <v>0079546</v>
          </cell>
          <cell r="I784" t="str">
            <v>Cửa Hàng Hiền Thành</v>
          </cell>
          <cell r="J784">
            <v>2990000</v>
          </cell>
          <cell r="K784" t="str">
            <v>642</v>
          </cell>
          <cell r="L784" t="str">
            <v>1111</v>
          </cell>
          <cell r="M784" t="str">
            <v/>
          </cell>
        </row>
        <row r="785">
          <cell r="A785" t="str">
            <v/>
          </cell>
          <cell r="B785">
            <v>2015</v>
          </cell>
          <cell r="C785">
            <v>8</v>
          </cell>
          <cell r="D785">
            <v>42241</v>
          </cell>
          <cell r="E785" t="str">
            <v>GBN</v>
          </cell>
          <cell r="F785">
            <v>42241</v>
          </cell>
          <cell r="G785" t="str">
            <v>Thanh toán tiền công trình</v>
          </cell>
          <cell r="I785" t="str">
            <v>Cty TNHH Xây Dựng Hoàn Cầu</v>
          </cell>
          <cell r="J785">
            <v>50000000</v>
          </cell>
          <cell r="K785" t="str">
            <v>331</v>
          </cell>
          <cell r="L785" t="str">
            <v>1121</v>
          </cell>
          <cell r="M785" t="str">
            <v/>
          </cell>
        </row>
        <row r="786">
          <cell r="A786" t="str">
            <v/>
          </cell>
          <cell r="B786">
            <v>2015</v>
          </cell>
          <cell r="C786">
            <v>8</v>
          </cell>
          <cell r="D786">
            <v>42241</v>
          </cell>
          <cell r="E786" t="str">
            <v>GBN</v>
          </cell>
          <cell r="F786">
            <v>42241</v>
          </cell>
          <cell r="G786" t="str">
            <v xml:space="preserve">Phí chuyển tiền </v>
          </cell>
          <cell r="J786">
            <v>25000</v>
          </cell>
          <cell r="K786" t="str">
            <v>642</v>
          </cell>
          <cell r="L786" t="str">
            <v>1121</v>
          </cell>
          <cell r="M786" t="str">
            <v/>
          </cell>
        </row>
        <row r="787">
          <cell r="A787" t="str">
            <v/>
          </cell>
          <cell r="B787">
            <v>2015</v>
          </cell>
          <cell r="C787">
            <v>8</v>
          </cell>
          <cell r="D787">
            <v>42241</v>
          </cell>
          <cell r="E787" t="str">
            <v>GBN</v>
          </cell>
          <cell r="F787">
            <v>42241</v>
          </cell>
          <cell r="G787" t="str">
            <v xml:space="preserve">VAT Phí chuyển tiền </v>
          </cell>
          <cell r="J787">
            <v>2500</v>
          </cell>
          <cell r="K787" t="str">
            <v>1331</v>
          </cell>
          <cell r="L787" t="str">
            <v>1121</v>
          </cell>
          <cell r="M787" t="str">
            <v/>
          </cell>
        </row>
        <row r="788">
          <cell r="A788" t="str">
            <v/>
          </cell>
          <cell r="B788">
            <v>2015</v>
          </cell>
          <cell r="C788">
            <v>8</v>
          </cell>
          <cell r="D788">
            <v>42241</v>
          </cell>
          <cell r="E788" t="str">
            <v>GBN</v>
          </cell>
          <cell r="F788">
            <v>42241</v>
          </cell>
          <cell r="G788" t="str">
            <v>Thanh toán tiền công trình</v>
          </cell>
          <cell r="I788" t="str">
            <v>Cty TNHH Phi Hải</v>
          </cell>
          <cell r="J788">
            <v>500000000</v>
          </cell>
          <cell r="K788" t="str">
            <v>331</v>
          </cell>
          <cell r="L788" t="str">
            <v>1121</v>
          </cell>
          <cell r="M788" t="str">
            <v/>
          </cell>
        </row>
        <row r="789">
          <cell r="A789" t="str">
            <v/>
          </cell>
          <cell r="B789">
            <v>2015</v>
          </cell>
          <cell r="C789">
            <v>8</v>
          </cell>
          <cell r="D789">
            <v>42241</v>
          </cell>
          <cell r="E789" t="str">
            <v>GBN</v>
          </cell>
          <cell r="F789">
            <v>42241</v>
          </cell>
          <cell r="G789" t="str">
            <v xml:space="preserve">Phí chuyển tiền </v>
          </cell>
          <cell r="J789">
            <v>250000</v>
          </cell>
          <cell r="K789" t="str">
            <v>642</v>
          </cell>
          <cell r="L789" t="str">
            <v>1121</v>
          </cell>
          <cell r="M789" t="str">
            <v/>
          </cell>
        </row>
        <row r="790">
          <cell r="A790" t="str">
            <v/>
          </cell>
          <cell r="B790">
            <v>2015</v>
          </cell>
          <cell r="C790">
            <v>8</v>
          </cell>
          <cell r="D790">
            <v>42241</v>
          </cell>
          <cell r="E790" t="str">
            <v>GBN</v>
          </cell>
          <cell r="F790">
            <v>42241</v>
          </cell>
          <cell r="G790" t="str">
            <v xml:space="preserve">VAT Phí chuyển tiền </v>
          </cell>
          <cell r="J790">
            <v>25000</v>
          </cell>
          <cell r="K790" t="str">
            <v>1331</v>
          </cell>
          <cell r="L790" t="str">
            <v>1121</v>
          </cell>
          <cell r="M790" t="str">
            <v/>
          </cell>
        </row>
        <row r="791">
          <cell r="A791" t="str">
            <v/>
          </cell>
          <cell r="B791">
            <v>2015</v>
          </cell>
          <cell r="C791">
            <v>8</v>
          </cell>
          <cell r="D791">
            <v>42244</v>
          </cell>
          <cell r="E791" t="str">
            <v>CTGS</v>
          </cell>
          <cell r="F791">
            <v>42244</v>
          </cell>
          <cell r="G791" t="str">
            <v>Cung cấp vật tư thi công, lắp đặt hệ thống tủ điện, cáp động lực chiếu sáng, cấp thoát nước nhà xưởng</v>
          </cell>
          <cell r="H791" t="str">
            <v>0000004</v>
          </cell>
          <cell r="I791" t="str">
            <v>Cty TNHH MTV Thanh Hoàng Thanh</v>
          </cell>
          <cell r="J791">
            <v>2000000000</v>
          </cell>
          <cell r="K791" t="str">
            <v>642</v>
          </cell>
          <cell r="L791" t="str">
            <v>331</v>
          </cell>
          <cell r="M791" t="str">
            <v/>
          </cell>
        </row>
        <row r="792">
          <cell r="A792" t="str">
            <v/>
          </cell>
          <cell r="B792">
            <v>2015</v>
          </cell>
          <cell r="C792">
            <v>8</v>
          </cell>
          <cell r="D792">
            <v>42244</v>
          </cell>
          <cell r="E792" t="str">
            <v>CTGS</v>
          </cell>
          <cell r="F792">
            <v>42244</v>
          </cell>
          <cell r="G792" t="str">
            <v>VAT Cung cấp vật tư thi công, lắp đặt hệ thống tủ điện, cáp động lực chiếu sáng, cấp thoát nước nhà xưởng</v>
          </cell>
          <cell r="H792" t="str">
            <v>0000004</v>
          </cell>
          <cell r="I792" t="str">
            <v>Cty TNHH MTV Thanh Hoàng Thanh</v>
          </cell>
          <cell r="J792">
            <v>200000000</v>
          </cell>
          <cell r="K792" t="str">
            <v>1331</v>
          </cell>
          <cell r="L792" t="str">
            <v>331</v>
          </cell>
          <cell r="M792" t="str">
            <v/>
          </cell>
        </row>
        <row r="793">
          <cell r="A793" t="str">
            <v>T02</v>
          </cell>
          <cell r="B793">
            <v>2015</v>
          </cell>
          <cell r="C793">
            <v>9</v>
          </cell>
          <cell r="D793">
            <v>42248</v>
          </cell>
          <cell r="E793" t="str">
            <v>T02</v>
          </cell>
          <cell r="F793">
            <v>42248</v>
          </cell>
          <cell r="G793" t="str">
            <v xml:space="preserve">Mượn vốn </v>
          </cell>
          <cell r="I793" t="str">
            <v>Nguyễn Thiện Duy</v>
          </cell>
          <cell r="J793">
            <v>2000000000</v>
          </cell>
          <cell r="K793" t="str">
            <v>1111</v>
          </cell>
          <cell r="L793" t="str">
            <v>3388</v>
          </cell>
          <cell r="M793" t="str">
            <v/>
          </cell>
        </row>
        <row r="794">
          <cell r="A794" t="str">
            <v/>
          </cell>
          <cell r="B794">
            <v>2015</v>
          </cell>
          <cell r="C794">
            <v>9</v>
          </cell>
          <cell r="D794">
            <v>42248</v>
          </cell>
          <cell r="E794" t="str">
            <v>CTGS</v>
          </cell>
          <cell r="F794">
            <v>42248</v>
          </cell>
          <cell r="G794" t="str">
            <v>Thi công xây dựng công trình đường dây trung thế, trạm biến áp</v>
          </cell>
          <cell r="H794" t="str">
            <v>0000226</v>
          </cell>
          <cell r="I794" t="str">
            <v>Cty CP Điện Nước Quang Phúc</v>
          </cell>
          <cell r="J794">
            <v>362727273</v>
          </cell>
          <cell r="K794" t="str">
            <v>642</v>
          </cell>
          <cell r="L794" t="str">
            <v>331</v>
          </cell>
          <cell r="M794" t="str">
            <v/>
          </cell>
        </row>
        <row r="795">
          <cell r="A795" t="str">
            <v/>
          </cell>
          <cell r="B795">
            <v>2015</v>
          </cell>
          <cell r="C795">
            <v>9</v>
          </cell>
          <cell r="D795">
            <v>42248</v>
          </cell>
          <cell r="E795" t="str">
            <v>CTGS</v>
          </cell>
          <cell r="F795">
            <v>42248</v>
          </cell>
          <cell r="G795" t="str">
            <v>Thi công xây dựng công trình đường dây trung thế, trạm biến áp</v>
          </cell>
          <cell r="H795" t="str">
            <v>0000226</v>
          </cell>
          <cell r="I795" t="str">
            <v>Cty CP Điện Nước Quang Phúc</v>
          </cell>
          <cell r="J795">
            <v>36272727</v>
          </cell>
          <cell r="K795" t="str">
            <v>1331</v>
          </cell>
          <cell r="L795" t="str">
            <v>331</v>
          </cell>
          <cell r="M795" t="str">
            <v/>
          </cell>
        </row>
        <row r="796">
          <cell r="A796" t="str">
            <v>C43</v>
          </cell>
          <cell r="B796">
            <v>2015</v>
          </cell>
          <cell r="C796">
            <v>9</v>
          </cell>
          <cell r="D796">
            <v>42251</v>
          </cell>
          <cell r="E796" t="str">
            <v>C43</v>
          </cell>
          <cell r="F796">
            <v>42251</v>
          </cell>
          <cell r="G796" t="str">
            <v>Nộp tiền mặt vào tài khoản ngân hàng</v>
          </cell>
          <cell r="I796" t="str">
            <v>Phạm Thị Đông</v>
          </cell>
          <cell r="J796">
            <v>300000000</v>
          </cell>
          <cell r="K796" t="str">
            <v>1121</v>
          </cell>
          <cell r="L796" t="str">
            <v>1111</v>
          </cell>
          <cell r="M796" t="str">
            <v/>
          </cell>
        </row>
        <row r="797">
          <cell r="A797" t="str">
            <v/>
          </cell>
          <cell r="B797">
            <v>2015</v>
          </cell>
          <cell r="C797">
            <v>9</v>
          </cell>
          <cell r="D797">
            <v>42251</v>
          </cell>
          <cell r="E797" t="str">
            <v>GBN</v>
          </cell>
          <cell r="F797">
            <v>42251</v>
          </cell>
          <cell r="G797" t="str">
            <v>Thanh toán tiền công trình</v>
          </cell>
          <cell r="I797" t="str">
            <v>Cty CP Điện Nước Quang Phúc</v>
          </cell>
          <cell r="J797">
            <v>228000000</v>
          </cell>
          <cell r="K797" t="str">
            <v>331</v>
          </cell>
          <cell r="L797" t="str">
            <v>1121</v>
          </cell>
          <cell r="M797" t="str">
            <v/>
          </cell>
        </row>
        <row r="798">
          <cell r="A798" t="str">
            <v/>
          </cell>
          <cell r="B798">
            <v>2015</v>
          </cell>
          <cell r="C798">
            <v>9</v>
          </cell>
          <cell r="D798">
            <v>42251</v>
          </cell>
          <cell r="E798" t="str">
            <v>GBN</v>
          </cell>
          <cell r="F798">
            <v>42251</v>
          </cell>
          <cell r="G798" t="str">
            <v xml:space="preserve">Phí chuyển tiền </v>
          </cell>
          <cell r="J798">
            <v>114000</v>
          </cell>
          <cell r="K798" t="str">
            <v>642</v>
          </cell>
          <cell r="L798" t="str">
            <v>1121</v>
          </cell>
          <cell r="M798" t="str">
            <v/>
          </cell>
        </row>
        <row r="799">
          <cell r="A799" t="str">
            <v/>
          </cell>
          <cell r="B799">
            <v>2015</v>
          </cell>
          <cell r="C799">
            <v>9</v>
          </cell>
          <cell r="D799">
            <v>42251</v>
          </cell>
          <cell r="E799" t="str">
            <v>GBN</v>
          </cell>
          <cell r="F799">
            <v>42251</v>
          </cell>
          <cell r="G799" t="str">
            <v xml:space="preserve">VAT Phí chuyển tiền </v>
          </cell>
          <cell r="J799">
            <v>11400</v>
          </cell>
          <cell r="K799" t="str">
            <v>1331</v>
          </cell>
          <cell r="L799" t="str">
            <v>1121</v>
          </cell>
          <cell r="M799" t="str">
            <v/>
          </cell>
        </row>
        <row r="800">
          <cell r="A800" t="str">
            <v/>
          </cell>
          <cell r="B800">
            <v>2015</v>
          </cell>
          <cell r="C800">
            <v>9</v>
          </cell>
          <cell r="D800">
            <v>42251</v>
          </cell>
          <cell r="E800" t="str">
            <v>GBN</v>
          </cell>
          <cell r="F800">
            <v>42251</v>
          </cell>
          <cell r="G800" t="str">
            <v>Thanh toán tiền công trình</v>
          </cell>
          <cell r="I800" t="str">
            <v>DNTN Lê Tấn Phát</v>
          </cell>
          <cell r="J800">
            <v>150000000</v>
          </cell>
          <cell r="K800" t="str">
            <v>331</v>
          </cell>
          <cell r="L800" t="str">
            <v>1121</v>
          </cell>
          <cell r="M800" t="str">
            <v/>
          </cell>
        </row>
        <row r="801">
          <cell r="A801" t="str">
            <v/>
          </cell>
          <cell r="B801">
            <v>2015</v>
          </cell>
          <cell r="C801">
            <v>9</v>
          </cell>
          <cell r="D801">
            <v>42251</v>
          </cell>
          <cell r="E801" t="str">
            <v>GBN</v>
          </cell>
          <cell r="F801">
            <v>42251</v>
          </cell>
          <cell r="G801" t="str">
            <v xml:space="preserve">Phí chuyển tiền </v>
          </cell>
          <cell r="J801">
            <v>95000</v>
          </cell>
          <cell r="K801" t="str">
            <v>642</v>
          </cell>
          <cell r="L801" t="str">
            <v>1121</v>
          </cell>
          <cell r="M801" t="str">
            <v/>
          </cell>
        </row>
        <row r="802">
          <cell r="A802" t="str">
            <v/>
          </cell>
          <cell r="B802">
            <v>2015</v>
          </cell>
          <cell r="C802">
            <v>9</v>
          </cell>
          <cell r="D802">
            <v>42251</v>
          </cell>
          <cell r="E802" t="str">
            <v>GBN</v>
          </cell>
          <cell r="F802">
            <v>42251</v>
          </cell>
          <cell r="G802" t="str">
            <v xml:space="preserve">VAT Phí chuyển tiền </v>
          </cell>
          <cell r="J802">
            <v>9500</v>
          </cell>
          <cell r="K802" t="str">
            <v>1331</v>
          </cell>
          <cell r="L802" t="str">
            <v>1121</v>
          </cell>
          <cell r="M802" t="str">
            <v/>
          </cell>
        </row>
        <row r="803">
          <cell r="A803" t="str">
            <v/>
          </cell>
          <cell r="B803">
            <v>2015</v>
          </cell>
          <cell r="C803">
            <v>9</v>
          </cell>
          <cell r="D803">
            <v>42251</v>
          </cell>
          <cell r="E803" t="str">
            <v>GBN</v>
          </cell>
          <cell r="F803">
            <v>42251</v>
          </cell>
          <cell r="G803" t="str">
            <v>Thanh toán tiền công trình</v>
          </cell>
          <cell r="I803" t="str">
            <v>Cty TNHH Xây Dựng Hoàn Cầu</v>
          </cell>
          <cell r="J803">
            <v>50000000</v>
          </cell>
          <cell r="K803" t="str">
            <v>331</v>
          </cell>
          <cell r="L803" t="str">
            <v>1121</v>
          </cell>
          <cell r="M803" t="str">
            <v/>
          </cell>
        </row>
        <row r="804">
          <cell r="A804" t="str">
            <v/>
          </cell>
          <cell r="B804">
            <v>2015</v>
          </cell>
          <cell r="C804">
            <v>9</v>
          </cell>
          <cell r="D804">
            <v>42251</v>
          </cell>
          <cell r="E804" t="str">
            <v>GBN</v>
          </cell>
          <cell r="F804">
            <v>42251</v>
          </cell>
          <cell r="G804" t="str">
            <v xml:space="preserve">Phí chuyển tiền </v>
          </cell>
          <cell r="J804">
            <v>25000</v>
          </cell>
          <cell r="K804" t="str">
            <v>642</v>
          </cell>
          <cell r="L804" t="str">
            <v>1121</v>
          </cell>
          <cell r="M804" t="str">
            <v/>
          </cell>
        </row>
        <row r="805">
          <cell r="A805" t="str">
            <v/>
          </cell>
          <cell r="B805">
            <v>2015</v>
          </cell>
          <cell r="C805">
            <v>9</v>
          </cell>
          <cell r="D805">
            <v>42251</v>
          </cell>
          <cell r="E805" t="str">
            <v>GBN</v>
          </cell>
          <cell r="F805">
            <v>42251</v>
          </cell>
          <cell r="G805" t="str">
            <v xml:space="preserve">VAT Phí chuyển tiền </v>
          </cell>
          <cell r="J805">
            <v>2500</v>
          </cell>
          <cell r="K805" t="str">
            <v>1331</v>
          </cell>
          <cell r="L805" t="str">
            <v>1121</v>
          </cell>
          <cell r="M805" t="str">
            <v/>
          </cell>
        </row>
        <row r="806">
          <cell r="A806" t="str">
            <v>C44</v>
          </cell>
          <cell r="B806">
            <v>2015</v>
          </cell>
          <cell r="C806">
            <v>9</v>
          </cell>
          <cell r="D806">
            <v>42254</v>
          </cell>
          <cell r="E806" t="str">
            <v>C44</v>
          </cell>
          <cell r="F806">
            <v>42254</v>
          </cell>
          <cell r="G806" t="str">
            <v>Phí giao thông</v>
          </cell>
          <cell r="I806" t="str">
            <v>Nguyễn Thiện Duy</v>
          </cell>
          <cell r="J806">
            <v>1591000</v>
          </cell>
          <cell r="K806" t="str">
            <v>642</v>
          </cell>
          <cell r="L806" t="str">
            <v>1111</v>
          </cell>
          <cell r="M806" t="str">
            <v/>
          </cell>
        </row>
        <row r="807">
          <cell r="A807" t="str">
            <v>C44</v>
          </cell>
          <cell r="B807">
            <v>2015</v>
          </cell>
          <cell r="C807">
            <v>9</v>
          </cell>
          <cell r="D807">
            <v>42254</v>
          </cell>
          <cell r="E807" t="str">
            <v>C44</v>
          </cell>
          <cell r="F807">
            <v>42254</v>
          </cell>
          <cell r="G807" t="str">
            <v>VAT  Phí giao thông</v>
          </cell>
          <cell r="I807" t="str">
            <v>Nguyễn Thiện Duy</v>
          </cell>
          <cell r="J807">
            <v>159000</v>
          </cell>
          <cell r="K807" t="str">
            <v>1331</v>
          </cell>
          <cell r="L807" t="str">
            <v>1111</v>
          </cell>
          <cell r="M807" t="str">
            <v/>
          </cell>
        </row>
        <row r="808">
          <cell r="A808" t="str">
            <v/>
          </cell>
          <cell r="B808">
            <v>2015</v>
          </cell>
          <cell r="C808">
            <v>9</v>
          </cell>
          <cell r="D808">
            <v>42261</v>
          </cell>
          <cell r="E808" t="str">
            <v>CTGS</v>
          </cell>
          <cell r="F808">
            <v>42261</v>
          </cell>
          <cell r="G808" t="str">
            <v>Thép, Ống vuông Inox, tôn lạnh</v>
          </cell>
          <cell r="H808" t="str">
            <v>0005498</v>
          </cell>
          <cell r="I808" t="str">
            <v>DNTN SX - TM Nguyễn Trình</v>
          </cell>
          <cell r="J808">
            <v>104460564</v>
          </cell>
          <cell r="K808" t="str">
            <v>642</v>
          </cell>
          <cell r="L808" t="str">
            <v>331</v>
          </cell>
          <cell r="M808" t="str">
            <v/>
          </cell>
        </row>
        <row r="809">
          <cell r="A809" t="str">
            <v/>
          </cell>
          <cell r="B809">
            <v>2015</v>
          </cell>
          <cell r="C809">
            <v>9</v>
          </cell>
          <cell r="D809">
            <v>42261</v>
          </cell>
          <cell r="E809" t="str">
            <v>CTGS</v>
          </cell>
          <cell r="F809">
            <v>42261</v>
          </cell>
          <cell r="G809" t="str">
            <v>VAT Thép, Ống vuông Inox, tôn lạnh</v>
          </cell>
          <cell r="H809" t="str">
            <v>0005498</v>
          </cell>
          <cell r="I809" t="str">
            <v>DNTN SX - TM Nguyễn Trình</v>
          </cell>
          <cell r="J809">
            <v>10446056</v>
          </cell>
          <cell r="K809" t="str">
            <v>1331</v>
          </cell>
          <cell r="L809" t="str">
            <v>331</v>
          </cell>
          <cell r="M809" t="str">
            <v/>
          </cell>
        </row>
        <row r="810">
          <cell r="A810" t="str">
            <v>C45</v>
          </cell>
          <cell r="B810">
            <v>2015</v>
          </cell>
          <cell r="C810">
            <v>9</v>
          </cell>
          <cell r="D810">
            <v>42263</v>
          </cell>
          <cell r="E810" t="str">
            <v>C45</v>
          </cell>
          <cell r="F810">
            <v>42263</v>
          </cell>
          <cell r="G810" t="str">
            <v>Giường MDF &amp; Bàn SV</v>
          </cell>
          <cell r="H810" t="str">
            <v>0001495</v>
          </cell>
          <cell r="I810" t="str">
            <v>DNTN Hiệp Thành</v>
          </cell>
          <cell r="J810">
            <v>16600000</v>
          </cell>
          <cell r="K810" t="str">
            <v>642</v>
          </cell>
          <cell r="L810" t="str">
            <v>1111</v>
          </cell>
          <cell r="M810" t="str">
            <v/>
          </cell>
        </row>
        <row r="811">
          <cell r="A811" t="str">
            <v>C45</v>
          </cell>
          <cell r="B811">
            <v>2015</v>
          </cell>
          <cell r="C811">
            <v>9</v>
          </cell>
          <cell r="D811">
            <v>42263</v>
          </cell>
          <cell r="E811" t="str">
            <v>C45</v>
          </cell>
          <cell r="F811">
            <v>42263</v>
          </cell>
          <cell r="G811" t="str">
            <v>VAT Giường MDF &amp; Bàn SV</v>
          </cell>
          <cell r="H811" t="str">
            <v>0001495</v>
          </cell>
          <cell r="I811" t="str">
            <v>DNTN Hiệp Thành</v>
          </cell>
          <cell r="J811">
            <v>1660000</v>
          </cell>
          <cell r="K811" t="str">
            <v>1331</v>
          </cell>
          <cell r="L811" t="str">
            <v>1111</v>
          </cell>
          <cell r="M811" t="str">
            <v/>
          </cell>
        </row>
        <row r="812">
          <cell r="A812" t="str">
            <v>C46</v>
          </cell>
          <cell r="B812">
            <v>2015</v>
          </cell>
          <cell r="C812">
            <v>9</v>
          </cell>
          <cell r="D812">
            <v>42264</v>
          </cell>
          <cell r="E812" t="str">
            <v>C46</v>
          </cell>
          <cell r="F812">
            <v>42264</v>
          </cell>
          <cell r="G812" t="str">
            <v>Nệm, Bàn HQ, Tủ SM, Bàn HQ</v>
          </cell>
          <cell r="H812" t="str">
            <v>0001496</v>
          </cell>
          <cell r="I812" t="str">
            <v>DNTN Hiệp Thành</v>
          </cell>
          <cell r="J812">
            <v>18032000</v>
          </cell>
          <cell r="K812" t="str">
            <v>642</v>
          </cell>
          <cell r="L812" t="str">
            <v>1111</v>
          </cell>
          <cell r="M812" t="str">
            <v/>
          </cell>
        </row>
        <row r="813">
          <cell r="A813" t="str">
            <v>C46</v>
          </cell>
          <cell r="B813">
            <v>2015</v>
          </cell>
          <cell r="C813">
            <v>9</v>
          </cell>
          <cell r="D813">
            <v>42264</v>
          </cell>
          <cell r="E813" t="str">
            <v>C46</v>
          </cell>
          <cell r="F813">
            <v>42264</v>
          </cell>
          <cell r="G813" t="str">
            <v>VAT Nệm, Bàn HQ, Tủ SM, Bàn HQ</v>
          </cell>
          <cell r="H813" t="str">
            <v>0001496</v>
          </cell>
          <cell r="I813" t="str">
            <v>DNTN Hiệp Thành</v>
          </cell>
          <cell r="J813">
            <v>1803200</v>
          </cell>
          <cell r="K813" t="str">
            <v>1331</v>
          </cell>
          <cell r="L813" t="str">
            <v>1111</v>
          </cell>
          <cell r="M813" t="str">
            <v/>
          </cell>
        </row>
        <row r="814">
          <cell r="A814" t="str">
            <v>C47</v>
          </cell>
          <cell r="B814">
            <v>2015</v>
          </cell>
          <cell r="C814">
            <v>9</v>
          </cell>
          <cell r="D814">
            <v>42265</v>
          </cell>
          <cell r="E814" t="str">
            <v>C47</v>
          </cell>
          <cell r="F814">
            <v>42265</v>
          </cell>
          <cell r="G814" t="str">
            <v>Tủ hồ sơ, tủ áo</v>
          </cell>
          <cell r="H814" t="str">
            <v>0001497</v>
          </cell>
          <cell r="I814" t="str">
            <v>DNTN Hiệp Thành</v>
          </cell>
          <cell r="J814">
            <v>11650000</v>
          </cell>
          <cell r="K814" t="str">
            <v>642</v>
          </cell>
          <cell r="L814" t="str">
            <v>1111</v>
          </cell>
          <cell r="M814" t="str">
            <v/>
          </cell>
        </row>
        <row r="815">
          <cell r="A815" t="str">
            <v>C47</v>
          </cell>
          <cell r="B815">
            <v>2015</v>
          </cell>
          <cell r="C815">
            <v>9</v>
          </cell>
          <cell r="D815">
            <v>42265</v>
          </cell>
          <cell r="E815" t="str">
            <v>C47</v>
          </cell>
          <cell r="F815">
            <v>42265</v>
          </cell>
          <cell r="G815" t="str">
            <v>VAT Tủ hồ sơ, tủ áo</v>
          </cell>
          <cell r="H815" t="str">
            <v>0001497</v>
          </cell>
          <cell r="I815" t="str">
            <v>DNTN Hiệp Thành</v>
          </cell>
          <cell r="J815">
            <v>1165000</v>
          </cell>
          <cell r="K815" t="str">
            <v>1331</v>
          </cell>
          <cell r="L815" t="str">
            <v>1111</v>
          </cell>
          <cell r="M815" t="str">
            <v/>
          </cell>
        </row>
        <row r="816">
          <cell r="A816" t="str">
            <v>C48</v>
          </cell>
          <cell r="B816">
            <v>2015</v>
          </cell>
          <cell r="C816">
            <v>9</v>
          </cell>
          <cell r="D816">
            <v>42266</v>
          </cell>
          <cell r="E816" t="str">
            <v>C48</v>
          </cell>
          <cell r="F816">
            <v>42266</v>
          </cell>
          <cell r="G816" t="str">
            <v>Thảm, ly, túi rác, thùng rác, tách trà</v>
          </cell>
          <cell r="H816" t="str">
            <v>0029477</v>
          </cell>
          <cell r="I816" t="str">
            <v>Thanh Việt</v>
          </cell>
          <cell r="J816">
            <v>1682000</v>
          </cell>
          <cell r="K816" t="str">
            <v>642</v>
          </cell>
          <cell r="L816" t="str">
            <v>1111</v>
          </cell>
          <cell r="M816" t="str">
            <v/>
          </cell>
        </row>
        <row r="817">
          <cell r="A817" t="str">
            <v>C49</v>
          </cell>
          <cell r="B817">
            <v>2015</v>
          </cell>
          <cell r="C817">
            <v>9</v>
          </cell>
          <cell r="D817">
            <v>42266</v>
          </cell>
          <cell r="E817" t="str">
            <v>C49</v>
          </cell>
          <cell r="F817">
            <v>42266</v>
          </cell>
          <cell r="G817" t="str">
            <v>Cừ tràm 3m</v>
          </cell>
          <cell r="H817" t="str">
            <v>0022225</v>
          </cell>
          <cell r="I817" t="str">
            <v>Đường Kim Chi</v>
          </cell>
          <cell r="J817">
            <v>8200000</v>
          </cell>
          <cell r="K817" t="str">
            <v>642</v>
          </cell>
          <cell r="L817" t="str">
            <v>1111</v>
          </cell>
          <cell r="M817" t="str">
            <v/>
          </cell>
        </row>
        <row r="818">
          <cell r="A818" t="str">
            <v>C50</v>
          </cell>
          <cell r="B818">
            <v>2015</v>
          </cell>
          <cell r="C818">
            <v>9</v>
          </cell>
          <cell r="D818">
            <v>42266</v>
          </cell>
          <cell r="E818" t="str">
            <v>C50</v>
          </cell>
          <cell r="F818">
            <v>42266</v>
          </cell>
          <cell r="G818" t="str">
            <v>Nộp tiền mặt vào tài khoản ngân hàng</v>
          </cell>
          <cell r="I818" t="str">
            <v>Phạm Thị Đông</v>
          </cell>
          <cell r="J818">
            <v>200000000</v>
          </cell>
          <cell r="K818" t="str">
            <v>1121</v>
          </cell>
          <cell r="L818" t="str">
            <v>1111</v>
          </cell>
          <cell r="M818" t="str">
            <v/>
          </cell>
        </row>
        <row r="819">
          <cell r="A819" t="str">
            <v/>
          </cell>
          <cell r="B819">
            <v>2015</v>
          </cell>
          <cell r="C819">
            <v>9</v>
          </cell>
          <cell r="D819">
            <v>42266</v>
          </cell>
          <cell r="E819" t="str">
            <v>GBN</v>
          </cell>
          <cell r="F819">
            <v>42266</v>
          </cell>
          <cell r="G819" t="str">
            <v>Thanh toán tiền công trình</v>
          </cell>
          <cell r="I819" t="str">
            <v>DNTN SX - TM Nguyễn Trình</v>
          </cell>
          <cell r="J819">
            <v>201012500</v>
          </cell>
          <cell r="K819" t="str">
            <v>331</v>
          </cell>
          <cell r="L819" t="str">
            <v>1121</v>
          </cell>
          <cell r="M819" t="str">
            <v/>
          </cell>
        </row>
        <row r="820">
          <cell r="A820" t="str">
            <v/>
          </cell>
          <cell r="B820">
            <v>2015</v>
          </cell>
          <cell r="C820">
            <v>9</v>
          </cell>
          <cell r="D820">
            <v>42266</v>
          </cell>
          <cell r="E820" t="str">
            <v>GBN</v>
          </cell>
          <cell r="F820">
            <v>42266</v>
          </cell>
          <cell r="G820" t="str">
            <v xml:space="preserve">Phí chuyển tiền </v>
          </cell>
          <cell r="J820">
            <v>120506</v>
          </cell>
          <cell r="K820" t="str">
            <v>642</v>
          </cell>
          <cell r="L820" t="str">
            <v>1121</v>
          </cell>
          <cell r="M820" t="str">
            <v/>
          </cell>
        </row>
        <row r="821">
          <cell r="A821" t="str">
            <v/>
          </cell>
          <cell r="B821">
            <v>2015</v>
          </cell>
          <cell r="C821">
            <v>9</v>
          </cell>
          <cell r="D821">
            <v>42266</v>
          </cell>
          <cell r="E821" t="str">
            <v>GBN</v>
          </cell>
          <cell r="F821">
            <v>42266</v>
          </cell>
          <cell r="G821" t="str">
            <v xml:space="preserve">VAT Phí chuyển tiền </v>
          </cell>
          <cell r="J821">
            <v>12051</v>
          </cell>
          <cell r="K821" t="str">
            <v>1331</v>
          </cell>
          <cell r="L821" t="str">
            <v>1121</v>
          </cell>
          <cell r="M821" t="str">
            <v/>
          </cell>
        </row>
        <row r="822">
          <cell r="A822" t="str">
            <v/>
          </cell>
          <cell r="B822">
            <v>2015</v>
          </cell>
          <cell r="C822">
            <v>9</v>
          </cell>
          <cell r="D822">
            <v>42266</v>
          </cell>
          <cell r="E822" t="str">
            <v>GBN</v>
          </cell>
          <cell r="F822">
            <v>42266</v>
          </cell>
          <cell r="G822" t="str">
            <v>Lãi vay KU 1402LDS201401630</v>
          </cell>
          <cell r="I822" t="str">
            <v>KU 1402LDS201401630</v>
          </cell>
          <cell r="J822">
            <v>8180556</v>
          </cell>
          <cell r="K822" t="str">
            <v>635</v>
          </cell>
          <cell r="L822" t="str">
            <v>1121</v>
          </cell>
          <cell r="M822" t="str">
            <v/>
          </cell>
        </row>
        <row r="823">
          <cell r="A823" t="str">
            <v/>
          </cell>
          <cell r="B823">
            <v>2015</v>
          </cell>
          <cell r="C823">
            <v>9</v>
          </cell>
          <cell r="D823">
            <v>42266</v>
          </cell>
          <cell r="E823" t="str">
            <v>GBN</v>
          </cell>
          <cell r="F823">
            <v>42266</v>
          </cell>
          <cell r="G823" t="str">
            <v>Lãi vay KU 1402LDS201402000</v>
          </cell>
          <cell r="I823" t="str">
            <v>KU 1402LDS201402000</v>
          </cell>
          <cell r="J823">
            <v>16361111</v>
          </cell>
          <cell r="K823" t="str">
            <v>635</v>
          </cell>
          <cell r="L823" t="str">
            <v>1121</v>
          </cell>
          <cell r="M823" t="str">
            <v/>
          </cell>
        </row>
        <row r="824">
          <cell r="A824" t="str">
            <v/>
          </cell>
          <cell r="B824">
            <v>2015</v>
          </cell>
          <cell r="C824">
            <v>9</v>
          </cell>
          <cell r="D824">
            <v>42266</v>
          </cell>
          <cell r="E824" t="str">
            <v>GBN</v>
          </cell>
          <cell r="F824">
            <v>42266</v>
          </cell>
          <cell r="G824" t="str">
            <v>Lãi vay KU 1402LDS201402374</v>
          </cell>
          <cell r="I824" t="str">
            <v>KU 1402LDS201402374</v>
          </cell>
          <cell r="J824">
            <v>13088889</v>
          </cell>
          <cell r="K824" t="str">
            <v>635</v>
          </cell>
          <cell r="L824" t="str">
            <v>1121</v>
          </cell>
          <cell r="M824" t="str">
            <v/>
          </cell>
        </row>
        <row r="825">
          <cell r="A825" t="str">
            <v/>
          </cell>
          <cell r="B825">
            <v>2015</v>
          </cell>
          <cell r="C825">
            <v>9</v>
          </cell>
          <cell r="D825">
            <v>42266</v>
          </cell>
          <cell r="E825" t="str">
            <v>GBN</v>
          </cell>
          <cell r="F825">
            <v>42266</v>
          </cell>
          <cell r="G825" t="str">
            <v>Lãi vay KU 1402LDS201402740</v>
          </cell>
          <cell r="I825" t="str">
            <v>KU 1402LDS201402740</v>
          </cell>
          <cell r="J825">
            <v>12270833</v>
          </cell>
          <cell r="K825" t="str">
            <v>635</v>
          </cell>
          <cell r="L825" t="str">
            <v>1121</v>
          </cell>
          <cell r="M825" t="str">
            <v/>
          </cell>
        </row>
        <row r="826">
          <cell r="A826" t="str">
            <v/>
          </cell>
          <cell r="B826">
            <v>2015</v>
          </cell>
          <cell r="C826">
            <v>9</v>
          </cell>
          <cell r="D826">
            <v>42266</v>
          </cell>
          <cell r="E826" t="str">
            <v>GBN</v>
          </cell>
          <cell r="F826">
            <v>42266</v>
          </cell>
          <cell r="G826" t="str">
            <v>Lãi vay KU 1402LDS201403045</v>
          </cell>
          <cell r="I826" t="str">
            <v>KU 1402LDS201403045</v>
          </cell>
          <cell r="J826">
            <v>8180556</v>
          </cell>
          <cell r="K826" t="str">
            <v>635</v>
          </cell>
          <cell r="L826" t="str">
            <v>1121</v>
          </cell>
          <cell r="M826" t="str">
            <v/>
          </cell>
        </row>
        <row r="827">
          <cell r="A827" t="str">
            <v/>
          </cell>
          <cell r="B827">
            <v>2015</v>
          </cell>
          <cell r="C827">
            <v>9</v>
          </cell>
          <cell r="D827">
            <v>42266</v>
          </cell>
          <cell r="E827" t="str">
            <v>GBN</v>
          </cell>
          <cell r="F827">
            <v>42266</v>
          </cell>
          <cell r="G827" t="str">
            <v>Lãi vay KU 1402LDS201500362</v>
          </cell>
          <cell r="I827" t="str">
            <v>KU 1402LDS201500362</v>
          </cell>
          <cell r="J827">
            <v>12270833</v>
          </cell>
          <cell r="K827" t="str">
            <v>635</v>
          </cell>
          <cell r="L827" t="str">
            <v>1121</v>
          </cell>
          <cell r="M827" t="str">
            <v/>
          </cell>
        </row>
        <row r="828">
          <cell r="A828" t="str">
            <v/>
          </cell>
          <cell r="B828">
            <v>2015</v>
          </cell>
          <cell r="C828">
            <v>9</v>
          </cell>
          <cell r="D828">
            <v>42266</v>
          </cell>
          <cell r="E828" t="str">
            <v>GBN</v>
          </cell>
          <cell r="F828">
            <v>42266</v>
          </cell>
          <cell r="G828" t="str">
            <v>Lãi vay KU 1402LDS201500909</v>
          </cell>
          <cell r="I828" t="str">
            <v>KU 1402LDS201500909</v>
          </cell>
          <cell r="J828">
            <v>16361111</v>
          </cell>
          <cell r="K828" t="str">
            <v>635</v>
          </cell>
          <cell r="L828" t="str">
            <v>1121</v>
          </cell>
          <cell r="M828" t="str">
            <v/>
          </cell>
        </row>
        <row r="829">
          <cell r="A829" t="str">
            <v/>
          </cell>
          <cell r="B829">
            <v>2015</v>
          </cell>
          <cell r="C829">
            <v>9</v>
          </cell>
          <cell r="D829">
            <v>42266</v>
          </cell>
          <cell r="E829" t="str">
            <v>GBN</v>
          </cell>
          <cell r="F829">
            <v>42266</v>
          </cell>
          <cell r="G829" t="str">
            <v>Lãi vay KU 1402LDS201501248</v>
          </cell>
          <cell r="I829" t="str">
            <v>KU 1402LDS201501248</v>
          </cell>
          <cell r="J829">
            <v>11452778</v>
          </cell>
          <cell r="K829" t="str">
            <v>635</v>
          </cell>
          <cell r="L829" t="str">
            <v>1121</v>
          </cell>
          <cell r="M829" t="str">
            <v/>
          </cell>
        </row>
        <row r="830">
          <cell r="A830" t="str">
            <v/>
          </cell>
          <cell r="B830">
            <v>2015</v>
          </cell>
          <cell r="C830">
            <v>9</v>
          </cell>
          <cell r="D830">
            <v>42266</v>
          </cell>
          <cell r="E830" t="str">
            <v>GBN</v>
          </cell>
          <cell r="F830">
            <v>42266</v>
          </cell>
          <cell r="G830" t="str">
            <v>Lãi vay KU 1402LDS201501494</v>
          </cell>
          <cell r="I830" t="str">
            <v>KU 1402LDS201501494</v>
          </cell>
          <cell r="J830">
            <v>12270833</v>
          </cell>
          <cell r="K830" t="str">
            <v>635</v>
          </cell>
          <cell r="L830" t="str">
            <v>1121</v>
          </cell>
          <cell r="M830" t="str">
            <v/>
          </cell>
        </row>
        <row r="831">
          <cell r="A831" t="str">
            <v/>
          </cell>
          <cell r="B831">
            <v>2015</v>
          </cell>
          <cell r="C831">
            <v>9</v>
          </cell>
          <cell r="D831">
            <v>42266</v>
          </cell>
          <cell r="E831" t="str">
            <v>GBN</v>
          </cell>
          <cell r="F831">
            <v>42266</v>
          </cell>
          <cell r="G831" t="str">
            <v>Lãi vay KU 1402LDS201501796</v>
          </cell>
          <cell r="I831" t="str">
            <v>KU 1402LDS201501796</v>
          </cell>
          <cell r="J831">
            <v>12270833</v>
          </cell>
          <cell r="K831" t="str">
            <v>635</v>
          </cell>
          <cell r="L831" t="str">
            <v>1121</v>
          </cell>
          <cell r="M831" t="str">
            <v/>
          </cell>
        </row>
        <row r="832">
          <cell r="A832" t="str">
            <v/>
          </cell>
          <cell r="B832">
            <v>2015</v>
          </cell>
          <cell r="C832">
            <v>9</v>
          </cell>
          <cell r="D832">
            <v>42266</v>
          </cell>
          <cell r="E832" t="str">
            <v>GBN</v>
          </cell>
          <cell r="F832">
            <v>42266</v>
          </cell>
          <cell r="G832" t="str">
            <v>Lãi vay KU 1402LDS201502113</v>
          </cell>
          <cell r="I832" t="str">
            <v>KU 1402LDS201502113</v>
          </cell>
          <cell r="J832">
            <v>12270833</v>
          </cell>
          <cell r="K832" t="str">
            <v>635</v>
          </cell>
          <cell r="L832" t="str">
            <v>1121</v>
          </cell>
          <cell r="M832" t="str">
            <v/>
          </cell>
        </row>
        <row r="833">
          <cell r="A833" t="str">
            <v/>
          </cell>
          <cell r="B833">
            <v>2015</v>
          </cell>
          <cell r="C833">
            <v>9</v>
          </cell>
          <cell r="D833">
            <v>42266</v>
          </cell>
          <cell r="E833" t="str">
            <v>GBN</v>
          </cell>
          <cell r="F833">
            <v>42266</v>
          </cell>
          <cell r="G833" t="str">
            <v>Lãi vay KU 1402LDS201502211</v>
          </cell>
          <cell r="I833" t="str">
            <v>KU 1402LDS201502211</v>
          </cell>
          <cell r="J833">
            <v>12270833</v>
          </cell>
          <cell r="K833" t="str">
            <v>635</v>
          </cell>
          <cell r="L833" t="str">
            <v>1121</v>
          </cell>
          <cell r="M833" t="str">
            <v/>
          </cell>
        </row>
        <row r="834">
          <cell r="A834" t="str">
            <v/>
          </cell>
          <cell r="B834">
            <v>2015</v>
          </cell>
          <cell r="C834">
            <v>9</v>
          </cell>
          <cell r="D834">
            <v>42266</v>
          </cell>
          <cell r="E834" t="str">
            <v>GBN</v>
          </cell>
          <cell r="F834">
            <v>42266</v>
          </cell>
          <cell r="G834" t="str">
            <v>Lãi vay KU 1402LDS201502415</v>
          </cell>
          <cell r="I834" t="str">
            <v>KU 1402LDS201502415</v>
          </cell>
          <cell r="J834">
            <v>13458333</v>
          </cell>
          <cell r="K834" t="str">
            <v>635</v>
          </cell>
          <cell r="L834" t="str">
            <v>1121</v>
          </cell>
          <cell r="M834" t="str">
            <v/>
          </cell>
        </row>
        <row r="835">
          <cell r="A835" t="str">
            <v/>
          </cell>
          <cell r="B835">
            <v>2015</v>
          </cell>
          <cell r="C835">
            <v>9</v>
          </cell>
          <cell r="D835">
            <v>42266</v>
          </cell>
          <cell r="E835" t="str">
            <v>GBN</v>
          </cell>
          <cell r="F835">
            <v>42266</v>
          </cell>
          <cell r="G835" t="str">
            <v>Lãi vay KU 1402LDS201502591</v>
          </cell>
          <cell r="I835" t="str">
            <v>KU 1402LDS201502591</v>
          </cell>
          <cell r="J835">
            <v>9763889</v>
          </cell>
          <cell r="K835" t="str">
            <v>635</v>
          </cell>
          <cell r="L835" t="str">
            <v>1121</v>
          </cell>
          <cell r="M835" t="str">
            <v/>
          </cell>
        </row>
        <row r="836">
          <cell r="A836" t="str">
            <v/>
          </cell>
          <cell r="B836">
            <v>2015</v>
          </cell>
          <cell r="C836">
            <v>9</v>
          </cell>
          <cell r="D836">
            <v>42266</v>
          </cell>
          <cell r="E836" t="str">
            <v>GBN</v>
          </cell>
          <cell r="F836">
            <v>42266</v>
          </cell>
          <cell r="G836" t="str">
            <v>Phí duy trì DV SMS - 0903921945 (USD)</v>
          </cell>
          <cell r="J836">
            <v>50000</v>
          </cell>
          <cell r="K836" t="str">
            <v>642</v>
          </cell>
          <cell r="L836" t="str">
            <v>1121</v>
          </cell>
          <cell r="M836" t="str">
            <v/>
          </cell>
        </row>
        <row r="837">
          <cell r="A837" t="str">
            <v/>
          </cell>
          <cell r="B837">
            <v>2015</v>
          </cell>
          <cell r="C837">
            <v>9</v>
          </cell>
          <cell r="D837">
            <v>42266</v>
          </cell>
          <cell r="E837" t="str">
            <v>GBN</v>
          </cell>
          <cell r="F837">
            <v>42266</v>
          </cell>
          <cell r="G837" t="str">
            <v>VAT Phí duy trì DV SMS</v>
          </cell>
          <cell r="J837">
            <v>5000</v>
          </cell>
          <cell r="K837" t="str">
            <v>1331</v>
          </cell>
          <cell r="L837" t="str">
            <v>1121</v>
          </cell>
          <cell r="M837" t="str">
            <v/>
          </cell>
        </row>
        <row r="838">
          <cell r="A838" t="str">
            <v/>
          </cell>
          <cell r="B838">
            <v>2015</v>
          </cell>
          <cell r="C838">
            <v>9</v>
          </cell>
          <cell r="D838">
            <v>42266</v>
          </cell>
          <cell r="E838" t="str">
            <v>GBN</v>
          </cell>
          <cell r="F838">
            <v>42266</v>
          </cell>
          <cell r="G838" t="str">
            <v>Phí duy trì DV SMS - 0982911262 (USD)</v>
          </cell>
          <cell r="J838">
            <v>50000</v>
          </cell>
          <cell r="K838" t="str">
            <v>642</v>
          </cell>
          <cell r="L838" t="str">
            <v>1121</v>
          </cell>
          <cell r="M838" t="str">
            <v/>
          </cell>
        </row>
        <row r="839">
          <cell r="A839" t="str">
            <v/>
          </cell>
          <cell r="B839">
            <v>2015</v>
          </cell>
          <cell r="C839">
            <v>9</v>
          </cell>
          <cell r="D839">
            <v>42266</v>
          </cell>
          <cell r="E839" t="str">
            <v>GBN</v>
          </cell>
          <cell r="F839">
            <v>42266</v>
          </cell>
          <cell r="G839" t="str">
            <v>VAT Phí duy trì DV SMS</v>
          </cell>
          <cell r="J839">
            <v>5000</v>
          </cell>
          <cell r="K839" t="str">
            <v>1331</v>
          </cell>
          <cell r="L839" t="str">
            <v>1121</v>
          </cell>
          <cell r="M839" t="str">
            <v/>
          </cell>
        </row>
        <row r="840">
          <cell r="A840" t="str">
            <v/>
          </cell>
          <cell r="B840">
            <v>2015</v>
          </cell>
          <cell r="C840">
            <v>9</v>
          </cell>
          <cell r="D840">
            <v>42268</v>
          </cell>
          <cell r="E840" t="str">
            <v>GBN</v>
          </cell>
          <cell r="F840">
            <v>42268</v>
          </cell>
          <cell r="G840" t="str">
            <v>Phí DV internet banking</v>
          </cell>
          <cell r="J840">
            <v>100000</v>
          </cell>
          <cell r="K840" t="str">
            <v>642</v>
          </cell>
          <cell r="L840" t="str">
            <v>1121</v>
          </cell>
          <cell r="M840" t="str">
            <v/>
          </cell>
        </row>
        <row r="841">
          <cell r="A841" t="str">
            <v/>
          </cell>
          <cell r="B841">
            <v>2015</v>
          </cell>
          <cell r="C841">
            <v>9</v>
          </cell>
          <cell r="D841">
            <v>42268</v>
          </cell>
          <cell r="E841" t="str">
            <v>GBN</v>
          </cell>
          <cell r="F841">
            <v>42268</v>
          </cell>
          <cell r="G841" t="str">
            <v>VAT Phí DV internet banking</v>
          </cell>
          <cell r="J841">
            <v>10000</v>
          </cell>
          <cell r="K841" t="str">
            <v>1331</v>
          </cell>
          <cell r="L841" t="str">
            <v>1121</v>
          </cell>
          <cell r="M841" t="str">
            <v/>
          </cell>
        </row>
        <row r="842">
          <cell r="A842" t="str">
            <v>C51</v>
          </cell>
          <cell r="B842">
            <v>2015</v>
          </cell>
          <cell r="C842">
            <v>9</v>
          </cell>
          <cell r="D842">
            <v>42275</v>
          </cell>
          <cell r="E842" t="str">
            <v>C51</v>
          </cell>
          <cell r="F842">
            <v>42275</v>
          </cell>
          <cell r="G842" t="str">
            <v>Nộp tiền mặt vào tài khoản ngân hàng</v>
          </cell>
          <cell r="I842" t="str">
            <v>Phạm Thị Đông</v>
          </cell>
          <cell r="J842">
            <v>400000000</v>
          </cell>
          <cell r="K842" t="str">
            <v>1121</v>
          </cell>
          <cell r="L842" t="str">
            <v>1111</v>
          </cell>
          <cell r="M842" t="str">
            <v/>
          </cell>
        </row>
        <row r="843">
          <cell r="A843" t="str">
            <v>C52</v>
          </cell>
          <cell r="B843">
            <v>2015</v>
          </cell>
          <cell r="C843">
            <v>10</v>
          </cell>
          <cell r="D843">
            <v>42278</v>
          </cell>
          <cell r="E843" t="str">
            <v>C52</v>
          </cell>
          <cell r="F843">
            <v>42261</v>
          </cell>
          <cell r="G843" t="str">
            <v>Cước điện thoại + Internet T8/15</v>
          </cell>
          <cell r="H843" t="str">
            <v>0256684; 0256685; 0256686; 0187680; 0187681; 0187661</v>
          </cell>
          <cell r="I843" t="str">
            <v>TT Kinh Doanh Viễn Thông Trà Vinh</v>
          </cell>
          <cell r="J843">
            <v>490600</v>
          </cell>
          <cell r="K843" t="str">
            <v>642</v>
          </cell>
          <cell r="L843" t="str">
            <v>1111</v>
          </cell>
          <cell r="M843" t="str">
            <v/>
          </cell>
        </row>
        <row r="844">
          <cell r="A844" t="str">
            <v>C52</v>
          </cell>
          <cell r="B844">
            <v>2015</v>
          </cell>
          <cell r="C844">
            <v>10</v>
          </cell>
          <cell r="D844">
            <v>42278</v>
          </cell>
          <cell r="E844" t="str">
            <v>C52</v>
          </cell>
          <cell r="F844">
            <v>42261</v>
          </cell>
          <cell r="G844" t="str">
            <v>VAT cước điện thoại + Internet T8/15</v>
          </cell>
          <cell r="H844" t="str">
            <v>0256684; 0256685; 0256686; 0187680; 0187681; 0187661</v>
          </cell>
          <cell r="I844" t="str">
            <v>TT Kinh Doanh Viễn Thông Trà Vinh</v>
          </cell>
          <cell r="J844">
            <v>49060</v>
          </cell>
          <cell r="K844" t="str">
            <v>642</v>
          </cell>
          <cell r="L844" t="str">
            <v>1111</v>
          </cell>
          <cell r="M844" t="str">
            <v/>
          </cell>
        </row>
        <row r="845">
          <cell r="A845" t="str">
            <v>C53</v>
          </cell>
          <cell r="B845">
            <v>2015</v>
          </cell>
          <cell r="C845">
            <v>10</v>
          </cell>
          <cell r="D845">
            <v>42278</v>
          </cell>
          <cell r="E845" t="str">
            <v>C53</v>
          </cell>
          <cell r="F845">
            <v>42273</v>
          </cell>
          <cell r="G845" t="str">
            <v>Máy giặt Toshiba</v>
          </cell>
          <cell r="H845" t="str">
            <v>0520284</v>
          </cell>
          <cell r="I845" t="str">
            <v>Cty TNHH Cao Phong</v>
          </cell>
          <cell r="J845">
            <v>12818181</v>
          </cell>
          <cell r="K845" t="str">
            <v>642</v>
          </cell>
          <cell r="L845" t="str">
            <v>1111</v>
          </cell>
          <cell r="M845" t="str">
            <v/>
          </cell>
        </row>
        <row r="846">
          <cell r="A846" t="str">
            <v>C53</v>
          </cell>
          <cell r="B846">
            <v>2015</v>
          </cell>
          <cell r="C846">
            <v>10</v>
          </cell>
          <cell r="D846">
            <v>42278</v>
          </cell>
          <cell r="E846" t="str">
            <v>C53</v>
          </cell>
          <cell r="F846">
            <v>42273</v>
          </cell>
          <cell r="G846" t="str">
            <v>VAT máy giặt Toshiba</v>
          </cell>
          <cell r="H846" t="str">
            <v>0520284</v>
          </cell>
          <cell r="I846" t="str">
            <v>Cty TNHH Cao Phong</v>
          </cell>
          <cell r="J846">
            <v>1281819</v>
          </cell>
          <cell r="K846" t="str">
            <v>1331</v>
          </cell>
          <cell r="L846" t="str">
            <v>1111</v>
          </cell>
          <cell r="M846" t="str">
            <v/>
          </cell>
        </row>
        <row r="847">
          <cell r="A847" t="str">
            <v>C54</v>
          </cell>
          <cell r="B847">
            <v>2015</v>
          </cell>
          <cell r="C847">
            <v>10</v>
          </cell>
          <cell r="D847">
            <v>42278</v>
          </cell>
          <cell r="E847" t="str">
            <v>C54</v>
          </cell>
          <cell r="F847">
            <v>42278</v>
          </cell>
          <cell r="G847" t="str">
            <v>Phí giao thông T9/2015</v>
          </cell>
          <cell r="J847">
            <v>1336364</v>
          </cell>
          <cell r="K847" t="str">
            <v>642</v>
          </cell>
          <cell r="L847" t="str">
            <v>1111</v>
          </cell>
          <cell r="M847" t="str">
            <v/>
          </cell>
        </row>
        <row r="848">
          <cell r="A848" t="str">
            <v>C54</v>
          </cell>
          <cell r="B848">
            <v>2015</v>
          </cell>
          <cell r="C848">
            <v>10</v>
          </cell>
          <cell r="D848">
            <v>42278</v>
          </cell>
          <cell r="E848" t="str">
            <v>C54</v>
          </cell>
          <cell r="F848">
            <v>42278</v>
          </cell>
          <cell r="G848" t="str">
            <v>VAT Phí giao thông T9/2015</v>
          </cell>
          <cell r="J848">
            <v>133636</v>
          </cell>
          <cell r="K848" t="str">
            <v>1331</v>
          </cell>
          <cell r="L848" t="str">
            <v>1111</v>
          </cell>
          <cell r="M848" t="str">
            <v/>
          </cell>
        </row>
        <row r="849">
          <cell r="A849" t="str">
            <v>C55</v>
          </cell>
          <cell r="B849">
            <v>2015</v>
          </cell>
          <cell r="C849">
            <v>10</v>
          </cell>
          <cell r="D849">
            <v>42278</v>
          </cell>
          <cell r="E849" t="str">
            <v>C55</v>
          </cell>
          <cell r="F849">
            <v>42278</v>
          </cell>
          <cell r="G849" t="str">
            <v>Bàn inox 80 x 230</v>
          </cell>
          <cell r="H849" t="str">
            <v>00000135</v>
          </cell>
          <cell r="I849" t="str">
            <v>Cty TNHH SX TM Trang Trí Nội Thất Inox Nhơn Hòa</v>
          </cell>
          <cell r="J849">
            <v>18000000</v>
          </cell>
          <cell r="K849" t="str">
            <v>642</v>
          </cell>
          <cell r="L849" t="str">
            <v>1111</v>
          </cell>
          <cell r="M849" t="str">
            <v/>
          </cell>
        </row>
        <row r="850">
          <cell r="A850" t="str">
            <v>C55</v>
          </cell>
          <cell r="B850">
            <v>2015</v>
          </cell>
          <cell r="C850">
            <v>10</v>
          </cell>
          <cell r="D850">
            <v>42278</v>
          </cell>
          <cell r="E850" t="str">
            <v>C55</v>
          </cell>
          <cell r="F850">
            <v>42278</v>
          </cell>
          <cell r="G850" t="str">
            <v>VAT Bàn inox 80 x 230</v>
          </cell>
          <cell r="H850" t="str">
            <v>00000135</v>
          </cell>
          <cell r="I850" t="str">
            <v>Cty TNHH SX TM Trang Trí Nội Thất Inox Nhơn Hòa</v>
          </cell>
          <cell r="J850">
            <v>1800000</v>
          </cell>
          <cell r="K850" t="str">
            <v>1331</v>
          </cell>
          <cell r="L850" t="str">
            <v>1111</v>
          </cell>
          <cell r="M850" t="str">
            <v/>
          </cell>
        </row>
        <row r="851">
          <cell r="A851" t="str">
            <v/>
          </cell>
          <cell r="B851">
            <v>2015</v>
          </cell>
          <cell r="C851">
            <v>10</v>
          </cell>
          <cell r="D851">
            <v>42278</v>
          </cell>
          <cell r="E851" t="str">
            <v>CTGS</v>
          </cell>
          <cell r="F851">
            <v>42267</v>
          </cell>
          <cell r="G851" t="str">
            <v>Vật liệu xây dựng</v>
          </cell>
          <cell r="H851" t="str">
            <v>0000464</v>
          </cell>
          <cell r="I851" t="str">
            <v>DNTN Lê Tấn Phát</v>
          </cell>
          <cell r="J851">
            <v>90910870</v>
          </cell>
          <cell r="K851" t="str">
            <v>642</v>
          </cell>
          <cell r="L851" t="str">
            <v>331</v>
          </cell>
          <cell r="M851" t="str">
            <v/>
          </cell>
        </row>
        <row r="852">
          <cell r="A852" t="str">
            <v/>
          </cell>
          <cell r="B852">
            <v>2015</v>
          </cell>
          <cell r="C852">
            <v>10</v>
          </cell>
          <cell r="D852">
            <v>42278</v>
          </cell>
          <cell r="E852" t="str">
            <v>CTGS</v>
          </cell>
          <cell r="F852">
            <v>42267</v>
          </cell>
          <cell r="G852" t="str">
            <v>VAT Vật liệu xây dựng</v>
          </cell>
          <cell r="H852" t="str">
            <v>0000464</v>
          </cell>
          <cell r="I852" t="str">
            <v>DNTN Lê Tấn Phát</v>
          </cell>
          <cell r="J852">
            <v>9091087</v>
          </cell>
          <cell r="K852" t="str">
            <v>1331</v>
          </cell>
          <cell r="L852" t="str">
            <v>331</v>
          </cell>
          <cell r="M852" t="str">
            <v/>
          </cell>
        </row>
        <row r="853">
          <cell r="A853" t="str">
            <v/>
          </cell>
          <cell r="B853">
            <v>2015</v>
          </cell>
          <cell r="C853">
            <v>10</v>
          </cell>
          <cell r="D853">
            <v>42278</v>
          </cell>
          <cell r="E853" t="str">
            <v>CTGS</v>
          </cell>
          <cell r="F853">
            <v>42271</v>
          </cell>
          <cell r="G853" t="str">
            <v>Vật liệu xây dựng</v>
          </cell>
          <cell r="H853" t="str">
            <v>0000466</v>
          </cell>
          <cell r="I853" t="str">
            <v>DNTN Lê Tấn Phát</v>
          </cell>
          <cell r="J853">
            <v>73661009</v>
          </cell>
          <cell r="K853" t="str">
            <v>642</v>
          </cell>
          <cell r="L853" t="str">
            <v>331</v>
          </cell>
          <cell r="M853" t="str">
            <v/>
          </cell>
        </row>
        <row r="854">
          <cell r="A854" t="str">
            <v/>
          </cell>
          <cell r="B854">
            <v>2015</v>
          </cell>
          <cell r="C854">
            <v>10</v>
          </cell>
          <cell r="D854">
            <v>42278</v>
          </cell>
          <cell r="E854" t="str">
            <v>CTGS</v>
          </cell>
          <cell r="F854">
            <v>42271</v>
          </cell>
          <cell r="G854" t="str">
            <v>VAT Vật liệu xây dựng</v>
          </cell>
          <cell r="H854" t="str">
            <v>0000466</v>
          </cell>
          <cell r="I854" t="str">
            <v>DNTN Lê Tấn Phát</v>
          </cell>
          <cell r="J854">
            <v>7366100</v>
          </cell>
          <cell r="K854" t="str">
            <v>1331</v>
          </cell>
          <cell r="L854" t="str">
            <v>331</v>
          </cell>
          <cell r="M854" t="str">
            <v/>
          </cell>
        </row>
        <row r="855">
          <cell r="A855" t="str">
            <v/>
          </cell>
          <cell r="B855">
            <v>2015</v>
          </cell>
          <cell r="C855">
            <v>10</v>
          </cell>
          <cell r="D855">
            <v>42278</v>
          </cell>
          <cell r="E855" t="str">
            <v>GBN</v>
          </cell>
          <cell r="F855">
            <v>42271</v>
          </cell>
          <cell r="G855" t="str">
            <v>Phí duy trì DV SMS - 0903921945 (VNĐ)</v>
          </cell>
          <cell r="J855">
            <v>50000</v>
          </cell>
          <cell r="K855" t="str">
            <v>642</v>
          </cell>
          <cell r="L855" t="str">
            <v>1121</v>
          </cell>
          <cell r="M855" t="str">
            <v/>
          </cell>
        </row>
        <row r="856">
          <cell r="A856" t="str">
            <v/>
          </cell>
          <cell r="B856">
            <v>2015</v>
          </cell>
          <cell r="C856">
            <v>10</v>
          </cell>
          <cell r="D856">
            <v>42278</v>
          </cell>
          <cell r="E856" t="str">
            <v>GBN</v>
          </cell>
          <cell r="F856">
            <v>42271</v>
          </cell>
          <cell r="G856" t="str">
            <v>VAT Phí duy trì DV SMS</v>
          </cell>
          <cell r="J856">
            <v>5000</v>
          </cell>
          <cell r="K856" t="str">
            <v>1331</v>
          </cell>
          <cell r="L856" t="str">
            <v>1121</v>
          </cell>
          <cell r="M856" t="str">
            <v/>
          </cell>
        </row>
        <row r="857">
          <cell r="A857" t="str">
            <v/>
          </cell>
          <cell r="B857">
            <v>2015</v>
          </cell>
          <cell r="C857">
            <v>10</v>
          </cell>
          <cell r="D857">
            <v>42278</v>
          </cell>
          <cell r="E857" t="str">
            <v>GBN</v>
          </cell>
          <cell r="F857">
            <v>42271</v>
          </cell>
          <cell r="G857" t="str">
            <v>Phí duy trì DV SMS - 0982911262 (VNĐ)</v>
          </cell>
          <cell r="J857">
            <v>50000</v>
          </cell>
          <cell r="K857" t="str">
            <v>642</v>
          </cell>
          <cell r="L857" t="str">
            <v>1121</v>
          </cell>
          <cell r="M857" t="str">
            <v/>
          </cell>
        </row>
        <row r="858">
          <cell r="A858" t="str">
            <v/>
          </cell>
          <cell r="B858">
            <v>2015</v>
          </cell>
          <cell r="C858">
            <v>10</v>
          </cell>
          <cell r="D858">
            <v>42278</v>
          </cell>
          <cell r="E858" t="str">
            <v>GBN</v>
          </cell>
          <cell r="F858">
            <v>42271</v>
          </cell>
          <cell r="G858" t="str">
            <v>VAT Phí duy trì DV SMS</v>
          </cell>
          <cell r="J858">
            <v>5000</v>
          </cell>
          <cell r="K858" t="str">
            <v>1331</v>
          </cell>
          <cell r="L858" t="str">
            <v>1121</v>
          </cell>
          <cell r="M858" t="str">
            <v/>
          </cell>
        </row>
        <row r="859">
          <cell r="A859" t="str">
            <v/>
          </cell>
          <cell r="B859">
            <v>2015</v>
          </cell>
          <cell r="C859">
            <v>10</v>
          </cell>
          <cell r="D859">
            <v>42278</v>
          </cell>
          <cell r="E859" t="str">
            <v>GBC</v>
          </cell>
          <cell r="F859">
            <v>42271</v>
          </cell>
          <cell r="G859" t="str">
            <v>Lãi tiền gửi</v>
          </cell>
          <cell r="J859">
            <v>55871</v>
          </cell>
          <cell r="K859" t="str">
            <v>1121</v>
          </cell>
          <cell r="L859" t="str">
            <v>515</v>
          </cell>
          <cell r="M859" t="str">
            <v/>
          </cell>
        </row>
        <row r="860">
          <cell r="A860" t="str">
            <v/>
          </cell>
          <cell r="B860">
            <v>2015</v>
          </cell>
          <cell r="C860">
            <v>10</v>
          </cell>
          <cell r="D860">
            <v>42278</v>
          </cell>
          <cell r="E860" t="str">
            <v>GBN</v>
          </cell>
          <cell r="F860">
            <v>42275</v>
          </cell>
          <cell r="G860" t="str">
            <v>Thanh toán tiền thi công</v>
          </cell>
          <cell r="I860" t="str">
            <v>Cty TNHH Kỹ Thuật Cơ Điện M &amp; E</v>
          </cell>
          <cell r="J860">
            <v>400000000</v>
          </cell>
          <cell r="K860" t="str">
            <v>331</v>
          </cell>
          <cell r="L860" t="str">
            <v>1121</v>
          </cell>
          <cell r="M860" t="str">
            <v/>
          </cell>
        </row>
        <row r="861">
          <cell r="A861" t="str">
            <v/>
          </cell>
          <cell r="B861">
            <v>2015</v>
          </cell>
          <cell r="C861">
            <v>10</v>
          </cell>
          <cell r="D861">
            <v>42278</v>
          </cell>
          <cell r="E861" t="str">
            <v>GBN</v>
          </cell>
          <cell r="F861">
            <v>42275</v>
          </cell>
          <cell r="G861" t="str">
            <v xml:space="preserve">Phí chuyển tiền </v>
          </cell>
          <cell r="J861">
            <v>232510</v>
          </cell>
          <cell r="K861" t="str">
            <v>642</v>
          </cell>
          <cell r="L861" t="str">
            <v>1121</v>
          </cell>
          <cell r="M861" t="str">
            <v/>
          </cell>
        </row>
        <row r="862">
          <cell r="A862" t="str">
            <v/>
          </cell>
          <cell r="B862">
            <v>2015</v>
          </cell>
          <cell r="C862">
            <v>10</v>
          </cell>
          <cell r="D862">
            <v>42278</v>
          </cell>
          <cell r="E862" t="str">
            <v>GBN</v>
          </cell>
          <cell r="F862">
            <v>42275</v>
          </cell>
          <cell r="G862" t="str">
            <v xml:space="preserve">VAT Phí chuyển tiền </v>
          </cell>
          <cell r="J862">
            <v>23251</v>
          </cell>
          <cell r="K862" t="str">
            <v>1331</v>
          </cell>
          <cell r="L862" t="str">
            <v>1121</v>
          </cell>
          <cell r="M862" t="str">
            <v/>
          </cell>
        </row>
        <row r="863">
          <cell r="A863" t="str">
            <v>C56</v>
          </cell>
          <cell r="B863">
            <v>2015</v>
          </cell>
          <cell r="C863">
            <v>10</v>
          </cell>
          <cell r="D863">
            <v>42279</v>
          </cell>
          <cell r="E863" t="str">
            <v>C56</v>
          </cell>
          <cell r="F863">
            <v>42279</v>
          </cell>
          <cell r="G863" t="str">
            <v>Nộp tiền mặt vào tài khoản ngân hàng</v>
          </cell>
          <cell r="I863" t="str">
            <v>Phạm Thị Đông</v>
          </cell>
          <cell r="J863">
            <v>600000000</v>
          </cell>
          <cell r="K863" t="str">
            <v>1121</v>
          </cell>
          <cell r="L863" t="str">
            <v>1111</v>
          </cell>
          <cell r="M863" t="str">
            <v/>
          </cell>
        </row>
        <row r="864">
          <cell r="A864" t="str">
            <v>C57</v>
          </cell>
          <cell r="B864">
            <v>2015</v>
          </cell>
          <cell r="C864">
            <v>10</v>
          </cell>
          <cell r="D864">
            <v>42279</v>
          </cell>
          <cell r="E864" t="str">
            <v>C57</v>
          </cell>
          <cell r="F864">
            <v>42279</v>
          </cell>
          <cell r="G864" t="str">
            <v>Bàn inox 80 x 230</v>
          </cell>
          <cell r="H864" t="str">
            <v>00000136</v>
          </cell>
          <cell r="I864" t="str">
            <v>Cty TNHH SX TM Trang Trí Nội Thất Inox Nhơn Hòa</v>
          </cell>
          <cell r="J864">
            <v>18000000</v>
          </cell>
          <cell r="K864" t="str">
            <v>642</v>
          </cell>
          <cell r="L864" t="str">
            <v>1111</v>
          </cell>
          <cell r="M864" t="str">
            <v/>
          </cell>
        </row>
        <row r="865">
          <cell r="A865" t="str">
            <v>C57</v>
          </cell>
          <cell r="B865">
            <v>2015</v>
          </cell>
          <cell r="C865">
            <v>10</v>
          </cell>
          <cell r="D865">
            <v>42279</v>
          </cell>
          <cell r="E865" t="str">
            <v>C57</v>
          </cell>
          <cell r="F865">
            <v>42279</v>
          </cell>
          <cell r="G865" t="str">
            <v>VAT Bàn inox 80 x 230</v>
          </cell>
          <cell r="H865" t="str">
            <v>00000136</v>
          </cell>
          <cell r="I865" t="str">
            <v>Cty TNHH SX TM Trang Trí Nội Thất Inox Nhơn Hòa</v>
          </cell>
          <cell r="J865">
            <v>1800000</v>
          </cell>
          <cell r="K865" t="str">
            <v>1331</v>
          </cell>
          <cell r="L865" t="str">
            <v>1111</v>
          </cell>
          <cell r="M865" t="str">
            <v/>
          </cell>
        </row>
        <row r="866">
          <cell r="A866" t="str">
            <v/>
          </cell>
          <cell r="B866">
            <v>2015</v>
          </cell>
          <cell r="C866">
            <v>10</v>
          </cell>
          <cell r="D866">
            <v>42279</v>
          </cell>
          <cell r="E866" t="str">
            <v>CTGS</v>
          </cell>
          <cell r="F866">
            <v>42279</v>
          </cell>
          <cell r="G866" t="str">
            <v>Sóng nhựa, ghế nhựa</v>
          </cell>
          <cell r="H866" t="str">
            <v>0018334</v>
          </cell>
          <cell r="I866" t="str">
            <v>Cty TNHH Nhựa Long Thành</v>
          </cell>
          <cell r="J866">
            <v>68181818</v>
          </cell>
          <cell r="K866" t="str">
            <v>642</v>
          </cell>
          <cell r="L866" t="str">
            <v>331</v>
          </cell>
          <cell r="M866" t="str">
            <v/>
          </cell>
        </row>
        <row r="867">
          <cell r="A867" t="str">
            <v/>
          </cell>
          <cell r="B867">
            <v>2015</v>
          </cell>
          <cell r="C867">
            <v>10</v>
          </cell>
          <cell r="D867">
            <v>42279</v>
          </cell>
          <cell r="E867" t="str">
            <v>CTGS</v>
          </cell>
          <cell r="F867">
            <v>42279</v>
          </cell>
          <cell r="G867" t="str">
            <v>VAT Sóng nhựa, ghế nhựa</v>
          </cell>
          <cell r="H867" t="str">
            <v>0018334</v>
          </cell>
          <cell r="I867" t="str">
            <v>Cty TNHH Nhựa Long Thành</v>
          </cell>
          <cell r="J867">
            <v>6818182</v>
          </cell>
          <cell r="K867" t="str">
            <v>1331</v>
          </cell>
          <cell r="L867" t="str">
            <v>331</v>
          </cell>
          <cell r="M867" t="str">
            <v/>
          </cell>
        </row>
        <row r="868">
          <cell r="A868" t="str">
            <v/>
          </cell>
          <cell r="B868">
            <v>2015</v>
          </cell>
          <cell r="C868">
            <v>10</v>
          </cell>
          <cell r="D868">
            <v>42279</v>
          </cell>
          <cell r="E868" t="str">
            <v>GBN</v>
          </cell>
          <cell r="F868">
            <v>42279</v>
          </cell>
          <cell r="G868" t="str">
            <v>Thanh toán tiền thi công</v>
          </cell>
          <cell r="I868" t="str">
            <v>DNTN Lê Tấn Phát</v>
          </cell>
          <cell r="J868">
            <v>150000000</v>
          </cell>
          <cell r="K868" t="str">
            <v>331</v>
          </cell>
          <cell r="L868" t="str">
            <v>1121</v>
          </cell>
          <cell r="M868" t="str">
            <v/>
          </cell>
        </row>
        <row r="869">
          <cell r="A869" t="str">
            <v/>
          </cell>
          <cell r="B869">
            <v>2015</v>
          </cell>
          <cell r="C869">
            <v>10</v>
          </cell>
          <cell r="D869">
            <v>42279</v>
          </cell>
          <cell r="E869" t="str">
            <v>GBN</v>
          </cell>
          <cell r="F869">
            <v>42279</v>
          </cell>
          <cell r="G869" t="str">
            <v xml:space="preserve">Phí chuyển tiền </v>
          </cell>
          <cell r="J869">
            <v>112587</v>
          </cell>
          <cell r="K869" t="str">
            <v>642</v>
          </cell>
          <cell r="L869" t="str">
            <v>1121</v>
          </cell>
          <cell r="M869" t="str">
            <v/>
          </cell>
        </row>
        <row r="870">
          <cell r="A870" t="str">
            <v/>
          </cell>
          <cell r="B870">
            <v>2015</v>
          </cell>
          <cell r="C870">
            <v>10</v>
          </cell>
          <cell r="D870">
            <v>42279</v>
          </cell>
          <cell r="E870" t="str">
            <v>GBN</v>
          </cell>
          <cell r="F870">
            <v>42279</v>
          </cell>
          <cell r="G870" t="str">
            <v xml:space="preserve">VAT Phí chuyển tiền </v>
          </cell>
          <cell r="J870">
            <v>11259</v>
          </cell>
          <cell r="K870" t="str">
            <v>1331</v>
          </cell>
          <cell r="L870" t="str">
            <v>1121</v>
          </cell>
          <cell r="M870" t="str">
            <v/>
          </cell>
        </row>
        <row r="871">
          <cell r="A871" t="str">
            <v/>
          </cell>
          <cell r="B871">
            <v>2015</v>
          </cell>
          <cell r="C871">
            <v>10</v>
          </cell>
          <cell r="D871">
            <v>42279</v>
          </cell>
          <cell r="E871" t="str">
            <v>GBN</v>
          </cell>
          <cell r="F871">
            <v>42279</v>
          </cell>
          <cell r="G871" t="str">
            <v>Thanh toán tiền thi công</v>
          </cell>
          <cell r="I871" t="str">
            <v>Cty TNHH Phi Hải</v>
          </cell>
          <cell r="J871">
            <v>400000000</v>
          </cell>
          <cell r="K871" t="str">
            <v>331</v>
          </cell>
          <cell r="L871" t="str">
            <v>1121</v>
          </cell>
          <cell r="M871" t="str">
            <v/>
          </cell>
        </row>
        <row r="872">
          <cell r="A872" t="str">
            <v/>
          </cell>
          <cell r="B872">
            <v>2015</v>
          </cell>
          <cell r="C872">
            <v>10</v>
          </cell>
          <cell r="D872">
            <v>42279</v>
          </cell>
          <cell r="E872" t="str">
            <v>GBN</v>
          </cell>
          <cell r="F872">
            <v>42279</v>
          </cell>
          <cell r="G872" t="str">
            <v xml:space="preserve">Phí chuyển tiền </v>
          </cell>
          <cell r="J872">
            <v>320000</v>
          </cell>
          <cell r="K872" t="str">
            <v>642</v>
          </cell>
          <cell r="L872" t="str">
            <v>1121</v>
          </cell>
          <cell r="M872" t="str">
            <v/>
          </cell>
        </row>
        <row r="873">
          <cell r="A873" t="str">
            <v/>
          </cell>
          <cell r="B873">
            <v>2015</v>
          </cell>
          <cell r="C873">
            <v>10</v>
          </cell>
          <cell r="D873">
            <v>42279</v>
          </cell>
          <cell r="E873" t="str">
            <v>GBN</v>
          </cell>
          <cell r="F873">
            <v>42279</v>
          </cell>
          <cell r="G873" t="str">
            <v xml:space="preserve">VAT Phí chuyển tiền </v>
          </cell>
          <cell r="J873">
            <v>32000</v>
          </cell>
          <cell r="K873" t="str">
            <v>1331</v>
          </cell>
          <cell r="L873" t="str">
            <v>1121</v>
          </cell>
          <cell r="M873" t="str">
            <v/>
          </cell>
        </row>
        <row r="874">
          <cell r="A874" t="str">
            <v>C58</v>
          </cell>
          <cell r="B874">
            <v>2015</v>
          </cell>
          <cell r="C874">
            <v>10</v>
          </cell>
          <cell r="D874">
            <v>42280</v>
          </cell>
          <cell r="E874" t="str">
            <v>C58</v>
          </cell>
          <cell r="F874">
            <v>42280</v>
          </cell>
          <cell r="G874" t="str">
            <v>Bàn inox 80 x 230</v>
          </cell>
          <cell r="H874" t="str">
            <v>00000137</v>
          </cell>
          <cell r="I874" t="str">
            <v>Cty TNHH SX TM Trang Trí Nội Thất Inox Nhơn Hòa</v>
          </cell>
          <cell r="J874">
            <v>18000000</v>
          </cell>
          <cell r="K874" t="str">
            <v>642</v>
          </cell>
          <cell r="L874" t="str">
            <v>1111</v>
          </cell>
          <cell r="M874" t="str">
            <v/>
          </cell>
        </row>
        <row r="875">
          <cell r="A875" t="str">
            <v>C58</v>
          </cell>
          <cell r="B875">
            <v>2015</v>
          </cell>
          <cell r="C875">
            <v>10</v>
          </cell>
          <cell r="D875">
            <v>42280</v>
          </cell>
          <cell r="E875" t="str">
            <v>C58</v>
          </cell>
          <cell r="F875">
            <v>42280</v>
          </cell>
          <cell r="G875" t="str">
            <v>VAT Bàn inox 80 x 230</v>
          </cell>
          <cell r="H875" t="str">
            <v>00000137</v>
          </cell>
          <cell r="I875" t="str">
            <v>Cty TNHH SX TM Trang Trí Nội Thất Inox Nhơn Hòa</v>
          </cell>
          <cell r="J875">
            <v>1800000</v>
          </cell>
          <cell r="K875" t="str">
            <v>1331</v>
          </cell>
          <cell r="L875" t="str">
            <v>1111</v>
          </cell>
          <cell r="M875" t="str">
            <v/>
          </cell>
        </row>
        <row r="876">
          <cell r="A876" t="str">
            <v>C59</v>
          </cell>
          <cell r="B876">
            <v>2015</v>
          </cell>
          <cell r="C876">
            <v>10</v>
          </cell>
          <cell r="D876">
            <v>42281</v>
          </cell>
          <cell r="E876" t="str">
            <v>C59</v>
          </cell>
          <cell r="F876">
            <v>42281</v>
          </cell>
          <cell r="G876" t="str">
            <v>Bàn inox 80 x 230</v>
          </cell>
          <cell r="H876" t="str">
            <v>00000138</v>
          </cell>
          <cell r="I876" t="str">
            <v>Cty TNHH SX TM Trang Trí Nội Thất Inox Nhơn Hòa</v>
          </cell>
          <cell r="J876">
            <v>18000000</v>
          </cell>
          <cell r="K876" t="str">
            <v>642</v>
          </cell>
          <cell r="L876" t="str">
            <v>1111</v>
          </cell>
          <cell r="M876" t="str">
            <v/>
          </cell>
        </row>
        <row r="877">
          <cell r="A877" t="str">
            <v>C59</v>
          </cell>
          <cell r="B877">
            <v>2015</v>
          </cell>
          <cell r="C877">
            <v>10</v>
          </cell>
          <cell r="D877">
            <v>42281</v>
          </cell>
          <cell r="E877" t="str">
            <v>C59</v>
          </cell>
          <cell r="F877">
            <v>42281</v>
          </cell>
          <cell r="G877" t="str">
            <v>VAT Bàn inox 80 x 230</v>
          </cell>
          <cell r="H877" t="str">
            <v>00000138</v>
          </cell>
          <cell r="I877" t="str">
            <v>Cty TNHH SX TM Trang Trí Nội Thất Inox Nhơn Hòa</v>
          </cell>
          <cell r="J877">
            <v>1800000</v>
          </cell>
          <cell r="K877" t="str">
            <v>1331</v>
          </cell>
          <cell r="L877" t="str">
            <v>1111</v>
          </cell>
          <cell r="M877" t="str">
            <v/>
          </cell>
        </row>
        <row r="878">
          <cell r="A878" t="str">
            <v>C60</v>
          </cell>
          <cell r="B878">
            <v>2015</v>
          </cell>
          <cell r="C878">
            <v>10</v>
          </cell>
          <cell r="D878">
            <v>42281</v>
          </cell>
          <cell r="E878" t="str">
            <v>C60</v>
          </cell>
          <cell r="F878">
            <v>42281</v>
          </cell>
          <cell r="G878" t="str">
            <v>Tivi LCD Sony KDL-40R350C</v>
          </cell>
          <cell r="H878" t="str">
            <v>0465361</v>
          </cell>
          <cell r="I878" t="str">
            <v>Cty CP Thương Mại Nguyễn Kim</v>
          </cell>
          <cell r="J878">
            <v>7848182</v>
          </cell>
          <cell r="K878" t="str">
            <v>642</v>
          </cell>
          <cell r="L878" t="str">
            <v>1111</v>
          </cell>
          <cell r="M878" t="str">
            <v/>
          </cell>
        </row>
        <row r="879">
          <cell r="A879" t="str">
            <v>C60</v>
          </cell>
          <cell r="B879">
            <v>2015</v>
          </cell>
          <cell r="C879">
            <v>10</v>
          </cell>
          <cell r="D879">
            <v>42281</v>
          </cell>
          <cell r="E879" t="str">
            <v>C60</v>
          </cell>
          <cell r="F879">
            <v>42281</v>
          </cell>
          <cell r="G879" t="str">
            <v>VAT Tivi LCD Sony KDL-40R350C</v>
          </cell>
          <cell r="H879" t="str">
            <v>0465361</v>
          </cell>
          <cell r="I879" t="str">
            <v>Cty CP Thương Mại Nguyễn Kim</v>
          </cell>
          <cell r="J879">
            <v>784818</v>
          </cell>
          <cell r="K879" t="str">
            <v>1331</v>
          </cell>
          <cell r="L879" t="str">
            <v>1111</v>
          </cell>
          <cell r="M879" t="str">
            <v/>
          </cell>
        </row>
        <row r="880">
          <cell r="A880" t="str">
            <v>C60</v>
          </cell>
          <cell r="B880">
            <v>2015</v>
          </cell>
          <cell r="C880">
            <v>10</v>
          </cell>
          <cell r="D880">
            <v>42281</v>
          </cell>
          <cell r="E880" t="str">
            <v>C60</v>
          </cell>
          <cell r="F880">
            <v>42281</v>
          </cell>
          <cell r="G880" t="str">
            <v>Máy Fax Panasonic KX-MB2170</v>
          </cell>
          <cell r="H880" t="str">
            <v>0464697</v>
          </cell>
          <cell r="I880" t="str">
            <v>Cty CP Thương Mại Nguyễn Kim</v>
          </cell>
          <cell r="J880">
            <v>6666364</v>
          </cell>
          <cell r="K880" t="str">
            <v>642</v>
          </cell>
          <cell r="L880" t="str">
            <v>1111</v>
          </cell>
          <cell r="M880" t="str">
            <v/>
          </cell>
        </row>
        <row r="881">
          <cell r="A881" t="str">
            <v>C60</v>
          </cell>
          <cell r="B881">
            <v>2015</v>
          </cell>
          <cell r="C881">
            <v>10</v>
          </cell>
          <cell r="D881">
            <v>42281</v>
          </cell>
          <cell r="E881" t="str">
            <v>C60</v>
          </cell>
          <cell r="F881">
            <v>42281</v>
          </cell>
          <cell r="G881" t="str">
            <v>VAT Máy Fax Panasonic KX-MB2170</v>
          </cell>
          <cell r="H881" t="str">
            <v>0464697</v>
          </cell>
          <cell r="I881" t="str">
            <v>Cty CP Thương Mại Nguyễn Kim</v>
          </cell>
          <cell r="J881">
            <v>666636</v>
          </cell>
          <cell r="K881" t="str">
            <v>1331</v>
          </cell>
          <cell r="L881" t="str">
            <v>1111</v>
          </cell>
          <cell r="M881" t="str">
            <v/>
          </cell>
        </row>
        <row r="882">
          <cell r="A882" t="str">
            <v>C61</v>
          </cell>
          <cell r="B882">
            <v>2015</v>
          </cell>
          <cell r="C882">
            <v>10</v>
          </cell>
          <cell r="D882">
            <v>42282</v>
          </cell>
          <cell r="E882" t="str">
            <v>C61</v>
          </cell>
          <cell r="F882">
            <v>42282</v>
          </cell>
          <cell r="G882" t="str">
            <v>Bàn inox 80 x 230</v>
          </cell>
          <cell r="H882" t="str">
            <v>00000139</v>
          </cell>
          <cell r="I882" t="str">
            <v>Cty TNHH SX TM Trang Trí Nội Thất Inox Nhơn Hòa</v>
          </cell>
          <cell r="J882">
            <v>18000000</v>
          </cell>
          <cell r="K882" t="str">
            <v>642</v>
          </cell>
          <cell r="L882" t="str">
            <v>1111</v>
          </cell>
          <cell r="M882" t="str">
            <v/>
          </cell>
        </row>
        <row r="883">
          <cell r="A883" t="str">
            <v>C61</v>
          </cell>
          <cell r="B883">
            <v>2015</v>
          </cell>
          <cell r="C883">
            <v>10</v>
          </cell>
          <cell r="D883">
            <v>42282</v>
          </cell>
          <cell r="E883" t="str">
            <v>C61</v>
          </cell>
          <cell r="F883">
            <v>42282</v>
          </cell>
          <cell r="G883" t="str">
            <v>VAT Bàn inox 80 x 230</v>
          </cell>
          <cell r="H883" t="str">
            <v>00000139</v>
          </cell>
          <cell r="I883" t="str">
            <v>Cty TNHH SX TM Trang Trí Nội Thất Inox Nhơn Hòa</v>
          </cell>
          <cell r="J883">
            <v>1800000</v>
          </cell>
          <cell r="K883" t="str">
            <v>1331</v>
          </cell>
          <cell r="L883" t="str">
            <v>1111</v>
          </cell>
          <cell r="M883" t="str">
            <v/>
          </cell>
        </row>
        <row r="884">
          <cell r="A884" t="str">
            <v/>
          </cell>
          <cell r="B884">
            <v>2015</v>
          </cell>
          <cell r="C884">
            <v>10</v>
          </cell>
          <cell r="D884">
            <v>42283</v>
          </cell>
          <cell r="E884" t="str">
            <v>CTGS</v>
          </cell>
          <cell r="F884">
            <v>42283</v>
          </cell>
          <cell r="G884" t="str">
            <v>Kính nẹp nhôm, tủ âm tường, tủ góc L</v>
          </cell>
          <cell r="H884" t="str">
            <v>0057786</v>
          </cell>
          <cell r="I884" t="str">
            <v>Nguyễn Thành Công</v>
          </cell>
          <cell r="J884">
            <v>20382000</v>
          </cell>
          <cell r="K884" t="str">
            <v>642</v>
          </cell>
          <cell r="L884" t="str">
            <v>331</v>
          </cell>
          <cell r="M884" t="str">
            <v>x</v>
          </cell>
        </row>
        <row r="885">
          <cell r="A885" t="str">
            <v>C62</v>
          </cell>
          <cell r="B885">
            <v>2015</v>
          </cell>
          <cell r="C885">
            <v>10</v>
          </cell>
          <cell r="D885">
            <v>42284</v>
          </cell>
          <cell r="E885" t="str">
            <v>C62</v>
          </cell>
          <cell r="F885">
            <v>42284</v>
          </cell>
          <cell r="G885" t="str">
            <v>Táp simen</v>
          </cell>
          <cell r="H885" t="str">
            <v>0025970</v>
          </cell>
          <cell r="I885" t="str">
            <v>Cơ Sở Hiệp Thành</v>
          </cell>
          <cell r="J885">
            <v>400000</v>
          </cell>
          <cell r="K885" t="str">
            <v>642</v>
          </cell>
          <cell r="L885" t="str">
            <v>1111</v>
          </cell>
          <cell r="M885" t="str">
            <v/>
          </cell>
        </row>
        <row r="886">
          <cell r="A886" t="str">
            <v>C63</v>
          </cell>
          <cell r="B886">
            <v>2015</v>
          </cell>
          <cell r="C886">
            <v>10</v>
          </cell>
          <cell r="D886">
            <v>42285</v>
          </cell>
          <cell r="E886" t="str">
            <v>C63</v>
          </cell>
          <cell r="F886">
            <v>42285</v>
          </cell>
          <cell r="G886" t="str">
            <v>Bảo hộ lao động</v>
          </cell>
          <cell r="H886" t="str">
            <v>0000309</v>
          </cell>
          <cell r="I886" t="str">
            <v>Cty TNHH TM DV Toàn Nguyễn</v>
          </cell>
          <cell r="J886">
            <v>2650000</v>
          </cell>
          <cell r="K886" t="str">
            <v>642</v>
          </cell>
          <cell r="L886" t="str">
            <v>1111</v>
          </cell>
          <cell r="M886" t="str">
            <v/>
          </cell>
        </row>
        <row r="887">
          <cell r="A887" t="str">
            <v>C63</v>
          </cell>
          <cell r="B887">
            <v>2015</v>
          </cell>
          <cell r="C887">
            <v>10</v>
          </cell>
          <cell r="D887">
            <v>42285</v>
          </cell>
          <cell r="E887" t="str">
            <v>C63</v>
          </cell>
          <cell r="F887">
            <v>42285</v>
          </cell>
          <cell r="G887" t="str">
            <v>VAT Bảo hộ lao động</v>
          </cell>
          <cell r="H887" t="str">
            <v>0000309</v>
          </cell>
          <cell r="I887" t="str">
            <v>Cty TNHH TM DV Toàn Nguyễn</v>
          </cell>
          <cell r="J887">
            <v>265000</v>
          </cell>
          <cell r="K887" t="str">
            <v>1331</v>
          </cell>
          <cell r="L887" t="str">
            <v>1111</v>
          </cell>
          <cell r="M887" t="str">
            <v/>
          </cell>
        </row>
        <row r="888">
          <cell r="A888" t="str">
            <v>C64</v>
          </cell>
          <cell r="B888">
            <v>2015</v>
          </cell>
          <cell r="C888">
            <v>10</v>
          </cell>
          <cell r="D888">
            <v>42285</v>
          </cell>
          <cell r="E888" t="str">
            <v>C64</v>
          </cell>
          <cell r="F888">
            <v>42285</v>
          </cell>
          <cell r="G888" t="str">
            <v>Thiết bị mạng</v>
          </cell>
          <cell r="H888" t="str">
            <v>0011241</v>
          </cell>
          <cell r="I888" t="str">
            <v>Cty TNHH TM DV Kỹ Thuật Hoàng Trần</v>
          </cell>
          <cell r="J888">
            <v>1338182</v>
          </cell>
          <cell r="K888" t="str">
            <v>642</v>
          </cell>
          <cell r="L888" t="str">
            <v>1111</v>
          </cell>
          <cell r="M888" t="str">
            <v/>
          </cell>
        </row>
        <row r="889">
          <cell r="A889" t="str">
            <v>C64</v>
          </cell>
          <cell r="B889">
            <v>2015</v>
          </cell>
          <cell r="C889">
            <v>10</v>
          </cell>
          <cell r="D889">
            <v>42285</v>
          </cell>
          <cell r="E889" t="str">
            <v>C64</v>
          </cell>
          <cell r="F889">
            <v>42285</v>
          </cell>
          <cell r="G889" t="str">
            <v>VAT Thiết bị mạng</v>
          </cell>
          <cell r="H889" t="str">
            <v>0011241</v>
          </cell>
          <cell r="I889" t="str">
            <v>Cty TNHH TM DV Kỹ Thuật Hoàng Trần</v>
          </cell>
          <cell r="J889">
            <v>133818</v>
          </cell>
          <cell r="K889" t="str">
            <v>1331</v>
          </cell>
          <cell r="L889" t="str">
            <v>1111</v>
          </cell>
          <cell r="M889" t="str">
            <v/>
          </cell>
        </row>
        <row r="890">
          <cell r="A890" t="str">
            <v>C65</v>
          </cell>
          <cell r="B890">
            <v>2015</v>
          </cell>
          <cell r="C890">
            <v>10</v>
          </cell>
          <cell r="D890">
            <v>42287</v>
          </cell>
          <cell r="E890" t="str">
            <v>C65</v>
          </cell>
          <cell r="F890">
            <v>42287</v>
          </cell>
          <cell r="G890" t="str">
            <v>Lưới phơi cá</v>
          </cell>
          <cell r="H890" t="str">
            <v>0033052</v>
          </cell>
          <cell r="I890" t="str">
            <v>Phạm Thị Hồng</v>
          </cell>
          <cell r="J890">
            <v>19200000</v>
          </cell>
          <cell r="K890" t="str">
            <v>642</v>
          </cell>
          <cell r="L890" t="str">
            <v>1111</v>
          </cell>
          <cell r="M890" t="str">
            <v/>
          </cell>
        </row>
        <row r="891">
          <cell r="A891" t="str">
            <v>C66</v>
          </cell>
          <cell r="B891">
            <v>2015</v>
          </cell>
          <cell r="C891">
            <v>10</v>
          </cell>
          <cell r="D891">
            <v>42288</v>
          </cell>
          <cell r="E891" t="str">
            <v>C66</v>
          </cell>
          <cell r="F891">
            <v>42288</v>
          </cell>
          <cell r="G891" t="str">
            <v>Lưới phơi cá</v>
          </cell>
          <cell r="H891" t="str">
            <v>0033054</v>
          </cell>
          <cell r="I891" t="str">
            <v>Phạm Thị Hồng</v>
          </cell>
          <cell r="J891">
            <v>18000000</v>
          </cell>
          <cell r="K891" t="str">
            <v>642</v>
          </cell>
          <cell r="L891" t="str">
            <v>1111</v>
          </cell>
          <cell r="M891" t="str">
            <v/>
          </cell>
        </row>
        <row r="892">
          <cell r="A892" t="str">
            <v>C67</v>
          </cell>
          <cell r="B892">
            <v>2015</v>
          </cell>
          <cell r="C892">
            <v>10</v>
          </cell>
          <cell r="D892">
            <v>42289</v>
          </cell>
          <cell r="E892" t="str">
            <v>C67</v>
          </cell>
          <cell r="F892">
            <v>42289</v>
          </cell>
          <cell r="G892" t="str">
            <v>Kết bít 1 tấc</v>
          </cell>
          <cell r="H892" t="str">
            <v>0000015</v>
          </cell>
          <cell r="I892" t="str">
            <v>Cty TNHH MTV Nhựa Tấn Đạt</v>
          </cell>
          <cell r="J892">
            <v>10000000</v>
          </cell>
          <cell r="K892" t="str">
            <v>642</v>
          </cell>
          <cell r="L892" t="str">
            <v>1111</v>
          </cell>
          <cell r="M892" t="str">
            <v/>
          </cell>
        </row>
        <row r="893">
          <cell r="A893" t="str">
            <v>C67</v>
          </cell>
          <cell r="B893">
            <v>2015</v>
          </cell>
          <cell r="C893">
            <v>10</v>
          </cell>
          <cell r="D893">
            <v>42289</v>
          </cell>
          <cell r="E893" t="str">
            <v>C67</v>
          </cell>
          <cell r="F893">
            <v>42289</v>
          </cell>
          <cell r="G893" t="str">
            <v>VAT Kết bít 1 tấc</v>
          </cell>
          <cell r="H893" t="str">
            <v>0000015</v>
          </cell>
          <cell r="I893" t="str">
            <v>Cty TNHH MTV Nhựa Tấn Đạt</v>
          </cell>
          <cell r="J893">
            <v>1000000</v>
          </cell>
          <cell r="K893" t="str">
            <v>1331</v>
          </cell>
          <cell r="L893" t="str">
            <v>1111</v>
          </cell>
          <cell r="M893" t="str">
            <v/>
          </cell>
        </row>
        <row r="894">
          <cell r="A894" t="str">
            <v>C68</v>
          </cell>
          <cell r="B894">
            <v>2015</v>
          </cell>
          <cell r="C894">
            <v>10</v>
          </cell>
          <cell r="D894">
            <v>42291</v>
          </cell>
          <cell r="E894" t="str">
            <v>C68</v>
          </cell>
          <cell r="F894">
            <v>42291</v>
          </cell>
          <cell r="G894" t="str">
            <v>Thùng rác 240, thùng tròn</v>
          </cell>
          <cell r="H894" t="str">
            <v>0000016</v>
          </cell>
          <cell r="I894" t="str">
            <v>Cty TNHH MTV Nhựa Tấn Đạt</v>
          </cell>
          <cell r="J894">
            <v>11999996</v>
          </cell>
          <cell r="K894" t="str">
            <v>642</v>
          </cell>
          <cell r="L894" t="str">
            <v>1111</v>
          </cell>
          <cell r="M894" t="str">
            <v/>
          </cell>
        </row>
        <row r="895">
          <cell r="A895" t="str">
            <v>C68</v>
          </cell>
          <cell r="B895">
            <v>2015</v>
          </cell>
          <cell r="C895">
            <v>10</v>
          </cell>
          <cell r="D895">
            <v>42291</v>
          </cell>
          <cell r="E895" t="str">
            <v>C68</v>
          </cell>
          <cell r="F895">
            <v>42291</v>
          </cell>
          <cell r="G895" t="str">
            <v>VAT Thùng rác 240, thùng tròn</v>
          </cell>
          <cell r="H895" t="str">
            <v>0000016</v>
          </cell>
          <cell r="I895" t="str">
            <v>Cty TNHH MTV Nhựa Tấn Đạt</v>
          </cell>
          <cell r="J895">
            <v>1199999</v>
          </cell>
          <cell r="K895" t="str">
            <v>1331</v>
          </cell>
          <cell r="L895" t="str">
            <v>1111</v>
          </cell>
          <cell r="M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M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M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M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M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M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M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M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M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M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M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M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M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M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M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M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M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M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M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M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M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M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M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M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M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M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M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M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M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M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M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M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M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M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M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M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M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M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M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M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M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M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M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M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M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M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M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M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M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M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M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M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M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M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M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M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M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M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M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M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M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M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M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M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M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M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M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M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M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M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M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M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M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M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M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M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M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M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M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M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M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M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M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M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M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M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M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M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M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M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M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M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M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M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M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M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M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M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M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M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M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M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M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M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M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M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M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M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M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M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M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M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M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M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M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M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M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M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M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M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M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M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M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M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M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M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M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M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M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M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M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M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M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M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M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M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M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M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M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M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M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M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M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M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M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M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M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M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M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M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M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M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M1047" t="str">
            <v/>
          </cell>
        </row>
      </sheetData>
      <sheetData sheetId="3">
        <row r="4">
          <cell r="B4" t="str">
            <v>BQL Khu Kinh Tế Trà Vinh</v>
          </cell>
        </row>
        <row r="5">
          <cell r="B5" t="str">
            <v>Cty TNHH MTV Công Nghệ Môi Trường CDM</v>
          </cell>
        </row>
        <row r="6">
          <cell r="B6" t="str">
            <v>Cty Cổ Phần Xây Dựng Hiền Phúc</v>
          </cell>
        </row>
        <row r="7">
          <cell r="B7" t="str">
            <v>Cty TNHH Xây Dựng Thương Mại Hồng Rõ</v>
          </cell>
        </row>
        <row r="8">
          <cell r="B8" t="str">
            <v>Cty TNHH Một Thành Viên Cấp Thoát Nước Trà Vinh</v>
          </cell>
        </row>
        <row r="9">
          <cell r="B9" t="str">
            <v>Cty Cổ Phần Bê Tông IBS</v>
          </cell>
        </row>
        <row r="10">
          <cell r="B10" t="str">
            <v>Cty Bê Tông Tân Tài</v>
          </cell>
        </row>
        <row r="11">
          <cell r="B11" t="str">
            <v>DNTN Hai Lượm</v>
          </cell>
        </row>
        <row r="12">
          <cell r="B12" t="str">
            <v>Cty CP Lưới Hàn Thiên Phú</v>
          </cell>
        </row>
        <row r="13">
          <cell r="B13" t="str">
            <v>Công Ty Bảo Hiểm Bảo Long Nam Sài Gòn</v>
          </cell>
        </row>
        <row r="14">
          <cell r="B14" t="str">
            <v>Cty TNHH SX TM Nam Đại Thành</v>
          </cell>
        </row>
        <row r="15">
          <cell r="B15" t="str">
            <v>Cty TNHH MTV Quảng Cáo Tấn Phong</v>
          </cell>
        </row>
        <row r="16">
          <cell r="B16" t="str">
            <v>Cty TNHH MTV XD TM DV Khánh Trân</v>
          </cell>
        </row>
        <row r="17">
          <cell r="B17" t="str">
            <v>Cty CP Cơ Khí Kim Loại Xây Dựng Hoàng Kim</v>
          </cell>
        </row>
        <row r="18">
          <cell r="B18" t="str">
            <v>DNTN SX - TM Nguyễn Trình</v>
          </cell>
        </row>
        <row r="19">
          <cell r="B19" t="str">
            <v>DNTN Lê Tấn Phát</v>
          </cell>
        </row>
        <row r="20">
          <cell r="B20" t="str">
            <v>Cty TNHH TM Trang Trí Nội Thất Kiến Hưng</v>
          </cell>
        </row>
        <row r="21">
          <cell r="B21" t="str">
            <v>Cty TNHH MTV XD Công Trình Phúc Vinh</v>
          </cell>
        </row>
        <row r="22">
          <cell r="B22" t="str">
            <v>Cty Kiến Trúc XD Bách Việt</v>
          </cell>
        </row>
        <row r="23">
          <cell r="B23" t="str">
            <v>BQL Dự Án Xây Dựng Dân Dụng &amp; Công Nghiệp Trà Vinh</v>
          </cell>
        </row>
        <row r="24">
          <cell r="B24" t="str">
            <v>Cty TNHH MTV Thanh Hoàng Thanh</v>
          </cell>
        </row>
        <row r="25">
          <cell r="B25" t="str">
            <v>Cty CP Kỹ Nghệ Cách Nhiệt Gia Nguyên</v>
          </cell>
        </row>
        <row r="26">
          <cell r="B26" t="str">
            <v>Cty TNHH Sản Xuất Cơ Khí Nghĩa Thành Công</v>
          </cell>
        </row>
        <row r="27">
          <cell r="B27" t="str">
            <v>Cty TNHH XD &amp; Phòng cháy Chữa Cháy Trung Nam</v>
          </cell>
        </row>
        <row r="28">
          <cell r="B28" t="str">
            <v>Cty TNHH Phi Hải</v>
          </cell>
        </row>
        <row r="29">
          <cell r="B29" t="str">
            <v>Cty CP Điện Nước Quang Phúc</v>
          </cell>
        </row>
        <row r="30">
          <cell r="B30" t="str">
            <v>Cty TNHH Kỹ Thuật Cơ Điện M &amp; E</v>
          </cell>
        </row>
        <row r="31">
          <cell r="B31" t="str">
            <v>Cty TNHH Xây Dựng Hoàn Cầu</v>
          </cell>
        </row>
        <row r="32">
          <cell r="B32" t="str">
            <v>Cty TNHH Nhựa Long Thành</v>
          </cell>
        </row>
        <row r="33">
          <cell r="E33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55"/>
  </sheetPr>
  <dimension ref="A1:M227"/>
  <sheetViews>
    <sheetView workbookViewId="0">
      <pane xSplit="8" ySplit="4" topLeftCell="I197" activePane="bottomRight" state="frozen"/>
      <selection pane="topRight" activeCell="G1" sqref="G1"/>
      <selection pane="bottomLeft" activeCell="A5" sqref="A5"/>
      <selection pane="bottomRight" activeCell="H212" sqref="H212:I216"/>
    </sheetView>
  </sheetViews>
  <sheetFormatPr defaultColWidth="9.140625" defaultRowHeight="12.75"/>
  <cols>
    <col min="1" max="1" width="4.28515625" style="5" customWidth="1"/>
    <col min="2" max="2" width="15.140625" style="30" customWidth="1"/>
    <col min="3" max="3" width="23" style="5" customWidth="1"/>
    <col min="4" max="4" width="8.140625" style="30" customWidth="1"/>
    <col min="5" max="9" width="14.140625" style="65" customWidth="1"/>
    <col min="10" max="10" width="10.85546875" style="5" customWidth="1"/>
    <col min="11" max="11" width="13.85546875" style="5" customWidth="1"/>
    <col min="12" max="12" width="14.85546875" style="30" customWidth="1"/>
    <col min="13" max="13" width="13.85546875" style="30" customWidth="1"/>
    <col min="14" max="14" width="13.5703125" style="30" customWidth="1"/>
    <col min="15" max="15" width="12.5703125" style="30" bestFit="1" customWidth="1"/>
    <col min="16" max="16384" width="9.140625" style="30"/>
  </cols>
  <sheetData>
    <row r="1" spans="1:11" s="1" customFormat="1" ht="20.25">
      <c r="A1" s="118" t="str">
        <f ca="1">"CHI PHÍ XÂY DỰNG TRÀ VINH   " &amp; TEXT(NOW(),"dd/MM/yyyy")</f>
        <v>CHI PHÍ XÂY DỰNG TRÀ VINH   14/10/2015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3" spans="1:11" s="2" customFormat="1" ht="19.5" customHeight="1">
      <c r="A3" s="119" t="s">
        <v>0</v>
      </c>
      <c r="B3" s="119" t="s">
        <v>1</v>
      </c>
      <c r="C3" s="119" t="s">
        <v>2</v>
      </c>
      <c r="D3" s="119" t="s">
        <v>3</v>
      </c>
      <c r="E3" s="120" t="s">
        <v>4</v>
      </c>
      <c r="F3" s="121"/>
      <c r="G3" s="122"/>
      <c r="H3" s="120" t="s">
        <v>5</v>
      </c>
      <c r="I3" s="122"/>
      <c r="J3" s="123" t="s">
        <v>6</v>
      </c>
      <c r="K3" s="119" t="s">
        <v>7</v>
      </c>
    </row>
    <row r="4" spans="1:11" s="5" customFormat="1" ht="19.5" customHeight="1">
      <c r="A4" s="119"/>
      <c r="B4" s="119"/>
      <c r="C4" s="119"/>
      <c r="D4" s="119"/>
      <c r="E4" s="3" t="s">
        <v>8</v>
      </c>
      <c r="F4" s="4" t="s">
        <v>9</v>
      </c>
      <c r="G4" s="3" t="s">
        <v>10</v>
      </c>
      <c r="H4" s="4" t="s">
        <v>9</v>
      </c>
      <c r="I4" s="3" t="s">
        <v>10</v>
      </c>
      <c r="J4" s="124"/>
      <c r="K4" s="119"/>
    </row>
    <row r="5" spans="1:11" s="5" customFormat="1" ht="19.5" customHeight="1">
      <c r="A5" s="116">
        <v>1</v>
      </c>
      <c r="B5" s="111" t="s">
        <v>11</v>
      </c>
      <c r="C5" s="6" t="s">
        <v>12</v>
      </c>
      <c r="D5" s="7"/>
      <c r="E5" s="8"/>
      <c r="F5" s="8"/>
      <c r="G5" s="8"/>
      <c r="H5" s="8"/>
      <c r="I5" s="8"/>
      <c r="J5" s="7"/>
      <c r="K5" s="9"/>
    </row>
    <row r="6" spans="1:11" s="5" customFormat="1" ht="19.5" customHeight="1">
      <c r="A6" s="116"/>
      <c r="B6" s="112"/>
      <c r="C6" s="6" t="s">
        <v>13</v>
      </c>
      <c r="D6" s="7"/>
      <c r="E6" s="8"/>
      <c r="F6" s="8">
        <f>G6</f>
        <v>44880000</v>
      </c>
      <c r="G6" s="8">
        <v>44880000</v>
      </c>
      <c r="H6" s="8"/>
      <c r="I6" s="8">
        <v>44880000</v>
      </c>
      <c r="J6" s="7">
        <v>40091</v>
      </c>
      <c r="K6" s="9" t="s">
        <v>14</v>
      </c>
    </row>
    <row r="7" spans="1:11" s="10" customFormat="1" ht="17.25" customHeight="1">
      <c r="A7" s="116"/>
      <c r="B7" s="112"/>
      <c r="C7" s="6" t="s">
        <v>15</v>
      </c>
      <c r="D7" s="7">
        <v>40623</v>
      </c>
      <c r="E7" s="8">
        <v>32288666</v>
      </c>
      <c r="F7" s="8">
        <v>32288666</v>
      </c>
      <c r="G7" s="8">
        <v>32288666</v>
      </c>
      <c r="H7" s="8">
        <v>32288666</v>
      </c>
      <c r="I7" s="8">
        <v>32288666</v>
      </c>
      <c r="J7" s="7">
        <v>40623</v>
      </c>
      <c r="K7" s="9" t="s">
        <v>16</v>
      </c>
    </row>
    <row r="8" spans="1:11" s="10" customFormat="1" ht="17.25" customHeight="1">
      <c r="A8" s="116"/>
      <c r="B8" s="112"/>
      <c r="C8" s="6" t="s">
        <v>17</v>
      </c>
      <c r="D8" s="7">
        <v>40875</v>
      </c>
      <c r="E8" s="8">
        <v>29920000</v>
      </c>
      <c r="F8" s="8">
        <v>29920000</v>
      </c>
      <c r="G8" s="8">
        <v>29920000</v>
      </c>
      <c r="H8" s="8">
        <v>29920000</v>
      </c>
      <c r="I8" s="8">
        <v>29920000</v>
      </c>
      <c r="J8" s="7">
        <v>40872</v>
      </c>
      <c r="K8" s="9" t="s">
        <v>16</v>
      </c>
    </row>
    <row r="9" spans="1:11" s="10" customFormat="1" ht="17.25" customHeight="1">
      <c r="A9" s="116"/>
      <c r="B9" s="112"/>
      <c r="C9" s="6" t="s">
        <v>18</v>
      </c>
      <c r="D9" s="7"/>
      <c r="E9" s="8"/>
      <c r="F9" s="8">
        <v>29920000</v>
      </c>
      <c r="G9" s="8">
        <v>29920000</v>
      </c>
      <c r="H9" s="8"/>
      <c r="I9" s="8">
        <v>29920000</v>
      </c>
      <c r="J9" s="7">
        <v>41193</v>
      </c>
      <c r="K9" s="9" t="s">
        <v>16</v>
      </c>
    </row>
    <row r="10" spans="1:11" s="10" customFormat="1" ht="17.25" customHeight="1">
      <c r="A10" s="116"/>
      <c r="B10" s="112"/>
      <c r="C10" s="6" t="s">
        <v>19</v>
      </c>
      <c r="D10" s="7">
        <v>41653</v>
      </c>
      <c r="E10" s="8">
        <v>29920000</v>
      </c>
      <c r="F10" s="8">
        <v>29920000</v>
      </c>
      <c r="G10" s="8">
        <v>29920000</v>
      </c>
      <c r="H10" s="8">
        <v>29920000</v>
      </c>
      <c r="I10" s="8">
        <v>29920000</v>
      </c>
      <c r="J10" s="7">
        <v>41641</v>
      </c>
      <c r="K10" s="9" t="s">
        <v>16</v>
      </c>
    </row>
    <row r="11" spans="1:11" s="10" customFormat="1" ht="17.25" customHeight="1">
      <c r="A11" s="116"/>
      <c r="B11" s="112"/>
      <c r="C11" s="6" t="s">
        <v>20</v>
      </c>
      <c r="D11" s="7">
        <v>41785</v>
      </c>
      <c r="E11" s="8">
        <v>36432000</v>
      </c>
      <c r="F11" s="8">
        <v>36432000</v>
      </c>
      <c r="G11" s="8">
        <v>36432000</v>
      </c>
      <c r="H11" s="8">
        <v>36432000</v>
      </c>
      <c r="I11" s="8">
        <v>36432000</v>
      </c>
      <c r="J11" s="7">
        <v>41780</v>
      </c>
      <c r="K11" s="9" t="s">
        <v>16</v>
      </c>
    </row>
    <row r="12" spans="1:11" s="10" customFormat="1" ht="17.25" customHeight="1">
      <c r="A12" s="116"/>
      <c r="B12" s="112"/>
      <c r="C12" s="6" t="s">
        <v>21</v>
      </c>
      <c r="D12" s="7">
        <v>41934</v>
      </c>
      <c r="E12" s="8">
        <v>34408000</v>
      </c>
      <c r="F12" s="8">
        <v>34408000</v>
      </c>
      <c r="G12" s="8">
        <v>34408000</v>
      </c>
      <c r="H12" s="8">
        <v>34408000</v>
      </c>
      <c r="I12" s="8">
        <v>34408000</v>
      </c>
      <c r="J12" s="7">
        <v>41918</v>
      </c>
      <c r="K12" s="9" t="s">
        <v>16</v>
      </c>
    </row>
    <row r="13" spans="1:11" s="10" customFormat="1" ht="17.25" customHeight="1">
      <c r="A13" s="116"/>
      <c r="B13" s="112"/>
      <c r="C13" s="6" t="s">
        <v>22</v>
      </c>
      <c r="D13" s="7">
        <v>42152</v>
      </c>
      <c r="E13" s="8">
        <v>36432000</v>
      </c>
      <c r="F13" s="8">
        <v>36432000</v>
      </c>
      <c r="G13" s="8">
        <v>36432000</v>
      </c>
      <c r="H13" s="8">
        <v>36432000</v>
      </c>
      <c r="I13" s="8">
        <v>36432000</v>
      </c>
      <c r="J13" s="7">
        <v>42153</v>
      </c>
      <c r="K13" s="9" t="s">
        <v>16</v>
      </c>
    </row>
    <row r="14" spans="1:11" s="10" customFormat="1" ht="17.25" customHeight="1">
      <c r="A14" s="116"/>
      <c r="B14" s="112"/>
      <c r="C14" s="11"/>
      <c r="D14" s="12"/>
      <c r="E14" s="13"/>
      <c r="F14" s="13"/>
      <c r="G14" s="8"/>
      <c r="H14" s="13"/>
      <c r="I14" s="13"/>
      <c r="J14" s="12"/>
      <c r="K14" s="14"/>
    </row>
    <row r="15" spans="1:11" s="10" customFormat="1" ht="17.25" customHeight="1">
      <c r="A15" s="116"/>
      <c r="B15" s="112"/>
      <c r="C15" s="11"/>
      <c r="D15" s="12"/>
      <c r="E15" s="13"/>
      <c r="F15" s="13"/>
      <c r="G15" s="8"/>
      <c r="H15" s="13"/>
      <c r="I15" s="13"/>
      <c r="J15" s="12"/>
      <c r="K15" s="14"/>
    </row>
    <row r="16" spans="1:11" s="18" customFormat="1" ht="17.25" customHeight="1">
      <c r="A16" s="116"/>
      <c r="B16" s="112"/>
      <c r="C16" s="75" t="s">
        <v>23</v>
      </c>
      <c r="D16" s="76"/>
      <c r="E16" s="15">
        <f>SUM(E5:E15)</f>
        <v>199400666</v>
      </c>
      <c r="F16" s="15">
        <f>SUM(F5:F15)</f>
        <v>274200666</v>
      </c>
      <c r="G16" s="15">
        <f>SUM(G5:G15)</f>
        <v>274200666</v>
      </c>
      <c r="H16" s="15">
        <f>SUM(H5:H15)</f>
        <v>199400666</v>
      </c>
      <c r="I16" s="15">
        <f>SUM(I5:I15)</f>
        <v>274200666</v>
      </c>
      <c r="J16" s="16"/>
      <c r="K16" s="17" t="s">
        <v>24</v>
      </c>
    </row>
    <row r="17" spans="1:11" s="18" customFormat="1" ht="17.25" customHeight="1">
      <c r="A17" s="116"/>
      <c r="B17" s="113"/>
      <c r="C17" s="75" t="s">
        <v>25</v>
      </c>
      <c r="D17" s="76"/>
      <c r="E17" s="19"/>
      <c r="F17" s="19"/>
      <c r="G17" s="20">
        <f>E16-G16</f>
        <v>-74800000</v>
      </c>
      <c r="H17" s="19"/>
      <c r="I17" s="20">
        <f>H16-I16</f>
        <v>-74800000</v>
      </c>
      <c r="J17" s="16"/>
      <c r="K17" s="17"/>
    </row>
    <row r="18" spans="1:11" s="10" customFormat="1" ht="17.25" customHeight="1">
      <c r="A18" s="116">
        <v>2</v>
      </c>
      <c r="B18" s="116" t="s">
        <v>26</v>
      </c>
      <c r="C18" s="9" t="s">
        <v>27</v>
      </c>
      <c r="D18" s="7">
        <v>41718</v>
      </c>
      <c r="E18" s="21">
        <v>80000000</v>
      </c>
      <c r="F18" s="21">
        <v>80000000</v>
      </c>
      <c r="G18" s="22">
        <v>80000000</v>
      </c>
      <c r="H18" s="21">
        <v>80000000</v>
      </c>
      <c r="I18" s="22">
        <v>80000000</v>
      </c>
      <c r="J18" s="23">
        <v>41871</v>
      </c>
      <c r="K18" s="14" t="s">
        <v>16</v>
      </c>
    </row>
    <row r="19" spans="1:11" s="18" customFormat="1" ht="17.25" customHeight="1">
      <c r="A19" s="116"/>
      <c r="B19" s="116"/>
      <c r="C19" s="75" t="s">
        <v>23</v>
      </c>
      <c r="D19" s="76"/>
      <c r="E19" s="15">
        <f>SUM(E18:E18)</f>
        <v>80000000</v>
      </c>
      <c r="F19" s="15">
        <f>SUM(F18:F18)</f>
        <v>80000000</v>
      </c>
      <c r="G19" s="15">
        <f>SUM(G18:G18)</f>
        <v>80000000</v>
      </c>
      <c r="H19" s="15">
        <f>SUM(H18:H18)</f>
        <v>80000000</v>
      </c>
      <c r="I19" s="15">
        <f>SUM(I18:I18)</f>
        <v>80000000</v>
      </c>
      <c r="J19" s="16"/>
      <c r="K19" s="17" t="s">
        <v>24</v>
      </c>
    </row>
    <row r="20" spans="1:11" s="18" customFormat="1" ht="17.25" customHeight="1">
      <c r="A20" s="116"/>
      <c r="B20" s="116"/>
      <c r="C20" s="75" t="s">
        <v>25</v>
      </c>
      <c r="D20" s="76"/>
      <c r="E20" s="19"/>
      <c r="F20" s="19"/>
      <c r="G20" s="20">
        <f>E19-G19</f>
        <v>0</v>
      </c>
      <c r="H20" s="19"/>
      <c r="I20" s="20">
        <f>H19-I19</f>
        <v>0</v>
      </c>
      <c r="J20" s="16"/>
      <c r="K20" s="17"/>
    </row>
    <row r="21" spans="1:11" s="10" customFormat="1" ht="17.25" customHeight="1">
      <c r="A21" s="116">
        <v>3</v>
      </c>
      <c r="B21" s="116" t="s">
        <v>28</v>
      </c>
      <c r="C21" s="9"/>
      <c r="D21" s="7"/>
      <c r="E21" s="21">
        <v>30800005</v>
      </c>
      <c r="F21" s="21">
        <f>E21</f>
        <v>30800005</v>
      </c>
      <c r="G21" s="22">
        <v>30800005</v>
      </c>
      <c r="H21" s="21">
        <v>30800005</v>
      </c>
      <c r="I21" s="22">
        <v>30800005</v>
      </c>
      <c r="J21" s="23">
        <v>41942</v>
      </c>
      <c r="K21" s="14" t="s">
        <v>16</v>
      </c>
    </row>
    <row r="22" spans="1:11" s="18" customFormat="1" ht="17.25" customHeight="1">
      <c r="A22" s="116"/>
      <c r="B22" s="116"/>
      <c r="C22" s="75" t="s">
        <v>23</v>
      </c>
      <c r="D22" s="76"/>
      <c r="E22" s="15">
        <f>SUM(E21:E21)</f>
        <v>30800005</v>
      </c>
      <c r="F22" s="15">
        <f>SUM(F21:F21)</f>
        <v>30800005</v>
      </c>
      <c r="G22" s="15">
        <f>SUM(G21:G21)</f>
        <v>30800005</v>
      </c>
      <c r="H22" s="15">
        <f>SUM(H21:H21)</f>
        <v>30800005</v>
      </c>
      <c r="I22" s="15">
        <f>SUM(I21:I21)</f>
        <v>30800005</v>
      </c>
      <c r="J22" s="16"/>
      <c r="K22" s="17" t="s">
        <v>24</v>
      </c>
    </row>
    <row r="23" spans="1:11" s="18" customFormat="1" ht="17.25" customHeight="1">
      <c r="A23" s="116"/>
      <c r="B23" s="116"/>
      <c r="C23" s="75" t="s">
        <v>25</v>
      </c>
      <c r="D23" s="76"/>
      <c r="E23" s="19"/>
      <c r="F23" s="19"/>
      <c r="G23" s="20">
        <f>E22-G22</f>
        <v>0</v>
      </c>
      <c r="H23" s="19"/>
      <c r="I23" s="20">
        <f>H22-I22</f>
        <v>0</v>
      </c>
      <c r="J23" s="16"/>
      <c r="K23" s="17"/>
    </row>
    <row r="24" spans="1:11" s="10" customFormat="1" ht="17.25" customHeight="1">
      <c r="A24" s="116">
        <v>4</v>
      </c>
      <c r="B24" s="116" t="s">
        <v>29</v>
      </c>
      <c r="C24" s="9"/>
      <c r="D24" s="7"/>
      <c r="E24" s="21">
        <v>30440000</v>
      </c>
      <c r="F24" s="21">
        <f>E24</f>
        <v>30440000</v>
      </c>
      <c r="G24" s="22">
        <v>30440000</v>
      </c>
      <c r="H24" s="21">
        <v>30440000</v>
      </c>
      <c r="I24" s="22">
        <v>30440000</v>
      </c>
      <c r="J24" s="23">
        <v>42174</v>
      </c>
      <c r="K24" s="14" t="s">
        <v>16</v>
      </c>
    </row>
    <row r="25" spans="1:11" s="18" customFormat="1" ht="17.25" customHeight="1">
      <c r="A25" s="116"/>
      <c r="B25" s="116"/>
      <c r="C25" s="75" t="s">
        <v>23</v>
      </c>
      <c r="D25" s="76"/>
      <c r="E25" s="15">
        <f>SUM(E24:E24)</f>
        <v>30440000</v>
      </c>
      <c r="F25" s="15">
        <f>SUM(F24:F24)</f>
        <v>30440000</v>
      </c>
      <c r="G25" s="15">
        <f>SUM(G24:G24)</f>
        <v>30440000</v>
      </c>
      <c r="H25" s="15">
        <f>SUM(H24:H24)</f>
        <v>30440000</v>
      </c>
      <c r="I25" s="15">
        <f>SUM(I24:I24)</f>
        <v>30440000</v>
      </c>
      <c r="J25" s="16"/>
      <c r="K25" s="17" t="s">
        <v>24</v>
      </c>
    </row>
    <row r="26" spans="1:11" s="18" customFormat="1" ht="17.25" customHeight="1">
      <c r="A26" s="116"/>
      <c r="B26" s="116"/>
      <c r="C26" s="75" t="s">
        <v>25</v>
      </c>
      <c r="D26" s="76"/>
      <c r="E26" s="19"/>
      <c r="F26" s="19"/>
      <c r="G26" s="20">
        <f>E25-G25</f>
        <v>0</v>
      </c>
      <c r="H26" s="19"/>
      <c r="I26" s="20">
        <f>H25-I25</f>
        <v>0</v>
      </c>
      <c r="J26" s="16"/>
      <c r="K26" s="17"/>
    </row>
    <row r="27" spans="1:11" s="10" customFormat="1" ht="18" customHeight="1">
      <c r="A27" s="116">
        <v>5</v>
      </c>
      <c r="B27" s="116" t="s">
        <v>30</v>
      </c>
      <c r="C27" s="9"/>
      <c r="D27" s="7"/>
      <c r="E27" s="21">
        <v>21610454</v>
      </c>
      <c r="F27" s="21">
        <v>21610454</v>
      </c>
      <c r="G27" s="22">
        <v>21610454</v>
      </c>
      <c r="H27" s="21">
        <v>21610454</v>
      </c>
      <c r="I27" s="22">
        <v>21610454</v>
      </c>
      <c r="J27" s="23">
        <v>42188</v>
      </c>
      <c r="K27" s="14" t="s">
        <v>16</v>
      </c>
    </row>
    <row r="28" spans="1:11" s="18" customFormat="1" ht="18" customHeight="1">
      <c r="A28" s="116"/>
      <c r="B28" s="116"/>
      <c r="C28" s="75" t="s">
        <v>23</v>
      </c>
      <c r="D28" s="76"/>
      <c r="E28" s="15">
        <f>SUM(E27:E27)</f>
        <v>21610454</v>
      </c>
      <c r="F28" s="15">
        <f>SUM(F27:F27)</f>
        <v>21610454</v>
      </c>
      <c r="G28" s="15">
        <f>SUM(G27:G27)</f>
        <v>21610454</v>
      </c>
      <c r="H28" s="15">
        <f>SUM(H27:H27)</f>
        <v>21610454</v>
      </c>
      <c r="I28" s="15">
        <f>SUM(I27:I27)</f>
        <v>21610454</v>
      </c>
      <c r="J28" s="16"/>
      <c r="K28" s="17" t="s">
        <v>24</v>
      </c>
    </row>
    <row r="29" spans="1:11" s="18" customFormat="1" ht="18" customHeight="1">
      <c r="A29" s="116"/>
      <c r="B29" s="116"/>
      <c r="C29" s="75" t="s">
        <v>25</v>
      </c>
      <c r="D29" s="76"/>
      <c r="E29" s="19"/>
      <c r="F29" s="19"/>
      <c r="G29" s="20">
        <f>E28-G28</f>
        <v>0</v>
      </c>
      <c r="H29" s="19"/>
      <c r="I29" s="20">
        <f>H28-I28</f>
        <v>0</v>
      </c>
      <c r="J29" s="16"/>
      <c r="K29" s="17"/>
    </row>
    <row r="30" spans="1:11" s="10" customFormat="1" ht="18" customHeight="1">
      <c r="A30" s="116">
        <v>5</v>
      </c>
      <c r="B30" s="116" t="s">
        <v>31</v>
      </c>
      <c r="C30" s="9"/>
      <c r="D30" s="7"/>
      <c r="E30" s="21">
        <v>33000000</v>
      </c>
      <c r="F30" s="21">
        <f>E30</f>
        <v>33000000</v>
      </c>
      <c r="G30" s="22">
        <f>F30</f>
        <v>33000000</v>
      </c>
      <c r="H30" s="21">
        <f>F30</f>
        <v>33000000</v>
      </c>
      <c r="I30" s="22">
        <f>F30</f>
        <v>33000000</v>
      </c>
      <c r="J30" s="23">
        <v>42235</v>
      </c>
      <c r="K30" s="14" t="s">
        <v>16</v>
      </c>
    </row>
    <row r="31" spans="1:11" s="18" customFormat="1" ht="18" customHeight="1">
      <c r="A31" s="116"/>
      <c r="B31" s="116"/>
      <c r="C31" s="75" t="s">
        <v>23</v>
      </c>
      <c r="D31" s="76"/>
      <c r="E31" s="15">
        <f>SUM(E30:E30)</f>
        <v>33000000</v>
      </c>
      <c r="F31" s="15">
        <f>SUM(F30:F30)</f>
        <v>33000000</v>
      </c>
      <c r="G31" s="15">
        <f>SUM(G30:G30)</f>
        <v>33000000</v>
      </c>
      <c r="H31" s="15">
        <f>SUM(H30:H30)</f>
        <v>33000000</v>
      </c>
      <c r="I31" s="15">
        <f>SUM(I30:I30)</f>
        <v>33000000</v>
      </c>
      <c r="J31" s="16"/>
      <c r="K31" s="17" t="s">
        <v>24</v>
      </c>
    </row>
    <row r="32" spans="1:11" s="18" customFormat="1" ht="18" customHeight="1">
      <c r="A32" s="116"/>
      <c r="B32" s="116"/>
      <c r="C32" s="75" t="s">
        <v>25</v>
      </c>
      <c r="D32" s="76"/>
      <c r="E32" s="19"/>
      <c r="F32" s="19"/>
      <c r="G32" s="20">
        <f>E31-G31</f>
        <v>0</v>
      </c>
      <c r="H32" s="19"/>
      <c r="I32" s="20">
        <f>H31-I31</f>
        <v>0</v>
      </c>
      <c r="J32" s="16"/>
      <c r="K32" s="17"/>
    </row>
    <row r="33" spans="1:11" s="10" customFormat="1" ht="18" customHeight="1">
      <c r="A33" s="116">
        <v>6</v>
      </c>
      <c r="B33" s="116" t="s">
        <v>32</v>
      </c>
      <c r="C33" s="9" t="s">
        <v>33</v>
      </c>
      <c r="D33" s="7">
        <v>41904</v>
      </c>
      <c r="E33" s="21">
        <v>16327199</v>
      </c>
      <c r="F33" s="21">
        <v>16327199</v>
      </c>
      <c r="G33" s="22">
        <v>16327199</v>
      </c>
      <c r="H33" s="21">
        <v>16327199</v>
      </c>
      <c r="I33" s="22">
        <v>16327199</v>
      </c>
      <c r="J33" s="23">
        <v>41915</v>
      </c>
      <c r="K33" s="14" t="s">
        <v>16</v>
      </c>
    </row>
    <row r="34" spans="1:11" s="18" customFormat="1" ht="18" customHeight="1">
      <c r="A34" s="116"/>
      <c r="B34" s="116"/>
      <c r="C34" s="75" t="s">
        <v>23</v>
      </c>
      <c r="D34" s="76"/>
      <c r="E34" s="15">
        <f>SUM(E33:E33)</f>
        <v>16327199</v>
      </c>
      <c r="F34" s="15">
        <f>SUM(F33:F33)</f>
        <v>16327199</v>
      </c>
      <c r="G34" s="15">
        <f>SUM(G33:G33)</f>
        <v>16327199</v>
      </c>
      <c r="H34" s="15">
        <f>SUM(H33:H33)</f>
        <v>16327199</v>
      </c>
      <c r="I34" s="15">
        <f>SUM(I33:I33)</f>
        <v>16327199</v>
      </c>
      <c r="J34" s="16"/>
      <c r="K34" s="17" t="s">
        <v>24</v>
      </c>
    </row>
    <row r="35" spans="1:11" s="18" customFormat="1" ht="18" customHeight="1">
      <c r="A35" s="116"/>
      <c r="B35" s="116"/>
      <c r="C35" s="75" t="s">
        <v>25</v>
      </c>
      <c r="D35" s="76"/>
      <c r="E35" s="19"/>
      <c r="F35" s="19"/>
      <c r="G35" s="20">
        <f>E34-G34</f>
        <v>0</v>
      </c>
      <c r="H35" s="19"/>
      <c r="I35" s="20">
        <f>H34-I34</f>
        <v>0</v>
      </c>
      <c r="J35" s="16"/>
      <c r="K35" s="17"/>
    </row>
    <row r="36" spans="1:11" s="10" customFormat="1" ht="17.25" customHeight="1">
      <c r="A36" s="116">
        <v>7</v>
      </c>
      <c r="B36" s="116" t="s">
        <v>34</v>
      </c>
      <c r="C36" s="109" t="s">
        <v>35</v>
      </c>
      <c r="D36" s="117">
        <v>41697</v>
      </c>
      <c r="E36" s="115">
        <f>324737600+1262599800</f>
        <v>1587337400</v>
      </c>
      <c r="F36" s="115">
        <f>324737600+1262599800</f>
        <v>1587337400</v>
      </c>
      <c r="G36" s="22">
        <v>43824000</v>
      </c>
      <c r="H36" s="115">
        <f>324737600+1262599800</f>
        <v>1587337400</v>
      </c>
      <c r="I36" s="22">
        <v>43824000</v>
      </c>
      <c r="J36" s="23">
        <v>41664</v>
      </c>
      <c r="K36" s="14" t="s">
        <v>16</v>
      </c>
    </row>
    <row r="37" spans="1:11" s="10" customFormat="1" ht="17.25" customHeight="1">
      <c r="A37" s="116"/>
      <c r="B37" s="116"/>
      <c r="C37" s="109"/>
      <c r="D37" s="109"/>
      <c r="E37" s="115"/>
      <c r="F37" s="115"/>
      <c r="G37" s="8">
        <v>76462320</v>
      </c>
      <c r="H37" s="115"/>
      <c r="I37" s="8">
        <v>76462320</v>
      </c>
      <c r="J37" s="7">
        <v>41699</v>
      </c>
      <c r="K37" s="9" t="s">
        <v>16</v>
      </c>
    </row>
    <row r="38" spans="1:11" s="10" customFormat="1" ht="17.25" customHeight="1">
      <c r="A38" s="116"/>
      <c r="B38" s="116"/>
      <c r="C38" s="109"/>
      <c r="D38" s="109"/>
      <c r="E38" s="115"/>
      <c r="F38" s="115"/>
      <c r="G38" s="8">
        <v>133147080</v>
      </c>
      <c r="H38" s="115"/>
      <c r="I38" s="8">
        <v>133147080</v>
      </c>
      <c r="J38" s="7">
        <v>41718</v>
      </c>
      <c r="K38" s="9" t="s">
        <v>16</v>
      </c>
    </row>
    <row r="39" spans="1:11" s="10" customFormat="1" ht="17.25" customHeight="1">
      <c r="A39" s="116"/>
      <c r="B39" s="116"/>
      <c r="C39" s="109"/>
      <c r="D39" s="109"/>
      <c r="E39" s="115"/>
      <c r="F39" s="115"/>
      <c r="G39" s="8">
        <v>378779940</v>
      </c>
      <c r="H39" s="115"/>
      <c r="I39" s="8">
        <v>378779940</v>
      </c>
      <c r="J39" s="7">
        <v>41834</v>
      </c>
      <c r="K39" s="9" t="s">
        <v>16</v>
      </c>
    </row>
    <row r="40" spans="1:11" s="10" customFormat="1" ht="17.25" customHeight="1">
      <c r="A40" s="116"/>
      <c r="B40" s="116"/>
      <c r="C40" s="109"/>
      <c r="D40" s="109"/>
      <c r="E40" s="115"/>
      <c r="F40" s="115"/>
      <c r="G40" s="13">
        <v>252519960</v>
      </c>
      <c r="H40" s="115"/>
      <c r="I40" s="13">
        <v>252519960</v>
      </c>
      <c r="J40" s="12">
        <v>41865</v>
      </c>
      <c r="K40" s="24" t="s">
        <v>16</v>
      </c>
    </row>
    <row r="41" spans="1:11" s="10" customFormat="1" ht="17.25" customHeight="1">
      <c r="A41" s="116"/>
      <c r="B41" s="116"/>
      <c r="C41" s="109"/>
      <c r="D41" s="109"/>
      <c r="E41" s="115"/>
      <c r="F41" s="115"/>
      <c r="G41" s="8">
        <v>378779940</v>
      </c>
      <c r="H41" s="115"/>
      <c r="I41" s="8">
        <v>378779940</v>
      </c>
      <c r="J41" s="7">
        <v>41871</v>
      </c>
      <c r="K41" s="24" t="s">
        <v>16</v>
      </c>
    </row>
    <row r="42" spans="1:11" s="10" customFormat="1" ht="17.25" customHeight="1">
      <c r="A42" s="116"/>
      <c r="B42" s="116"/>
      <c r="C42" s="109"/>
      <c r="D42" s="109"/>
      <c r="E42" s="115"/>
      <c r="F42" s="115"/>
      <c r="G42" s="25">
        <v>323824160</v>
      </c>
      <c r="H42" s="115"/>
      <c r="I42" s="25">
        <v>323824160</v>
      </c>
      <c r="J42" s="26">
        <v>41928</v>
      </c>
      <c r="K42" s="24" t="s">
        <v>16</v>
      </c>
    </row>
    <row r="43" spans="1:11" s="18" customFormat="1" ht="18" customHeight="1">
      <c r="A43" s="116"/>
      <c r="B43" s="116"/>
      <c r="C43" s="75" t="s">
        <v>23</v>
      </c>
      <c r="D43" s="76"/>
      <c r="E43" s="15">
        <f>SUM(E36:E42)</f>
        <v>1587337400</v>
      </c>
      <c r="F43" s="15">
        <f>SUM(F36:F42)</f>
        <v>1587337400</v>
      </c>
      <c r="G43" s="15">
        <f>SUM(G36:G42)</f>
        <v>1587337400</v>
      </c>
      <c r="H43" s="15">
        <f>SUM(H36:H42)</f>
        <v>1587337400</v>
      </c>
      <c r="I43" s="15">
        <f>SUM(I36:I42)</f>
        <v>1587337400</v>
      </c>
      <c r="J43" s="16"/>
      <c r="K43" s="17" t="s">
        <v>24</v>
      </c>
    </row>
    <row r="44" spans="1:11" s="18" customFormat="1" ht="18" customHeight="1">
      <c r="A44" s="116"/>
      <c r="B44" s="116"/>
      <c r="C44" s="75" t="s">
        <v>25</v>
      </c>
      <c r="D44" s="76"/>
      <c r="E44" s="19"/>
      <c r="F44" s="19"/>
      <c r="G44" s="20">
        <f>E43-G43</f>
        <v>0</v>
      </c>
      <c r="H44" s="19"/>
      <c r="I44" s="20">
        <f>H43-I43</f>
        <v>0</v>
      </c>
      <c r="J44" s="16"/>
      <c r="K44" s="17"/>
    </row>
    <row r="45" spans="1:11" ht="17.25" customHeight="1">
      <c r="A45" s="77">
        <v>8</v>
      </c>
      <c r="B45" s="77" t="s">
        <v>36</v>
      </c>
      <c r="C45" s="95"/>
      <c r="D45" s="96"/>
      <c r="E45" s="94">
        <v>66672164</v>
      </c>
      <c r="F45" s="94">
        <f>E45</f>
        <v>66672164</v>
      </c>
      <c r="G45" s="27">
        <v>66672164</v>
      </c>
      <c r="H45" s="94">
        <v>51490000</v>
      </c>
      <c r="I45" s="27">
        <v>5000000</v>
      </c>
      <c r="J45" s="28">
        <v>42100</v>
      </c>
      <c r="K45" s="29" t="s">
        <v>37</v>
      </c>
    </row>
    <row r="46" spans="1:11" ht="17.25" customHeight="1">
      <c r="A46" s="77"/>
      <c r="B46" s="77"/>
      <c r="C46" s="95"/>
      <c r="D46" s="96"/>
      <c r="E46" s="94"/>
      <c r="F46" s="94"/>
      <c r="G46" s="27"/>
      <c r="H46" s="94"/>
      <c r="I46" s="27">
        <v>41490000</v>
      </c>
      <c r="J46" s="31">
        <v>42108</v>
      </c>
      <c r="K46" s="29" t="s">
        <v>37</v>
      </c>
    </row>
    <row r="47" spans="1:11" ht="17.25" customHeight="1">
      <c r="A47" s="77"/>
      <c r="B47" s="77"/>
      <c r="C47" s="95"/>
      <c r="D47" s="96"/>
      <c r="E47" s="94"/>
      <c r="F47" s="94"/>
      <c r="G47" s="27"/>
      <c r="H47" s="94"/>
      <c r="I47" s="27">
        <v>5000000</v>
      </c>
      <c r="J47" s="31">
        <v>42112</v>
      </c>
      <c r="K47" s="29" t="s">
        <v>37</v>
      </c>
    </row>
    <row r="48" spans="1:11" s="18" customFormat="1" ht="18" customHeight="1">
      <c r="A48" s="77"/>
      <c r="B48" s="77"/>
      <c r="C48" s="75" t="s">
        <v>23</v>
      </c>
      <c r="D48" s="76"/>
      <c r="E48" s="15">
        <f>SUM(E45:E47)</f>
        <v>66672164</v>
      </c>
      <c r="F48" s="15">
        <f>SUM(F45:F47)</f>
        <v>66672164</v>
      </c>
      <c r="G48" s="15">
        <f>SUM(G45:G47)</f>
        <v>66672164</v>
      </c>
      <c r="H48" s="15">
        <f>SUM(H45:H47)</f>
        <v>51490000</v>
      </c>
      <c r="I48" s="15">
        <f>SUM(I45:I47)</f>
        <v>51490000</v>
      </c>
      <c r="J48" s="16"/>
      <c r="K48" s="17" t="s">
        <v>24</v>
      </c>
    </row>
    <row r="49" spans="1:11" s="18" customFormat="1" ht="18" customHeight="1">
      <c r="A49" s="77"/>
      <c r="B49" s="77"/>
      <c r="C49" s="75" t="s">
        <v>25</v>
      </c>
      <c r="D49" s="76"/>
      <c r="E49" s="19"/>
      <c r="F49" s="19"/>
      <c r="G49" s="20">
        <f>E48-G48</f>
        <v>0</v>
      </c>
      <c r="H49" s="19"/>
      <c r="I49" s="20">
        <f>H48-I48</f>
        <v>0</v>
      </c>
      <c r="J49" s="16"/>
      <c r="K49" s="17"/>
    </row>
    <row r="50" spans="1:11" s="10" customFormat="1" ht="17.25" customHeight="1">
      <c r="A50" s="116">
        <v>9</v>
      </c>
      <c r="B50" s="116" t="s">
        <v>38</v>
      </c>
      <c r="C50" s="109" t="s">
        <v>39</v>
      </c>
      <c r="D50" s="117">
        <v>41627</v>
      </c>
      <c r="E50" s="115">
        <v>289000000</v>
      </c>
      <c r="F50" s="115">
        <v>289000000</v>
      </c>
      <c r="G50" s="8">
        <v>20000000</v>
      </c>
      <c r="H50" s="115">
        <v>289000000</v>
      </c>
      <c r="I50" s="8">
        <v>20000000</v>
      </c>
      <c r="J50" s="23">
        <v>41664</v>
      </c>
      <c r="K50" s="14" t="s">
        <v>16</v>
      </c>
    </row>
    <row r="51" spans="1:11" s="10" customFormat="1" ht="17.25" customHeight="1">
      <c r="A51" s="116"/>
      <c r="B51" s="116"/>
      <c r="C51" s="109"/>
      <c r="D51" s="109"/>
      <c r="E51" s="115"/>
      <c r="F51" s="115"/>
      <c r="G51" s="8">
        <v>20000000</v>
      </c>
      <c r="H51" s="115"/>
      <c r="I51" s="8">
        <v>20000000</v>
      </c>
      <c r="J51" s="23">
        <v>41843</v>
      </c>
      <c r="K51" s="14" t="s">
        <v>16</v>
      </c>
    </row>
    <row r="52" spans="1:11" s="10" customFormat="1" ht="17.25" customHeight="1">
      <c r="A52" s="116"/>
      <c r="B52" s="116"/>
      <c r="C52" s="109"/>
      <c r="D52" s="109"/>
      <c r="E52" s="115"/>
      <c r="F52" s="115"/>
      <c r="G52" s="8">
        <v>50000000</v>
      </c>
      <c r="H52" s="115"/>
      <c r="I52" s="8">
        <v>50000000</v>
      </c>
      <c r="J52" s="23">
        <v>41851</v>
      </c>
      <c r="K52" s="14" t="s">
        <v>16</v>
      </c>
    </row>
    <row r="53" spans="1:11" s="10" customFormat="1" ht="17.25" customHeight="1">
      <c r="A53" s="116"/>
      <c r="B53" s="116"/>
      <c r="C53" s="109"/>
      <c r="D53" s="109"/>
      <c r="E53" s="115"/>
      <c r="F53" s="115"/>
      <c r="G53" s="8">
        <v>50000000</v>
      </c>
      <c r="H53" s="115"/>
      <c r="I53" s="8">
        <v>50000000</v>
      </c>
      <c r="J53" s="7">
        <v>41858</v>
      </c>
      <c r="K53" s="9" t="s">
        <v>16</v>
      </c>
    </row>
    <row r="54" spans="1:11" s="10" customFormat="1" ht="17.25" customHeight="1">
      <c r="A54" s="116"/>
      <c r="B54" s="116"/>
      <c r="C54" s="109"/>
      <c r="D54" s="109"/>
      <c r="E54" s="115"/>
      <c r="F54" s="115"/>
      <c r="G54" s="8">
        <v>50000000</v>
      </c>
      <c r="H54" s="115"/>
      <c r="I54" s="8">
        <v>50000000</v>
      </c>
      <c r="J54" s="7">
        <v>41871</v>
      </c>
      <c r="K54" s="9" t="s">
        <v>16</v>
      </c>
    </row>
    <row r="55" spans="1:11" s="10" customFormat="1" ht="17.25" customHeight="1">
      <c r="A55" s="116"/>
      <c r="B55" s="116"/>
      <c r="C55" s="109"/>
      <c r="D55" s="109"/>
      <c r="E55" s="115"/>
      <c r="F55" s="115"/>
      <c r="G55" s="8">
        <v>50000000</v>
      </c>
      <c r="H55" s="115"/>
      <c r="I55" s="8">
        <v>50000000</v>
      </c>
      <c r="J55" s="12">
        <v>41894</v>
      </c>
      <c r="K55" s="9" t="s">
        <v>16</v>
      </c>
    </row>
    <row r="56" spans="1:11" s="10" customFormat="1" ht="17.25" customHeight="1">
      <c r="A56" s="116"/>
      <c r="B56" s="116"/>
      <c r="C56" s="109"/>
      <c r="D56" s="109"/>
      <c r="E56" s="115"/>
      <c r="F56" s="115"/>
      <c r="G56" s="25">
        <v>49000000</v>
      </c>
      <c r="H56" s="115"/>
      <c r="I56" s="25">
        <v>49000000</v>
      </c>
      <c r="J56" s="26">
        <v>41942</v>
      </c>
      <c r="K56" s="9" t="s">
        <v>16</v>
      </c>
    </row>
    <row r="57" spans="1:11" s="18" customFormat="1" ht="18" customHeight="1">
      <c r="A57" s="116"/>
      <c r="B57" s="116"/>
      <c r="C57" s="75" t="s">
        <v>23</v>
      </c>
      <c r="D57" s="76"/>
      <c r="E57" s="15">
        <f>SUM(E50:E56)</f>
        <v>289000000</v>
      </c>
      <c r="F57" s="15">
        <f>SUM(F50:F56)</f>
        <v>289000000</v>
      </c>
      <c r="G57" s="15">
        <f>SUM(G50:G56)</f>
        <v>289000000</v>
      </c>
      <c r="H57" s="15">
        <f>SUM(H50:H56)</f>
        <v>289000000</v>
      </c>
      <c r="I57" s="15">
        <f>SUM(I50:I56)</f>
        <v>289000000</v>
      </c>
      <c r="J57" s="16"/>
      <c r="K57" s="17" t="s">
        <v>24</v>
      </c>
    </row>
    <row r="58" spans="1:11" s="18" customFormat="1" ht="18" customHeight="1">
      <c r="A58" s="116"/>
      <c r="B58" s="116"/>
      <c r="C58" s="75" t="s">
        <v>25</v>
      </c>
      <c r="D58" s="76"/>
      <c r="E58" s="19"/>
      <c r="F58" s="19"/>
      <c r="G58" s="20">
        <f>E57-G57</f>
        <v>0</v>
      </c>
      <c r="H58" s="19"/>
      <c r="I58" s="20">
        <f>H57-I57</f>
        <v>0</v>
      </c>
      <c r="J58" s="16"/>
      <c r="K58" s="17"/>
    </row>
    <row r="59" spans="1:11" ht="16.5" customHeight="1">
      <c r="A59" s="77">
        <v>10</v>
      </c>
      <c r="B59" s="78" t="s">
        <v>40</v>
      </c>
      <c r="C59" s="86" t="s">
        <v>41</v>
      </c>
      <c r="D59" s="83">
        <v>42182</v>
      </c>
      <c r="E59" s="79">
        <v>150126466</v>
      </c>
      <c r="F59" s="79">
        <v>150126466</v>
      </c>
      <c r="G59" s="27">
        <v>45000000</v>
      </c>
      <c r="H59" s="79">
        <v>150126466</v>
      </c>
      <c r="I59" s="27">
        <v>45000000</v>
      </c>
      <c r="J59" s="31">
        <v>42185</v>
      </c>
      <c r="K59" s="29" t="s">
        <v>16</v>
      </c>
    </row>
    <row r="60" spans="1:11" ht="16.5" customHeight="1">
      <c r="A60" s="77"/>
      <c r="B60" s="78"/>
      <c r="C60" s="82"/>
      <c r="D60" s="82"/>
      <c r="E60" s="80"/>
      <c r="F60" s="80"/>
      <c r="G60" s="32">
        <v>105126466</v>
      </c>
      <c r="H60" s="80"/>
      <c r="I60" s="32">
        <v>105126466</v>
      </c>
      <c r="J60" s="31">
        <v>42195</v>
      </c>
      <c r="K60" s="29" t="s">
        <v>16</v>
      </c>
    </row>
    <row r="61" spans="1:11" ht="16.5" customHeight="1">
      <c r="A61" s="77"/>
      <c r="B61" s="78"/>
      <c r="C61" s="33"/>
      <c r="D61" s="34"/>
      <c r="E61" s="35"/>
      <c r="F61" s="35"/>
      <c r="G61" s="35"/>
      <c r="H61" s="35"/>
      <c r="I61" s="35"/>
      <c r="J61" s="36"/>
      <c r="K61" s="37"/>
    </row>
    <row r="62" spans="1:11" s="18" customFormat="1" ht="18" customHeight="1">
      <c r="A62" s="77"/>
      <c r="B62" s="78"/>
      <c r="C62" s="75" t="s">
        <v>23</v>
      </c>
      <c r="D62" s="76"/>
      <c r="E62" s="15">
        <f>SUM(E59:E60)</f>
        <v>150126466</v>
      </c>
      <c r="F62" s="15">
        <f>SUM(F59:F60)</f>
        <v>150126466</v>
      </c>
      <c r="G62" s="15">
        <f>SUM(G59:G60)</f>
        <v>150126466</v>
      </c>
      <c r="H62" s="15">
        <f>SUM(H59:H60)</f>
        <v>150126466</v>
      </c>
      <c r="I62" s="15">
        <f>SUM(I59:I60)</f>
        <v>150126466</v>
      </c>
      <c r="J62" s="16"/>
      <c r="K62" s="17" t="s">
        <v>24</v>
      </c>
    </row>
    <row r="63" spans="1:11" s="18" customFormat="1" ht="18" customHeight="1">
      <c r="A63" s="77"/>
      <c r="B63" s="78"/>
      <c r="C63" s="75" t="s">
        <v>25</v>
      </c>
      <c r="D63" s="76"/>
      <c r="E63" s="19"/>
      <c r="F63" s="19"/>
      <c r="G63" s="20">
        <f>E62-G62</f>
        <v>0</v>
      </c>
      <c r="H63" s="19"/>
      <c r="I63" s="20">
        <f>H62-I62</f>
        <v>0</v>
      </c>
      <c r="J63" s="16"/>
      <c r="K63" s="17"/>
    </row>
    <row r="64" spans="1:11" ht="16.5" customHeight="1">
      <c r="A64" s="77">
        <v>11</v>
      </c>
      <c r="B64" s="78" t="s">
        <v>42</v>
      </c>
      <c r="C64" s="38" t="s">
        <v>43</v>
      </c>
      <c r="D64" s="39">
        <v>42206</v>
      </c>
      <c r="E64" s="40">
        <v>53060000</v>
      </c>
      <c r="F64" s="40">
        <f>E64</f>
        <v>53060000</v>
      </c>
      <c r="G64" s="40">
        <v>53060000</v>
      </c>
      <c r="H64" s="40">
        <v>53060000</v>
      </c>
      <c r="I64" s="40">
        <v>53060000</v>
      </c>
      <c r="J64" s="31">
        <v>42212</v>
      </c>
      <c r="K64" s="29" t="s">
        <v>16</v>
      </c>
    </row>
    <row r="65" spans="1:11" s="18" customFormat="1" ht="18" customHeight="1">
      <c r="A65" s="77"/>
      <c r="B65" s="78"/>
      <c r="C65" s="75" t="s">
        <v>23</v>
      </c>
      <c r="D65" s="76"/>
      <c r="E65" s="15">
        <f>SUM(E64:E64)</f>
        <v>53060000</v>
      </c>
      <c r="F65" s="15">
        <f>SUM(F64:F64)</f>
        <v>53060000</v>
      </c>
      <c r="G65" s="15">
        <f>SUM(G64:G64)</f>
        <v>53060000</v>
      </c>
      <c r="H65" s="15">
        <f>SUM(H64:H64)</f>
        <v>53060000</v>
      </c>
      <c r="I65" s="15">
        <f>SUM(I64:I64)</f>
        <v>53060000</v>
      </c>
      <c r="J65" s="16"/>
      <c r="K65" s="17" t="s">
        <v>24</v>
      </c>
    </row>
    <row r="66" spans="1:11" s="18" customFormat="1" ht="18" customHeight="1">
      <c r="A66" s="77"/>
      <c r="B66" s="78"/>
      <c r="C66" s="75" t="s">
        <v>25</v>
      </c>
      <c r="D66" s="76"/>
      <c r="E66" s="19"/>
      <c r="F66" s="19"/>
      <c r="G66" s="20">
        <f>E65-G65</f>
        <v>0</v>
      </c>
      <c r="H66" s="19"/>
      <c r="I66" s="20">
        <f>H65-I65</f>
        <v>0</v>
      </c>
      <c r="J66" s="16"/>
      <c r="K66" s="17"/>
    </row>
    <row r="67" spans="1:11" ht="17.25" customHeight="1">
      <c r="A67" s="77">
        <v>12</v>
      </c>
      <c r="B67" s="77" t="s">
        <v>44</v>
      </c>
      <c r="C67" s="95" t="s">
        <v>45</v>
      </c>
      <c r="D67" s="96">
        <v>41353</v>
      </c>
      <c r="E67" s="94"/>
      <c r="F67" s="94">
        <v>100000000</v>
      </c>
      <c r="G67" s="41">
        <v>30000000</v>
      </c>
      <c r="H67" s="94">
        <v>100000000</v>
      </c>
      <c r="I67" s="41">
        <v>30000000</v>
      </c>
      <c r="J67" s="28">
        <v>41723</v>
      </c>
      <c r="K67" s="29" t="s">
        <v>16</v>
      </c>
    </row>
    <row r="68" spans="1:11" ht="17.25" customHeight="1">
      <c r="A68" s="77"/>
      <c r="B68" s="77"/>
      <c r="C68" s="95"/>
      <c r="D68" s="96"/>
      <c r="E68" s="94"/>
      <c r="F68" s="94"/>
      <c r="G68" s="27">
        <v>30000000</v>
      </c>
      <c r="H68" s="94"/>
      <c r="I68" s="27">
        <v>30000000</v>
      </c>
      <c r="J68" s="31">
        <v>41813</v>
      </c>
      <c r="K68" s="42" t="s">
        <v>16</v>
      </c>
    </row>
    <row r="69" spans="1:11" s="18" customFormat="1" ht="18" customHeight="1">
      <c r="A69" s="77"/>
      <c r="B69" s="77"/>
      <c r="C69" s="75" t="s">
        <v>23</v>
      </c>
      <c r="D69" s="76"/>
      <c r="E69" s="15">
        <f>SUM(E67:E68)</f>
        <v>0</v>
      </c>
      <c r="F69" s="15">
        <f>SUM(F67:F68)</f>
        <v>100000000</v>
      </c>
      <c r="G69" s="15">
        <f t="shared" ref="G69:I69" si="0">SUM(G67:G68)</f>
        <v>60000000</v>
      </c>
      <c r="H69" s="15">
        <f t="shared" si="0"/>
        <v>100000000</v>
      </c>
      <c r="I69" s="15">
        <f t="shared" si="0"/>
        <v>60000000</v>
      </c>
      <c r="J69" s="16"/>
      <c r="K69" s="17" t="s">
        <v>24</v>
      </c>
    </row>
    <row r="70" spans="1:11" s="18" customFormat="1" ht="18" customHeight="1">
      <c r="A70" s="77"/>
      <c r="B70" s="77"/>
      <c r="C70" s="75" t="s">
        <v>25</v>
      </c>
      <c r="D70" s="76"/>
      <c r="E70" s="19"/>
      <c r="F70" s="19"/>
      <c r="G70" s="20">
        <f>E69-G69</f>
        <v>-60000000</v>
      </c>
      <c r="H70" s="19"/>
      <c r="I70" s="20">
        <f>H69-I69</f>
        <v>40000000</v>
      </c>
      <c r="J70" s="16"/>
      <c r="K70" s="17"/>
    </row>
    <row r="71" spans="1:11" s="10" customFormat="1" ht="17.25" customHeight="1">
      <c r="A71" s="111">
        <v>13</v>
      </c>
      <c r="B71" s="111" t="s">
        <v>46</v>
      </c>
      <c r="C71" s="108" t="s">
        <v>47</v>
      </c>
      <c r="D71" s="110">
        <v>41292</v>
      </c>
      <c r="E71" s="103">
        <v>60500000</v>
      </c>
      <c r="F71" s="103">
        <v>60500000</v>
      </c>
      <c r="G71" s="22">
        <v>27500000</v>
      </c>
      <c r="H71" s="114">
        <v>60500000</v>
      </c>
      <c r="I71" s="22">
        <v>27500000</v>
      </c>
      <c r="J71" s="43">
        <v>41641</v>
      </c>
      <c r="K71" s="14" t="s">
        <v>16</v>
      </c>
    </row>
    <row r="72" spans="1:11" s="10" customFormat="1" ht="17.25" customHeight="1">
      <c r="A72" s="112"/>
      <c r="B72" s="112"/>
      <c r="C72" s="109"/>
      <c r="D72" s="109"/>
      <c r="E72" s="104"/>
      <c r="F72" s="104"/>
      <c r="G72" s="8">
        <v>33000000</v>
      </c>
      <c r="H72" s="115"/>
      <c r="I72" s="8">
        <v>33000000</v>
      </c>
      <c r="J72" s="44">
        <v>41775</v>
      </c>
      <c r="K72" s="14" t="s">
        <v>16</v>
      </c>
    </row>
    <row r="73" spans="1:11" s="18" customFormat="1" ht="17.25" customHeight="1">
      <c r="A73" s="112"/>
      <c r="B73" s="112"/>
      <c r="C73" s="75" t="s">
        <v>23</v>
      </c>
      <c r="D73" s="76"/>
      <c r="E73" s="15">
        <f>SUM(E71:E72)</f>
        <v>60500000</v>
      </c>
      <c r="F73" s="15">
        <f>SUM(F71:F72)</f>
        <v>60500000</v>
      </c>
      <c r="G73" s="15">
        <f>SUM(G71:G72)</f>
        <v>60500000</v>
      </c>
      <c r="H73" s="15">
        <f>SUM(H71:H72)</f>
        <v>60500000</v>
      </c>
      <c r="I73" s="15">
        <f>SUM(I71:I72)</f>
        <v>60500000</v>
      </c>
      <c r="J73" s="16"/>
      <c r="K73" s="17" t="s">
        <v>24</v>
      </c>
    </row>
    <row r="74" spans="1:11" s="18" customFormat="1" ht="17.25" customHeight="1">
      <c r="A74" s="112"/>
      <c r="B74" s="112"/>
      <c r="C74" s="75" t="s">
        <v>25</v>
      </c>
      <c r="D74" s="76"/>
      <c r="E74" s="19"/>
      <c r="F74" s="19"/>
      <c r="G74" s="20">
        <f>E73-G73</f>
        <v>0</v>
      </c>
      <c r="H74" s="19"/>
      <c r="I74" s="20">
        <f>H73-I73</f>
        <v>0</v>
      </c>
      <c r="J74" s="16"/>
      <c r="K74" s="17"/>
    </row>
    <row r="75" spans="1:11" s="10" customFormat="1" ht="17.25" customHeight="1">
      <c r="A75" s="112"/>
      <c r="B75" s="112"/>
      <c r="C75" s="108" t="s">
        <v>48</v>
      </c>
      <c r="D75" s="110">
        <v>42217</v>
      </c>
      <c r="E75" s="103"/>
      <c r="F75" s="103">
        <v>428000000</v>
      </c>
      <c r="G75" s="22">
        <v>128400000</v>
      </c>
      <c r="H75" s="103">
        <v>428000000</v>
      </c>
      <c r="I75" s="22">
        <v>128400000</v>
      </c>
      <c r="J75" s="43">
        <v>42236</v>
      </c>
      <c r="K75" s="14" t="s">
        <v>16</v>
      </c>
    </row>
    <row r="76" spans="1:11" s="10" customFormat="1" ht="17.25" customHeight="1">
      <c r="A76" s="112"/>
      <c r="B76" s="112"/>
      <c r="C76" s="109"/>
      <c r="D76" s="109"/>
      <c r="E76" s="104"/>
      <c r="F76" s="104"/>
      <c r="G76" s="8"/>
      <c r="H76" s="104"/>
      <c r="I76" s="8"/>
      <c r="J76" s="44"/>
      <c r="K76" s="14"/>
    </row>
    <row r="77" spans="1:11" s="18" customFormat="1" ht="17.25" customHeight="1">
      <c r="A77" s="112"/>
      <c r="B77" s="112"/>
      <c r="C77" s="75" t="s">
        <v>23</v>
      </c>
      <c r="D77" s="76"/>
      <c r="E77" s="15">
        <f>SUM(E75:E76)</f>
        <v>0</v>
      </c>
      <c r="F77" s="15">
        <f>SUM(F75:F76)</f>
        <v>428000000</v>
      </c>
      <c r="G77" s="15">
        <f>SUM(G75:G76)</f>
        <v>128400000</v>
      </c>
      <c r="H77" s="15">
        <f>SUM(H75:H76)</f>
        <v>428000000</v>
      </c>
      <c r="I77" s="15">
        <f>SUM(I75:I76)</f>
        <v>128400000</v>
      </c>
      <c r="J77" s="16"/>
      <c r="K77" s="17" t="s">
        <v>24</v>
      </c>
    </row>
    <row r="78" spans="1:11" s="18" customFormat="1" ht="17.25" customHeight="1">
      <c r="A78" s="113"/>
      <c r="B78" s="113"/>
      <c r="C78" s="75" t="s">
        <v>25</v>
      </c>
      <c r="D78" s="76"/>
      <c r="E78" s="19"/>
      <c r="F78" s="19"/>
      <c r="G78" s="20">
        <f>E77-G77</f>
        <v>-128400000</v>
      </c>
      <c r="H78" s="19"/>
      <c r="I78" s="20">
        <f>H77-I77</f>
        <v>299600000</v>
      </c>
      <c r="J78" s="16"/>
      <c r="K78" s="17"/>
    </row>
    <row r="79" spans="1:11" ht="17.25" customHeight="1">
      <c r="A79" s="77">
        <v>14</v>
      </c>
      <c r="B79" s="77" t="s">
        <v>49</v>
      </c>
      <c r="C79" s="105" t="s">
        <v>50</v>
      </c>
      <c r="D79" s="106">
        <v>40549</v>
      </c>
      <c r="E79" s="107">
        <v>1000000000</v>
      </c>
      <c r="F79" s="107">
        <v>1150000000</v>
      </c>
      <c r="G79" s="45">
        <v>100000000</v>
      </c>
      <c r="H79" s="107">
        <v>1150000000</v>
      </c>
      <c r="I79" s="41">
        <v>100000000</v>
      </c>
      <c r="J79" s="28">
        <v>40570</v>
      </c>
      <c r="K79" s="29" t="s">
        <v>16</v>
      </c>
    </row>
    <row r="80" spans="1:11" ht="17.25" customHeight="1">
      <c r="A80" s="77"/>
      <c r="B80" s="77"/>
      <c r="C80" s="95"/>
      <c r="D80" s="99"/>
      <c r="E80" s="94"/>
      <c r="F80" s="94"/>
      <c r="G80" s="27">
        <v>50000000</v>
      </c>
      <c r="H80" s="94"/>
      <c r="I80" s="27">
        <v>50000000</v>
      </c>
      <c r="J80" s="28">
        <v>40588</v>
      </c>
      <c r="K80" s="29" t="s">
        <v>16</v>
      </c>
    </row>
    <row r="81" spans="1:12" ht="17.25" customHeight="1">
      <c r="A81" s="77"/>
      <c r="B81" s="77"/>
      <c r="C81" s="95"/>
      <c r="D81" s="99"/>
      <c r="E81" s="94"/>
      <c r="F81" s="94"/>
      <c r="G81" s="27">
        <v>100000000</v>
      </c>
      <c r="H81" s="94"/>
      <c r="I81" s="27">
        <v>100000000</v>
      </c>
      <c r="J81" s="28">
        <v>40605</v>
      </c>
      <c r="K81" s="29" t="s">
        <v>16</v>
      </c>
    </row>
    <row r="82" spans="1:12" ht="17.25" customHeight="1">
      <c r="A82" s="77"/>
      <c r="B82" s="77"/>
      <c r="C82" s="95"/>
      <c r="D82" s="99"/>
      <c r="E82" s="94"/>
      <c r="F82" s="94"/>
      <c r="G82" s="27"/>
      <c r="H82" s="94"/>
      <c r="I82" s="27">
        <v>100000000</v>
      </c>
      <c r="J82" s="28">
        <v>40612</v>
      </c>
      <c r="K82" s="29" t="s">
        <v>37</v>
      </c>
    </row>
    <row r="83" spans="1:12" ht="17.25" customHeight="1">
      <c r="A83" s="77"/>
      <c r="B83" s="77"/>
      <c r="C83" s="95"/>
      <c r="D83" s="99"/>
      <c r="E83" s="94"/>
      <c r="F83" s="94"/>
      <c r="G83" s="27">
        <v>200000000</v>
      </c>
      <c r="H83" s="94"/>
      <c r="I83" s="27">
        <v>200000000</v>
      </c>
      <c r="J83" s="28">
        <v>40623</v>
      </c>
      <c r="K83" s="29" t="s">
        <v>16</v>
      </c>
    </row>
    <row r="84" spans="1:12" ht="17.25" customHeight="1">
      <c r="A84" s="77"/>
      <c r="B84" s="77"/>
      <c r="C84" s="95"/>
      <c r="D84" s="99"/>
      <c r="E84" s="94"/>
      <c r="F84" s="94"/>
      <c r="G84" s="27"/>
      <c r="H84" s="94"/>
      <c r="I84" s="27">
        <v>-91500000</v>
      </c>
      <c r="J84" s="28">
        <v>40627</v>
      </c>
      <c r="K84" s="29" t="s">
        <v>51</v>
      </c>
    </row>
    <row r="85" spans="1:12" ht="17.25" customHeight="1">
      <c r="A85" s="77"/>
      <c r="B85" s="77"/>
      <c r="C85" s="95"/>
      <c r="D85" s="99"/>
      <c r="E85" s="94"/>
      <c r="F85" s="94"/>
      <c r="G85" s="27">
        <v>100000000</v>
      </c>
      <c r="H85" s="94"/>
      <c r="I85" s="27">
        <v>100000000</v>
      </c>
      <c r="J85" s="28">
        <v>40630</v>
      </c>
      <c r="K85" s="29" t="s">
        <v>16</v>
      </c>
    </row>
    <row r="86" spans="1:12" ht="17.25" customHeight="1">
      <c r="A86" s="77"/>
      <c r="B86" s="77"/>
      <c r="C86" s="95"/>
      <c r="D86" s="99"/>
      <c r="E86" s="94"/>
      <c r="F86" s="94"/>
      <c r="G86" s="27"/>
      <c r="H86" s="94"/>
      <c r="I86" s="27">
        <v>100000000</v>
      </c>
      <c r="J86" s="28">
        <v>40676</v>
      </c>
      <c r="K86" s="29" t="s">
        <v>37</v>
      </c>
    </row>
    <row r="87" spans="1:12" ht="17.25" customHeight="1">
      <c r="A87" s="77"/>
      <c r="B87" s="77"/>
      <c r="C87" s="95"/>
      <c r="D87" s="99"/>
      <c r="E87" s="94"/>
      <c r="F87" s="94"/>
      <c r="G87" s="27">
        <v>100000000</v>
      </c>
      <c r="H87" s="94"/>
      <c r="I87" s="27">
        <v>100000000</v>
      </c>
      <c r="J87" s="28">
        <v>40686</v>
      </c>
      <c r="K87" s="29" t="s">
        <v>16</v>
      </c>
    </row>
    <row r="88" spans="1:12" s="46" customFormat="1" ht="17.25" customHeight="1">
      <c r="A88" s="77"/>
      <c r="B88" s="77"/>
      <c r="C88" s="95"/>
      <c r="D88" s="99"/>
      <c r="E88" s="94"/>
      <c r="F88" s="94"/>
      <c r="G88" s="27">
        <v>50000000</v>
      </c>
      <c r="H88" s="94"/>
      <c r="I88" s="27">
        <v>50000000</v>
      </c>
      <c r="J88" s="28">
        <v>40690</v>
      </c>
      <c r="K88" s="29" t="s">
        <v>16</v>
      </c>
    </row>
    <row r="89" spans="1:12" s="46" customFormat="1" ht="17.25" customHeight="1">
      <c r="A89" s="77"/>
      <c r="B89" s="77"/>
      <c r="C89" s="95"/>
      <c r="D89" s="99"/>
      <c r="E89" s="94"/>
      <c r="F89" s="94"/>
      <c r="G89" s="27">
        <v>100000000</v>
      </c>
      <c r="H89" s="94"/>
      <c r="I89" s="27">
        <v>100000000</v>
      </c>
      <c r="J89" s="28">
        <v>40724</v>
      </c>
      <c r="K89" s="29" t="s">
        <v>16</v>
      </c>
    </row>
    <row r="90" spans="1:12" s="46" customFormat="1" ht="17.25" customHeight="1">
      <c r="A90" s="77"/>
      <c r="B90" s="77"/>
      <c r="C90" s="95"/>
      <c r="D90" s="99"/>
      <c r="E90" s="94"/>
      <c r="F90" s="94"/>
      <c r="G90" s="27"/>
      <c r="H90" s="94"/>
      <c r="I90" s="27">
        <v>100000000</v>
      </c>
      <c r="J90" s="31">
        <v>40747</v>
      </c>
      <c r="K90" s="42" t="s">
        <v>37</v>
      </c>
    </row>
    <row r="91" spans="1:12" ht="17.25" customHeight="1">
      <c r="A91" s="77"/>
      <c r="B91" s="77"/>
      <c r="C91" s="95"/>
      <c r="D91" s="99"/>
      <c r="E91" s="94"/>
      <c r="F91" s="94"/>
      <c r="G91" s="27">
        <v>50000000</v>
      </c>
      <c r="H91" s="94"/>
      <c r="I91" s="27">
        <v>50000000</v>
      </c>
      <c r="J91" s="31">
        <v>41115</v>
      </c>
      <c r="K91" s="29" t="s">
        <v>16</v>
      </c>
    </row>
    <row r="92" spans="1:12" ht="17.25" customHeight="1">
      <c r="A92" s="77"/>
      <c r="B92" s="77"/>
      <c r="C92" s="95" t="s">
        <v>52</v>
      </c>
      <c r="D92" s="99">
        <v>41860</v>
      </c>
      <c r="E92" s="94">
        <v>7500000000</v>
      </c>
      <c r="F92" s="94">
        <v>10172555140</v>
      </c>
      <c r="G92" s="27">
        <v>800000000</v>
      </c>
      <c r="H92" s="94">
        <v>10172555140</v>
      </c>
      <c r="I92" s="27">
        <v>800000000</v>
      </c>
      <c r="J92" s="31">
        <v>41905</v>
      </c>
      <c r="K92" s="29" t="s">
        <v>16</v>
      </c>
    </row>
    <row r="93" spans="1:12" ht="17.25" customHeight="1">
      <c r="A93" s="77"/>
      <c r="B93" s="77"/>
      <c r="C93" s="95"/>
      <c r="D93" s="99"/>
      <c r="E93" s="94"/>
      <c r="F93" s="94"/>
      <c r="G93" s="27">
        <v>1500000000</v>
      </c>
      <c r="H93" s="94"/>
      <c r="I93" s="27">
        <v>1500000000</v>
      </c>
      <c r="J93" s="31">
        <v>41935</v>
      </c>
      <c r="K93" s="29" t="s">
        <v>16</v>
      </c>
    </row>
    <row r="94" spans="1:12" ht="17.25" customHeight="1">
      <c r="A94" s="77"/>
      <c r="B94" s="77"/>
      <c r="C94" s="95"/>
      <c r="D94" s="99"/>
      <c r="E94" s="94"/>
      <c r="F94" s="94"/>
      <c r="G94" s="27">
        <v>1000000000</v>
      </c>
      <c r="H94" s="94"/>
      <c r="I94" s="27">
        <v>1000000000</v>
      </c>
      <c r="J94" s="31">
        <v>41963</v>
      </c>
      <c r="K94" s="29" t="s">
        <v>16</v>
      </c>
    </row>
    <row r="95" spans="1:12" ht="17.25" customHeight="1">
      <c r="A95" s="77"/>
      <c r="B95" s="77"/>
      <c r="C95" s="95"/>
      <c r="D95" s="99"/>
      <c r="E95" s="94"/>
      <c r="F95" s="94"/>
      <c r="G95" s="27">
        <v>1000000000</v>
      </c>
      <c r="H95" s="94"/>
      <c r="I95" s="27">
        <v>1000000000</v>
      </c>
      <c r="J95" s="31">
        <v>41984</v>
      </c>
      <c r="K95" s="29" t="s">
        <v>16</v>
      </c>
    </row>
    <row r="96" spans="1:12" ht="17.25" customHeight="1">
      <c r="A96" s="77"/>
      <c r="B96" s="77"/>
      <c r="C96" s="95"/>
      <c r="D96" s="99"/>
      <c r="E96" s="94"/>
      <c r="F96" s="94"/>
      <c r="G96" s="27">
        <v>700000000</v>
      </c>
      <c r="H96" s="94"/>
      <c r="I96" s="27">
        <v>700000000</v>
      </c>
      <c r="J96" s="31">
        <v>42034</v>
      </c>
      <c r="K96" s="29" t="s">
        <v>16</v>
      </c>
      <c r="L96" s="30" t="s">
        <v>53</v>
      </c>
    </row>
    <row r="97" spans="1:11" ht="17.25" customHeight="1">
      <c r="A97" s="77"/>
      <c r="B97" s="77"/>
      <c r="C97" s="95"/>
      <c r="D97" s="99"/>
      <c r="E97" s="94"/>
      <c r="F97" s="94"/>
      <c r="G97" s="27">
        <v>500000000</v>
      </c>
      <c r="H97" s="94"/>
      <c r="I97" s="27">
        <v>500000000</v>
      </c>
      <c r="J97" s="31">
        <v>42096</v>
      </c>
      <c r="K97" s="29" t="s">
        <v>16</v>
      </c>
    </row>
    <row r="98" spans="1:11" ht="17.25" customHeight="1">
      <c r="A98" s="77"/>
      <c r="B98" s="77"/>
      <c r="C98" s="95"/>
      <c r="D98" s="99"/>
      <c r="E98" s="94"/>
      <c r="F98" s="94"/>
      <c r="G98" s="27">
        <v>500000000</v>
      </c>
      <c r="H98" s="94"/>
      <c r="I98" s="27">
        <v>500000000</v>
      </c>
      <c r="J98" s="31">
        <v>42116</v>
      </c>
      <c r="K98" s="29" t="s">
        <v>16</v>
      </c>
    </row>
    <row r="99" spans="1:11" ht="17.25" customHeight="1">
      <c r="A99" s="77"/>
      <c r="B99" s="77"/>
      <c r="C99" s="95"/>
      <c r="D99" s="99"/>
      <c r="E99" s="94"/>
      <c r="F99" s="94"/>
      <c r="G99" s="27">
        <v>500000000</v>
      </c>
      <c r="H99" s="94"/>
      <c r="I99" s="27">
        <v>500000000</v>
      </c>
      <c r="J99" s="31">
        <v>42138</v>
      </c>
      <c r="K99" s="29" t="s">
        <v>16</v>
      </c>
    </row>
    <row r="100" spans="1:11" ht="17.25" customHeight="1">
      <c r="A100" s="77"/>
      <c r="B100" s="77"/>
      <c r="C100" s="95"/>
      <c r="D100" s="99"/>
      <c r="E100" s="94"/>
      <c r="F100" s="94"/>
      <c r="G100" s="47">
        <v>1000000000</v>
      </c>
      <c r="H100" s="94"/>
      <c r="I100" s="32">
        <v>1000000000</v>
      </c>
      <c r="J100" s="31">
        <v>42187</v>
      </c>
      <c r="K100" s="29" t="s">
        <v>16</v>
      </c>
    </row>
    <row r="101" spans="1:11" ht="17.25" customHeight="1">
      <c r="A101" s="77"/>
      <c r="B101" s="77"/>
      <c r="C101" s="86"/>
      <c r="D101" s="100"/>
      <c r="E101" s="79"/>
      <c r="F101" s="79"/>
      <c r="G101" s="40">
        <v>300000000</v>
      </c>
      <c r="H101" s="79"/>
      <c r="I101" s="32">
        <v>300000000</v>
      </c>
      <c r="J101" s="31">
        <v>42209</v>
      </c>
      <c r="K101" s="29" t="s">
        <v>16</v>
      </c>
    </row>
    <row r="102" spans="1:11" ht="17.25" customHeight="1">
      <c r="A102" s="77"/>
      <c r="B102" s="77"/>
      <c r="C102" s="86"/>
      <c r="D102" s="100"/>
      <c r="E102" s="79"/>
      <c r="F102" s="79"/>
      <c r="G102" s="40"/>
      <c r="H102" s="79"/>
      <c r="I102" s="32"/>
      <c r="J102" s="31"/>
      <c r="K102" s="29"/>
    </row>
    <row r="103" spans="1:11" ht="17.25" customHeight="1">
      <c r="A103" s="77"/>
      <c r="B103" s="77"/>
      <c r="C103" s="98"/>
      <c r="D103" s="101"/>
      <c r="E103" s="102"/>
      <c r="F103" s="102"/>
      <c r="G103" s="48"/>
      <c r="H103" s="102"/>
      <c r="I103" s="32"/>
      <c r="J103" s="31"/>
      <c r="K103" s="29"/>
    </row>
    <row r="104" spans="1:11" s="18" customFormat="1" ht="18" customHeight="1">
      <c r="A104" s="77"/>
      <c r="B104" s="77"/>
      <c r="C104" s="75" t="s">
        <v>23</v>
      </c>
      <c r="D104" s="76"/>
      <c r="E104" s="15">
        <f>SUM(E79:E103)</f>
        <v>8500000000</v>
      </c>
      <c r="F104" s="15">
        <f>SUM(F79:F103)</f>
        <v>11322555140</v>
      </c>
      <c r="G104" s="15">
        <f>SUM(G79:G103)</f>
        <v>8650000000</v>
      </c>
      <c r="H104" s="15">
        <f>SUM(H79:H103)</f>
        <v>11322555140</v>
      </c>
      <c r="I104" s="15">
        <f>SUM(I79:I103)</f>
        <v>8858500000</v>
      </c>
      <c r="J104" s="16"/>
      <c r="K104" s="17" t="s">
        <v>24</v>
      </c>
    </row>
    <row r="105" spans="1:11" s="18" customFormat="1" ht="18" customHeight="1">
      <c r="A105" s="77"/>
      <c r="B105" s="77"/>
      <c r="C105" s="75" t="s">
        <v>25</v>
      </c>
      <c r="D105" s="76"/>
      <c r="E105" s="19"/>
      <c r="F105" s="19"/>
      <c r="G105" s="20">
        <f>E104-G104</f>
        <v>-150000000</v>
      </c>
      <c r="H105" s="19"/>
      <c r="I105" s="20">
        <f>H104-I104</f>
        <v>2464055140</v>
      </c>
      <c r="J105" s="16"/>
      <c r="K105" s="17"/>
    </row>
    <row r="106" spans="1:11" ht="17.25" customHeight="1">
      <c r="A106" s="77">
        <v>15</v>
      </c>
      <c r="B106" s="77" t="s">
        <v>54</v>
      </c>
      <c r="C106" s="95" t="s">
        <v>45</v>
      </c>
      <c r="D106" s="96">
        <v>41353</v>
      </c>
      <c r="E106" s="94"/>
      <c r="F106" s="94">
        <v>200000000</v>
      </c>
      <c r="G106" s="41">
        <v>50000000</v>
      </c>
      <c r="H106" s="94">
        <v>200000000</v>
      </c>
      <c r="I106" s="41">
        <v>50000000</v>
      </c>
      <c r="J106" s="28">
        <v>41871</v>
      </c>
      <c r="K106" s="29" t="s">
        <v>16</v>
      </c>
    </row>
    <row r="107" spans="1:11" ht="17.25" customHeight="1">
      <c r="A107" s="77"/>
      <c r="B107" s="77"/>
      <c r="C107" s="95"/>
      <c r="D107" s="96"/>
      <c r="E107" s="94"/>
      <c r="F107" s="94"/>
      <c r="G107" s="41">
        <v>50000000</v>
      </c>
      <c r="H107" s="94"/>
      <c r="I107" s="41">
        <v>50000000</v>
      </c>
      <c r="J107" s="31">
        <v>42034</v>
      </c>
      <c r="K107" s="29" t="s">
        <v>16</v>
      </c>
    </row>
    <row r="108" spans="1:11" ht="17.25" customHeight="1">
      <c r="A108" s="77"/>
      <c r="B108" s="77"/>
      <c r="C108" s="95"/>
      <c r="D108" s="96"/>
      <c r="E108" s="94"/>
      <c r="F108" s="94"/>
      <c r="G108" s="41">
        <v>50000000</v>
      </c>
      <c r="H108" s="94"/>
      <c r="I108" s="41">
        <v>50000000</v>
      </c>
      <c r="J108" s="31">
        <v>42144</v>
      </c>
      <c r="K108" s="29" t="s">
        <v>16</v>
      </c>
    </row>
    <row r="109" spans="1:11" ht="17.25" customHeight="1">
      <c r="A109" s="77"/>
      <c r="B109" s="77"/>
      <c r="C109" s="95"/>
      <c r="D109" s="96"/>
      <c r="E109" s="94"/>
      <c r="F109" s="94"/>
      <c r="G109" s="32"/>
      <c r="H109" s="94"/>
      <c r="I109" s="8"/>
      <c r="J109" s="39"/>
      <c r="K109" s="38"/>
    </row>
    <row r="110" spans="1:11" s="18" customFormat="1" ht="18" customHeight="1">
      <c r="A110" s="77"/>
      <c r="B110" s="77"/>
      <c r="C110" s="75" t="s">
        <v>23</v>
      </c>
      <c r="D110" s="76"/>
      <c r="E110" s="15">
        <f>SUM(E106:E109)</f>
        <v>0</v>
      </c>
      <c r="F110" s="15">
        <f>SUM(F106:F109)</f>
        <v>200000000</v>
      </c>
      <c r="G110" s="15">
        <f>SUM(G106:G109)</f>
        <v>150000000</v>
      </c>
      <c r="H110" s="15">
        <f>SUM(H106:H109)</f>
        <v>200000000</v>
      </c>
      <c r="I110" s="15">
        <f>SUM(I106:I109)</f>
        <v>150000000</v>
      </c>
      <c r="J110" s="16"/>
      <c r="K110" s="17" t="s">
        <v>24</v>
      </c>
    </row>
    <row r="111" spans="1:11" s="18" customFormat="1" ht="18" customHeight="1">
      <c r="A111" s="77"/>
      <c r="B111" s="77"/>
      <c r="C111" s="75" t="s">
        <v>25</v>
      </c>
      <c r="D111" s="76"/>
      <c r="E111" s="19"/>
      <c r="F111" s="19"/>
      <c r="G111" s="20">
        <f>E110-G110</f>
        <v>-150000000</v>
      </c>
      <c r="H111" s="19"/>
      <c r="I111" s="20">
        <f>H110-I110</f>
        <v>50000000</v>
      </c>
      <c r="J111" s="16"/>
      <c r="K111" s="17"/>
    </row>
    <row r="112" spans="1:11" ht="17.25" customHeight="1">
      <c r="A112" s="77">
        <v>16</v>
      </c>
      <c r="B112" s="77" t="s">
        <v>55</v>
      </c>
      <c r="C112" s="86" t="s">
        <v>56</v>
      </c>
      <c r="D112" s="83">
        <v>41871</v>
      </c>
      <c r="E112" s="79">
        <v>2200000000</v>
      </c>
      <c r="F112" s="79">
        <f>2508700000</f>
        <v>2508700000</v>
      </c>
      <c r="G112" s="27">
        <v>752610000</v>
      </c>
      <c r="H112" s="79">
        <v>1858000000</v>
      </c>
      <c r="I112" s="27">
        <v>752610000</v>
      </c>
      <c r="J112" s="28">
        <v>41905</v>
      </c>
      <c r="K112" s="29" t="s">
        <v>16</v>
      </c>
    </row>
    <row r="113" spans="1:11" s="46" customFormat="1" ht="17.25" customHeight="1">
      <c r="A113" s="77"/>
      <c r="B113" s="77"/>
      <c r="C113" s="82"/>
      <c r="D113" s="82"/>
      <c r="E113" s="80"/>
      <c r="F113" s="80"/>
      <c r="G113" s="49"/>
      <c r="H113" s="80"/>
      <c r="I113" s="49">
        <v>-200000000</v>
      </c>
      <c r="J113" s="50">
        <v>41907</v>
      </c>
      <c r="K113" s="51" t="s">
        <v>51</v>
      </c>
    </row>
    <row r="114" spans="1:11" ht="17.25" customHeight="1">
      <c r="A114" s="77"/>
      <c r="B114" s="77"/>
      <c r="C114" s="82"/>
      <c r="D114" s="82"/>
      <c r="E114" s="80"/>
      <c r="F114" s="80"/>
      <c r="G114" s="27">
        <v>500000000</v>
      </c>
      <c r="H114" s="80"/>
      <c r="I114" s="27">
        <v>500000000</v>
      </c>
      <c r="J114" s="28">
        <v>41942</v>
      </c>
      <c r="K114" s="29" t="s">
        <v>16</v>
      </c>
    </row>
    <row r="115" spans="1:11" ht="17.25" customHeight="1">
      <c r="A115" s="77"/>
      <c r="B115" s="77"/>
      <c r="C115" s="82"/>
      <c r="D115" s="82"/>
      <c r="E115" s="80"/>
      <c r="F115" s="80"/>
      <c r="G115" s="49"/>
      <c r="H115" s="80"/>
      <c r="I115" s="49">
        <v>-100000000</v>
      </c>
      <c r="J115" s="50">
        <v>41951</v>
      </c>
      <c r="K115" s="51" t="s">
        <v>51</v>
      </c>
    </row>
    <row r="116" spans="1:11" ht="17.25" customHeight="1">
      <c r="A116" s="77"/>
      <c r="B116" s="77"/>
      <c r="C116" s="82"/>
      <c r="D116" s="82"/>
      <c r="E116" s="80"/>
      <c r="F116" s="80"/>
      <c r="G116" s="27">
        <v>500000000</v>
      </c>
      <c r="H116" s="80"/>
      <c r="I116" s="27">
        <v>500000000</v>
      </c>
      <c r="J116" s="28">
        <v>42010</v>
      </c>
      <c r="K116" s="29" t="s">
        <v>16</v>
      </c>
    </row>
    <row r="117" spans="1:11" ht="17.25" customHeight="1">
      <c r="A117" s="77"/>
      <c r="B117" s="77"/>
      <c r="C117" s="82" t="s">
        <v>57</v>
      </c>
      <c r="D117" s="84">
        <v>42139</v>
      </c>
      <c r="E117" s="97"/>
      <c r="F117" s="97">
        <f>184000000+317400000</f>
        <v>501400000</v>
      </c>
      <c r="G117" s="49"/>
      <c r="H117" s="80">
        <f>139900000+250800000</f>
        <v>390700000</v>
      </c>
      <c r="I117" s="49">
        <v>-100000000</v>
      </c>
      <c r="J117" s="50">
        <v>42017</v>
      </c>
      <c r="K117" s="51" t="s">
        <v>51</v>
      </c>
    </row>
    <row r="118" spans="1:11" ht="17.25" customHeight="1">
      <c r="A118" s="77"/>
      <c r="B118" s="77"/>
      <c r="C118" s="82"/>
      <c r="D118" s="84"/>
      <c r="E118" s="97"/>
      <c r="F118" s="97"/>
      <c r="G118" s="27">
        <v>251000000</v>
      </c>
      <c r="H118" s="80"/>
      <c r="I118" s="27">
        <v>251000000</v>
      </c>
      <c r="J118" s="28">
        <v>42094</v>
      </c>
      <c r="K118" s="29" t="s">
        <v>16</v>
      </c>
    </row>
    <row r="119" spans="1:11" ht="17.25" customHeight="1">
      <c r="A119" s="77"/>
      <c r="B119" s="77"/>
      <c r="C119" s="82"/>
      <c r="D119" s="84"/>
      <c r="E119" s="97"/>
      <c r="F119" s="97"/>
      <c r="G119" s="27">
        <v>200000000</v>
      </c>
      <c r="H119" s="80"/>
      <c r="I119" s="27">
        <v>200000000</v>
      </c>
      <c r="J119" s="28">
        <v>42170</v>
      </c>
      <c r="K119" s="29" t="s">
        <v>16</v>
      </c>
    </row>
    <row r="120" spans="1:11" ht="17.25" customHeight="1">
      <c r="A120" s="77"/>
      <c r="B120" s="77"/>
      <c r="C120" s="82"/>
      <c r="D120" s="84"/>
      <c r="E120" s="97"/>
      <c r="F120" s="97"/>
      <c r="G120" s="27">
        <v>400000000</v>
      </c>
      <c r="H120" s="80"/>
      <c r="I120" s="27">
        <v>400000000</v>
      </c>
      <c r="J120" s="28">
        <v>42199</v>
      </c>
      <c r="K120" s="29" t="s">
        <v>16</v>
      </c>
    </row>
    <row r="121" spans="1:11" ht="17.25" customHeight="1">
      <c r="A121" s="77"/>
      <c r="B121" s="77"/>
      <c r="C121" s="82"/>
      <c r="D121" s="84"/>
      <c r="E121" s="97"/>
      <c r="F121" s="97"/>
      <c r="G121" s="49"/>
      <c r="H121" s="80"/>
      <c r="I121" s="49">
        <v>-200000000</v>
      </c>
      <c r="J121" s="28">
        <v>42202</v>
      </c>
      <c r="K121" s="51" t="s">
        <v>51</v>
      </c>
    </row>
    <row r="122" spans="1:11" ht="17.25" customHeight="1">
      <c r="A122" s="77"/>
      <c r="B122" s="77"/>
      <c r="C122" s="82"/>
      <c r="D122" s="84"/>
      <c r="E122" s="97"/>
      <c r="F122" s="97"/>
      <c r="G122" s="32"/>
      <c r="H122" s="80"/>
      <c r="I122" s="8"/>
      <c r="J122" s="28"/>
      <c r="K122" s="29"/>
    </row>
    <row r="123" spans="1:11" ht="17.25" customHeight="1">
      <c r="A123" s="77"/>
      <c r="B123" s="77"/>
      <c r="C123" s="82"/>
      <c r="D123" s="84"/>
      <c r="E123" s="97"/>
      <c r="F123" s="97"/>
      <c r="G123" s="32"/>
      <c r="H123" s="80"/>
      <c r="I123" s="8"/>
      <c r="J123" s="36"/>
      <c r="K123" s="37"/>
    </row>
    <row r="124" spans="1:11" s="18" customFormat="1" ht="18" customHeight="1">
      <c r="A124" s="77"/>
      <c r="B124" s="77"/>
      <c r="C124" s="75" t="s">
        <v>23</v>
      </c>
      <c r="D124" s="76"/>
      <c r="E124" s="15">
        <f>SUM(E112:E123)</f>
        <v>2200000000</v>
      </c>
      <c r="F124" s="15">
        <f>SUM(F112:F123)</f>
        <v>3010100000</v>
      </c>
      <c r="G124" s="15">
        <f>SUM(G112:G123)</f>
        <v>2603610000</v>
      </c>
      <c r="H124" s="15">
        <f>SUM(H112:H123)</f>
        <v>2248700000</v>
      </c>
      <c r="I124" s="15">
        <f>SUM(I112:I123)</f>
        <v>2003610000</v>
      </c>
      <c r="J124" s="16"/>
      <c r="K124" s="17" t="s">
        <v>24</v>
      </c>
    </row>
    <row r="125" spans="1:11" s="18" customFormat="1" ht="18" customHeight="1">
      <c r="A125" s="77"/>
      <c r="B125" s="77"/>
      <c r="C125" s="75" t="s">
        <v>25</v>
      </c>
      <c r="D125" s="76"/>
      <c r="E125" s="19"/>
      <c r="F125" s="19"/>
      <c r="G125" s="20">
        <f>E124-G124</f>
        <v>-403610000</v>
      </c>
      <c r="H125" s="19"/>
      <c r="I125" s="20">
        <f>H124-I124</f>
        <v>245090000</v>
      </c>
      <c r="J125" s="16"/>
      <c r="K125" s="17"/>
    </row>
    <row r="126" spans="1:11" ht="17.25" customHeight="1">
      <c r="A126" s="77">
        <v>17</v>
      </c>
      <c r="B126" s="77" t="s">
        <v>58</v>
      </c>
      <c r="C126" s="95" t="s">
        <v>59</v>
      </c>
      <c r="D126" s="96">
        <v>42014</v>
      </c>
      <c r="E126" s="94">
        <f>2200000000</f>
        <v>2200000000</v>
      </c>
      <c r="F126" s="94">
        <v>3500000000</v>
      </c>
      <c r="G126" s="41">
        <v>600000000</v>
      </c>
      <c r="H126" s="94">
        <v>2910000000</v>
      </c>
      <c r="I126" s="41">
        <v>600000000</v>
      </c>
      <c r="J126" s="28">
        <v>42034</v>
      </c>
      <c r="K126" s="29" t="s">
        <v>16</v>
      </c>
    </row>
    <row r="127" spans="1:11" ht="17.25" customHeight="1">
      <c r="A127" s="77"/>
      <c r="B127" s="77"/>
      <c r="C127" s="95"/>
      <c r="D127" s="95"/>
      <c r="E127" s="94"/>
      <c r="F127" s="94"/>
      <c r="G127" s="41">
        <v>600000000</v>
      </c>
      <c r="H127" s="94"/>
      <c r="I127" s="41">
        <v>600000000</v>
      </c>
      <c r="J127" s="31">
        <v>42088</v>
      </c>
      <c r="K127" s="29" t="s">
        <v>16</v>
      </c>
    </row>
    <row r="128" spans="1:11" ht="17.25" customHeight="1">
      <c r="A128" s="77"/>
      <c r="B128" s="77"/>
      <c r="C128" s="95"/>
      <c r="D128" s="95"/>
      <c r="E128" s="94"/>
      <c r="F128" s="94"/>
      <c r="G128" s="27">
        <v>500000000</v>
      </c>
      <c r="H128" s="94"/>
      <c r="I128" s="27">
        <v>500000000</v>
      </c>
      <c r="J128" s="31">
        <v>42131</v>
      </c>
      <c r="K128" s="29" t="s">
        <v>16</v>
      </c>
    </row>
    <row r="129" spans="1:11" ht="17.25" customHeight="1">
      <c r="A129" s="77"/>
      <c r="B129" s="77"/>
      <c r="C129" s="95"/>
      <c r="D129" s="95"/>
      <c r="E129" s="94"/>
      <c r="F129" s="94"/>
      <c r="G129" s="27">
        <v>500000000</v>
      </c>
      <c r="H129" s="94"/>
      <c r="I129" s="27">
        <v>500000000</v>
      </c>
      <c r="J129" s="31">
        <v>42142</v>
      </c>
      <c r="K129" s="29" t="s">
        <v>16</v>
      </c>
    </row>
    <row r="130" spans="1:11" ht="17.25" customHeight="1">
      <c r="A130" s="77"/>
      <c r="B130" s="77"/>
      <c r="C130" s="95"/>
      <c r="D130" s="95"/>
      <c r="E130" s="94"/>
      <c r="F130" s="94"/>
      <c r="G130" s="49"/>
      <c r="H130" s="94"/>
      <c r="I130" s="49">
        <v>-500000000</v>
      </c>
      <c r="J130" s="50">
        <v>42144</v>
      </c>
      <c r="K130" s="51" t="s">
        <v>51</v>
      </c>
    </row>
    <row r="131" spans="1:11" ht="17.25" customHeight="1">
      <c r="A131" s="77"/>
      <c r="B131" s="77"/>
      <c r="C131" s="95"/>
      <c r="D131" s="95"/>
      <c r="E131" s="94"/>
      <c r="F131" s="94"/>
      <c r="G131" s="27">
        <v>500000000</v>
      </c>
      <c r="H131" s="94"/>
      <c r="I131" s="27">
        <v>500000000</v>
      </c>
      <c r="J131" s="31">
        <v>42164</v>
      </c>
      <c r="K131" s="29" t="s">
        <v>16</v>
      </c>
    </row>
    <row r="132" spans="1:11" ht="17.25" customHeight="1">
      <c r="A132" s="77"/>
      <c r="B132" s="77"/>
      <c r="C132" s="95"/>
      <c r="D132" s="95"/>
      <c r="E132" s="94"/>
      <c r="F132" s="94"/>
      <c r="G132" s="27">
        <v>500000000</v>
      </c>
      <c r="H132" s="94"/>
      <c r="I132" s="27">
        <v>500000000</v>
      </c>
      <c r="J132" s="31">
        <v>42199</v>
      </c>
      <c r="K132" s="29" t="s">
        <v>16</v>
      </c>
    </row>
    <row r="133" spans="1:11" ht="17.25" customHeight="1">
      <c r="A133" s="77"/>
      <c r="B133" s="77"/>
      <c r="C133" s="95"/>
      <c r="D133" s="95"/>
      <c r="E133" s="94"/>
      <c r="F133" s="94"/>
      <c r="G133" s="27"/>
      <c r="H133" s="94"/>
      <c r="I133" s="27">
        <v>-200000000</v>
      </c>
      <c r="J133" s="31">
        <v>42205</v>
      </c>
      <c r="K133" s="51" t="s">
        <v>51</v>
      </c>
    </row>
    <row r="134" spans="1:11" ht="17.25" customHeight="1">
      <c r="A134" s="77"/>
      <c r="B134" s="77"/>
      <c r="C134" s="95"/>
      <c r="D134" s="95"/>
      <c r="E134" s="94"/>
      <c r="F134" s="94"/>
      <c r="G134" s="32"/>
      <c r="H134" s="94"/>
      <c r="I134" s="8"/>
      <c r="J134" s="31"/>
      <c r="K134" s="29"/>
    </row>
    <row r="135" spans="1:11" s="18" customFormat="1" ht="18" customHeight="1">
      <c r="A135" s="77"/>
      <c r="B135" s="77"/>
      <c r="C135" s="75" t="s">
        <v>23</v>
      </c>
      <c r="D135" s="76"/>
      <c r="E135" s="15">
        <f>SUM(E126:E134)</f>
        <v>2200000000</v>
      </c>
      <c r="F135" s="15">
        <f>SUM(F126:F134)</f>
        <v>3500000000</v>
      </c>
      <c r="G135" s="15">
        <f>SUM(G126:G134)</f>
        <v>3200000000</v>
      </c>
      <c r="H135" s="15">
        <f>SUM(H126:H134)</f>
        <v>2910000000</v>
      </c>
      <c r="I135" s="15">
        <f>SUM(I126:I134)</f>
        <v>2500000000</v>
      </c>
      <c r="J135" s="16"/>
      <c r="K135" s="17" t="s">
        <v>24</v>
      </c>
    </row>
    <row r="136" spans="1:11" s="18" customFormat="1" ht="18" customHeight="1">
      <c r="A136" s="77"/>
      <c r="B136" s="77"/>
      <c r="C136" s="75" t="s">
        <v>25</v>
      </c>
      <c r="D136" s="76"/>
      <c r="E136" s="19"/>
      <c r="F136" s="19"/>
      <c r="G136" s="20">
        <f>E135-G135</f>
        <v>-1000000000</v>
      </c>
      <c r="H136" s="19"/>
      <c r="I136" s="20">
        <f>H135-I135</f>
        <v>410000000</v>
      </c>
      <c r="J136" s="16"/>
      <c r="K136" s="17"/>
    </row>
    <row r="137" spans="1:11" ht="17.25" customHeight="1">
      <c r="A137" s="77">
        <v>18</v>
      </c>
      <c r="B137" s="77" t="s">
        <v>60</v>
      </c>
      <c r="C137" s="95" t="s">
        <v>61</v>
      </c>
      <c r="D137" s="96">
        <v>42088</v>
      </c>
      <c r="E137" s="94"/>
      <c r="F137" s="94">
        <v>1858997690</v>
      </c>
      <c r="G137" s="41">
        <v>360000000</v>
      </c>
      <c r="H137" s="94">
        <v>1300000000</v>
      </c>
      <c r="I137" s="41">
        <v>360000000</v>
      </c>
      <c r="J137" s="28">
        <v>42094</v>
      </c>
      <c r="K137" s="29" t="s">
        <v>16</v>
      </c>
    </row>
    <row r="138" spans="1:11" ht="17.25" customHeight="1">
      <c r="A138" s="77"/>
      <c r="B138" s="77"/>
      <c r="C138" s="95"/>
      <c r="D138" s="95"/>
      <c r="E138" s="94"/>
      <c r="F138" s="94"/>
      <c r="G138" s="32"/>
      <c r="H138" s="94"/>
      <c r="I138" s="8"/>
      <c r="J138" s="31"/>
      <c r="K138" s="29"/>
    </row>
    <row r="139" spans="1:11" s="18" customFormat="1" ht="18" customHeight="1">
      <c r="A139" s="77"/>
      <c r="B139" s="77"/>
      <c r="C139" s="75" t="s">
        <v>23</v>
      </c>
      <c r="D139" s="76"/>
      <c r="E139" s="15">
        <f>SUM(E137:E138)</f>
        <v>0</v>
      </c>
      <c r="F139" s="15">
        <f>SUM(F137:F138)</f>
        <v>1858997690</v>
      </c>
      <c r="G139" s="15">
        <f>SUM(G137:G138)</f>
        <v>360000000</v>
      </c>
      <c r="H139" s="15">
        <f>SUM(H137:H138)</f>
        <v>1300000000</v>
      </c>
      <c r="I139" s="15">
        <f>SUM(I137:I138)</f>
        <v>360000000</v>
      </c>
      <c r="J139" s="16"/>
      <c r="K139" s="17" t="s">
        <v>24</v>
      </c>
    </row>
    <row r="140" spans="1:11" s="18" customFormat="1" ht="18" customHeight="1">
      <c r="A140" s="77"/>
      <c r="B140" s="77"/>
      <c r="C140" s="75" t="s">
        <v>25</v>
      </c>
      <c r="D140" s="76"/>
      <c r="E140" s="19"/>
      <c r="F140" s="19"/>
      <c r="G140" s="20">
        <f>E139-G139</f>
        <v>-360000000</v>
      </c>
      <c r="H140" s="19"/>
      <c r="I140" s="20">
        <f>H139-I139</f>
        <v>940000000</v>
      </c>
      <c r="J140" s="16"/>
      <c r="K140" s="17"/>
    </row>
    <row r="141" spans="1:11" ht="17.25" customHeight="1">
      <c r="A141" s="77">
        <v>19</v>
      </c>
      <c r="B141" s="77" t="s">
        <v>62</v>
      </c>
      <c r="C141" s="95"/>
      <c r="D141" s="96">
        <v>42094</v>
      </c>
      <c r="E141" s="94"/>
      <c r="F141" s="94">
        <v>650650000</v>
      </c>
      <c r="G141" s="27">
        <v>195195000</v>
      </c>
      <c r="H141" s="94">
        <v>485650000</v>
      </c>
      <c r="I141" s="27">
        <v>195195000</v>
      </c>
      <c r="J141" s="31">
        <v>42103</v>
      </c>
      <c r="K141" s="29" t="s">
        <v>16</v>
      </c>
    </row>
    <row r="142" spans="1:11" ht="17.25" customHeight="1">
      <c r="A142" s="77"/>
      <c r="B142" s="77"/>
      <c r="C142" s="95"/>
      <c r="D142" s="96"/>
      <c r="E142" s="94"/>
      <c r="F142" s="94"/>
      <c r="G142" s="27">
        <v>140000000</v>
      </c>
      <c r="H142" s="94"/>
      <c r="I142" s="27">
        <v>140000000</v>
      </c>
      <c r="J142" s="31">
        <v>42170</v>
      </c>
      <c r="K142" s="29" t="s">
        <v>16</v>
      </c>
    </row>
    <row r="143" spans="1:11" ht="16.5" customHeight="1">
      <c r="A143" s="77"/>
      <c r="B143" s="77"/>
      <c r="C143" s="95"/>
      <c r="D143" s="96"/>
      <c r="E143" s="94"/>
      <c r="F143" s="94"/>
      <c r="G143" s="32"/>
      <c r="H143" s="94"/>
      <c r="I143" s="8"/>
      <c r="J143" s="31"/>
      <c r="K143" s="52"/>
    </row>
    <row r="144" spans="1:11" s="18" customFormat="1" ht="18" customHeight="1">
      <c r="A144" s="77"/>
      <c r="B144" s="77"/>
      <c r="C144" s="75" t="s">
        <v>23</v>
      </c>
      <c r="D144" s="76"/>
      <c r="E144" s="15">
        <f>SUM(E141:E143)</f>
        <v>0</v>
      </c>
      <c r="F144" s="15">
        <f>SUM(F141:F143)</f>
        <v>650650000</v>
      </c>
      <c r="G144" s="15">
        <f>SUM(G141:G143)</f>
        <v>335195000</v>
      </c>
      <c r="H144" s="15">
        <f>SUM(H141:H143)</f>
        <v>485650000</v>
      </c>
      <c r="I144" s="15">
        <f>SUM(I141:I143)</f>
        <v>335195000</v>
      </c>
      <c r="J144" s="16"/>
      <c r="K144" s="17" t="s">
        <v>24</v>
      </c>
    </row>
    <row r="145" spans="1:11" s="18" customFormat="1" ht="18" customHeight="1">
      <c r="A145" s="77"/>
      <c r="B145" s="77"/>
      <c r="C145" s="75" t="s">
        <v>25</v>
      </c>
      <c r="D145" s="76"/>
      <c r="E145" s="19"/>
      <c r="F145" s="19"/>
      <c r="G145" s="20">
        <f>E144-G144</f>
        <v>-335195000</v>
      </c>
      <c r="H145" s="19"/>
      <c r="I145" s="20">
        <f>H144-I144</f>
        <v>150455000</v>
      </c>
      <c r="J145" s="16"/>
      <c r="K145" s="17"/>
    </row>
    <row r="146" spans="1:11" ht="16.5" customHeight="1">
      <c r="A146" s="77">
        <v>20</v>
      </c>
      <c r="B146" s="77" t="s">
        <v>63</v>
      </c>
      <c r="C146" s="95" t="s">
        <v>64</v>
      </c>
      <c r="D146" s="96">
        <v>42118</v>
      </c>
      <c r="E146" s="94">
        <v>255297700</v>
      </c>
      <c r="F146" s="94">
        <v>255297700</v>
      </c>
      <c r="G146" s="27">
        <v>100000000</v>
      </c>
      <c r="H146" s="94">
        <v>255297700</v>
      </c>
      <c r="I146" s="27">
        <v>100000000</v>
      </c>
      <c r="J146" s="31">
        <v>42131</v>
      </c>
      <c r="K146" s="29" t="s">
        <v>16</v>
      </c>
    </row>
    <row r="147" spans="1:11" ht="16.5" customHeight="1">
      <c r="A147" s="77"/>
      <c r="B147" s="77"/>
      <c r="C147" s="95"/>
      <c r="D147" s="96"/>
      <c r="E147" s="94"/>
      <c r="F147" s="94"/>
      <c r="G147" s="27">
        <v>100000000</v>
      </c>
      <c r="H147" s="94"/>
      <c r="I147" s="27">
        <v>100000000</v>
      </c>
      <c r="J147" s="31">
        <v>42157</v>
      </c>
      <c r="K147" s="29" t="s">
        <v>16</v>
      </c>
    </row>
    <row r="148" spans="1:11" ht="16.5" customHeight="1">
      <c r="A148" s="77"/>
      <c r="B148" s="77"/>
      <c r="C148" s="95"/>
      <c r="D148" s="96"/>
      <c r="E148" s="94"/>
      <c r="F148" s="94"/>
      <c r="G148" s="27">
        <v>55297700</v>
      </c>
      <c r="H148" s="94"/>
      <c r="I148" s="27">
        <v>55297700</v>
      </c>
      <c r="J148" s="31">
        <v>42195</v>
      </c>
      <c r="K148" s="29" t="s">
        <v>16</v>
      </c>
    </row>
    <row r="149" spans="1:11" s="18" customFormat="1" ht="18" customHeight="1">
      <c r="A149" s="77"/>
      <c r="B149" s="77"/>
      <c r="C149" s="75" t="s">
        <v>23</v>
      </c>
      <c r="D149" s="76"/>
      <c r="E149" s="15">
        <f>SUM(E146:E148)</f>
        <v>255297700</v>
      </c>
      <c r="F149" s="15">
        <f>SUM(F146:F148)</f>
        <v>255297700</v>
      </c>
      <c r="G149" s="15">
        <f>SUM(G146:G148)</f>
        <v>255297700</v>
      </c>
      <c r="H149" s="15">
        <f>SUM(H146:H148)</f>
        <v>255297700</v>
      </c>
      <c r="I149" s="15">
        <f>SUM(I146:I148)</f>
        <v>255297700</v>
      </c>
      <c r="J149" s="16"/>
      <c r="K149" s="17" t="s">
        <v>24</v>
      </c>
    </row>
    <row r="150" spans="1:11" s="18" customFormat="1" ht="18" customHeight="1">
      <c r="A150" s="77"/>
      <c r="B150" s="77"/>
      <c r="C150" s="75" t="s">
        <v>25</v>
      </c>
      <c r="D150" s="76"/>
      <c r="E150" s="19"/>
      <c r="F150" s="19"/>
      <c r="G150" s="20">
        <f>E149-G149</f>
        <v>0</v>
      </c>
      <c r="H150" s="19"/>
      <c r="I150" s="20">
        <f>H149-I149</f>
        <v>0</v>
      </c>
      <c r="J150" s="16"/>
      <c r="K150" s="17"/>
    </row>
    <row r="151" spans="1:11" ht="16.5" customHeight="1">
      <c r="A151" s="77"/>
      <c r="B151" s="77"/>
      <c r="C151" s="95" t="s">
        <v>65</v>
      </c>
      <c r="D151" s="96">
        <v>42203</v>
      </c>
      <c r="E151" s="94">
        <f>188280000+102950000+150022500+59760000+114906620</f>
        <v>615919120</v>
      </c>
      <c r="F151" s="94">
        <f>188280000+102950000+150022500</f>
        <v>441252500</v>
      </c>
      <c r="G151" s="27">
        <v>100000000</v>
      </c>
      <c r="H151" s="94">
        <f>188280000+102950000+150022500+59760000+114906620</f>
        <v>615919120</v>
      </c>
      <c r="I151" s="27">
        <v>100000000</v>
      </c>
      <c r="J151" s="31">
        <v>42174</v>
      </c>
      <c r="K151" s="29" t="s">
        <v>16</v>
      </c>
    </row>
    <row r="152" spans="1:11" ht="16.5" customHeight="1">
      <c r="A152" s="77"/>
      <c r="B152" s="77"/>
      <c r="C152" s="95"/>
      <c r="D152" s="96"/>
      <c r="E152" s="94"/>
      <c r="F152" s="94"/>
      <c r="G152" s="27">
        <v>200000000</v>
      </c>
      <c r="H152" s="94"/>
      <c r="I152" s="27">
        <v>200000000</v>
      </c>
      <c r="J152" s="31">
        <v>42212</v>
      </c>
      <c r="K152" s="29" t="s">
        <v>16</v>
      </c>
    </row>
    <row r="153" spans="1:11" ht="16.5" customHeight="1">
      <c r="A153" s="77"/>
      <c r="B153" s="77"/>
      <c r="C153" s="95"/>
      <c r="D153" s="96"/>
      <c r="E153" s="94"/>
      <c r="F153" s="94"/>
      <c r="G153" s="27">
        <f>I153</f>
        <v>201012500</v>
      </c>
      <c r="H153" s="94"/>
      <c r="I153" s="27">
        <v>201012500</v>
      </c>
      <c r="J153" s="31">
        <v>42266</v>
      </c>
      <c r="K153" s="29" t="s">
        <v>16</v>
      </c>
    </row>
    <row r="154" spans="1:11" ht="16.5" customHeight="1">
      <c r="A154" s="77"/>
      <c r="B154" s="77"/>
      <c r="C154" s="33"/>
      <c r="D154" s="53"/>
      <c r="E154" s="35"/>
      <c r="F154" s="35"/>
      <c r="G154" s="54"/>
      <c r="H154" s="35"/>
      <c r="I154" s="54"/>
      <c r="J154" s="36"/>
      <c r="K154" s="37"/>
    </row>
    <row r="155" spans="1:11" s="18" customFormat="1" ht="18" customHeight="1">
      <c r="A155" s="77"/>
      <c r="B155" s="77"/>
      <c r="C155" s="75" t="s">
        <v>23</v>
      </c>
      <c r="D155" s="76"/>
      <c r="E155" s="15">
        <f>SUM(E151:E153)</f>
        <v>615919120</v>
      </c>
      <c r="F155" s="15">
        <f>SUM(F151:F153)</f>
        <v>441252500</v>
      </c>
      <c r="G155" s="15">
        <f>SUM(G151:G153)</f>
        <v>501012500</v>
      </c>
      <c r="H155" s="15">
        <f>SUM(H151:H153)</f>
        <v>615919120</v>
      </c>
      <c r="I155" s="15">
        <f>SUM(I151:I153)</f>
        <v>501012500</v>
      </c>
      <c r="J155" s="16"/>
      <c r="K155" s="17" t="s">
        <v>24</v>
      </c>
    </row>
    <row r="156" spans="1:11" s="18" customFormat="1" ht="18" customHeight="1">
      <c r="A156" s="77"/>
      <c r="B156" s="77"/>
      <c r="C156" s="75" t="s">
        <v>25</v>
      </c>
      <c r="D156" s="76"/>
      <c r="E156" s="19"/>
      <c r="F156" s="19"/>
      <c r="G156" s="20">
        <f>E155-G155</f>
        <v>114906620</v>
      </c>
      <c r="H156" s="19"/>
      <c r="I156" s="20">
        <f>H155-I155</f>
        <v>114906620</v>
      </c>
      <c r="J156" s="16"/>
      <c r="K156" s="17"/>
    </row>
    <row r="157" spans="1:11" ht="16.5" customHeight="1">
      <c r="A157" s="77">
        <v>21</v>
      </c>
      <c r="B157" s="77" t="s">
        <v>66</v>
      </c>
      <c r="C157" s="95" t="s">
        <v>67</v>
      </c>
      <c r="D157" s="96">
        <v>41618</v>
      </c>
      <c r="E157" s="94"/>
      <c r="F157" s="94">
        <v>394100000</v>
      </c>
      <c r="G157" s="27">
        <v>100000000</v>
      </c>
      <c r="H157" s="94">
        <v>298500000</v>
      </c>
      <c r="I157" s="27">
        <v>100000000</v>
      </c>
      <c r="J157" s="31">
        <v>42116</v>
      </c>
      <c r="K157" s="29" t="s">
        <v>16</v>
      </c>
    </row>
    <row r="158" spans="1:11" ht="16.5" customHeight="1">
      <c r="A158" s="77"/>
      <c r="B158" s="77"/>
      <c r="C158" s="95"/>
      <c r="D158" s="96"/>
      <c r="E158" s="94"/>
      <c r="F158" s="94"/>
      <c r="G158" s="32"/>
      <c r="H158" s="94"/>
      <c r="I158" s="8"/>
      <c r="J158" s="31"/>
      <c r="K158" s="52"/>
    </row>
    <row r="159" spans="1:11" s="18" customFormat="1" ht="18" customHeight="1">
      <c r="A159" s="77"/>
      <c r="B159" s="77"/>
      <c r="C159" s="75" t="s">
        <v>23</v>
      </c>
      <c r="D159" s="76"/>
      <c r="E159" s="15">
        <f>SUM(E157:E158)</f>
        <v>0</v>
      </c>
      <c r="F159" s="15">
        <f>SUM(F157:F158)</f>
        <v>394100000</v>
      </c>
      <c r="G159" s="15">
        <f>SUM(G157:G158)</f>
        <v>100000000</v>
      </c>
      <c r="H159" s="15">
        <f>SUM(H157:H158)</f>
        <v>298500000</v>
      </c>
      <c r="I159" s="15">
        <f>SUM(I157:I158)</f>
        <v>100000000</v>
      </c>
      <c r="J159" s="16"/>
      <c r="K159" s="17" t="s">
        <v>24</v>
      </c>
    </row>
    <row r="160" spans="1:11" s="18" customFormat="1" ht="18" customHeight="1">
      <c r="A160" s="77"/>
      <c r="B160" s="77"/>
      <c r="C160" s="75" t="s">
        <v>25</v>
      </c>
      <c r="D160" s="76"/>
      <c r="E160" s="19"/>
      <c r="F160" s="19"/>
      <c r="G160" s="20">
        <f>E159-G159</f>
        <v>-100000000</v>
      </c>
      <c r="H160" s="19"/>
      <c r="I160" s="20">
        <f>H159-I159</f>
        <v>198500000</v>
      </c>
      <c r="J160" s="16"/>
      <c r="K160" s="17"/>
    </row>
    <row r="161" spans="1:11" ht="16.5" customHeight="1">
      <c r="A161" s="77">
        <v>22</v>
      </c>
      <c r="B161" s="77" t="s">
        <v>68</v>
      </c>
      <c r="C161" s="95" t="s">
        <v>69</v>
      </c>
      <c r="D161" s="96"/>
      <c r="E161" s="94"/>
      <c r="F161" s="94">
        <v>898744036</v>
      </c>
      <c r="G161" s="27">
        <v>150000000</v>
      </c>
      <c r="H161" s="94">
        <f>663683801</f>
        <v>663683801</v>
      </c>
      <c r="I161" s="27">
        <v>150000000</v>
      </c>
      <c r="J161" s="31">
        <v>42132</v>
      </c>
      <c r="K161" s="29" t="s">
        <v>16</v>
      </c>
    </row>
    <row r="162" spans="1:11" ht="16.5" customHeight="1">
      <c r="A162" s="77"/>
      <c r="B162" s="77"/>
      <c r="C162" s="95"/>
      <c r="D162" s="96"/>
      <c r="E162" s="94"/>
      <c r="F162" s="94"/>
      <c r="G162" s="27">
        <v>150000000</v>
      </c>
      <c r="H162" s="94"/>
      <c r="I162" s="27">
        <v>150000000</v>
      </c>
      <c r="J162" s="31">
        <v>42144</v>
      </c>
      <c r="K162" s="29" t="s">
        <v>16</v>
      </c>
    </row>
    <row r="163" spans="1:11" ht="16.5" customHeight="1">
      <c r="A163" s="77"/>
      <c r="B163" s="77"/>
      <c r="C163" s="95"/>
      <c r="D163" s="96"/>
      <c r="E163" s="94"/>
      <c r="F163" s="94"/>
      <c r="G163" s="27">
        <v>50000000</v>
      </c>
      <c r="H163" s="94"/>
      <c r="I163" s="27">
        <v>50000000</v>
      </c>
      <c r="J163" s="31">
        <v>42157</v>
      </c>
      <c r="K163" s="29" t="s">
        <v>16</v>
      </c>
    </row>
    <row r="164" spans="1:11" ht="16.5" customHeight="1">
      <c r="A164" s="77"/>
      <c r="B164" s="77"/>
      <c r="C164" s="95"/>
      <c r="D164" s="96"/>
      <c r="E164" s="94"/>
      <c r="F164" s="94"/>
      <c r="G164" s="27">
        <v>200000000</v>
      </c>
      <c r="H164" s="94"/>
      <c r="I164" s="27">
        <v>200000000</v>
      </c>
      <c r="J164" s="31">
        <v>42167</v>
      </c>
      <c r="K164" s="29" t="s">
        <v>16</v>
      </c>
    </row>
    <row r="165" spans="1:11" ht="16.5" customHeight="1">
      <c r="A165" s="77"/>
      <c r="B165" s="77"/>
      <c r="C165" s="95"/>
      <c r="D165" s="96"/>
      <c r="E165" s="94"/>
      <c r="F165" s="94"/>
      <c r="G165" s="27">
        <v>100000000</v>
      </c>
      <c r="H165" s="94"/>
      <c r="I165" s="27">
        <v>100000000</v>
      </c>
      <c r="J165" s="31">
        <v>42198</v>
      </c>
      <c r="K165" s="29" t="s">
        <v>16</v>
      </c>
    </row>
    <row r="166" spans="1:11" ht="16.5" customHeight="1">
      <c r="A166" s="77"/>
      <c r="B166" s="77"/>
      <c r="C166" s="95" t="s">
        <v>70</v>
      </c>
      <c r="D166" s="96"/>
      <c r="E166" s="94"/>
      <c r="F166" s="94">
        <v>627830692</v>
      </c>
      <c r="G166" s="27">
        <v>400000000</v>
      </c>
      <c r="H166" s="94">
        <v>304043967</v>
      </c>
      <c r="I166" s="27">
        <v>400000000</v>
      </c>
      <c r="J166" s="31">
        <v>42219</v>
      </c>
      <c r="K166" s="29" t="s">
        <v>16</v>
      </c>
    </row>
    <row r="167" spans="1:11" ht="16.5" customHeight="1">
      <c r="A167" s="77"/>
      <c r="B167" s="77"/>
      <c r="C167" s="95"/>
      <c r="D167" s="96"/>
      <c r="E167" s="94"/>
      <c r="F167" s="94"/>
      <c r="G167" s="27"/>
      <c r="H167" s="94"/>
      <c r="I167" s="55">
        <v>-200000000</v>
      </c>
      <c r="J167" s="56">
        <v>42220</v>
      </c>
      <c r="K167" s="57" t="s">
        <v>51</v>
      </c>
    </row>
    <row r="168" spans="1:11" ht="16.5" customHeight="1">
      <c r="A168" s="77"/>
      <c r="B168" s="77"/>
      <c r="C168" s="95"/>
      <c r="D168" s="96"/>
      <c r="E168" s="94"/>
      <c r="F168" s="94"/>
      <c r="G168" s="27"/>
      <c r="H168" s="94"/>
      <c r="I168" s="27"/>
      <c r="J168" s="31"/>
      <c r="K168" s="29"/>
    </row>
    <row r="169" spans="1:11" s="18" customFormat="1" ht="18" customHeight="1">
      <c r="A169" s="77"/>
      <c r="B169" s="77"/>
      <c r="C169" s="75" t="s">
        <v>23</v>
      </c>
      <c r="D169" s="76"/>
      <c r="E169" s="15">
        <f>SUM(E161:E168)</f>
        <v>0</v>
      </c>
      <c r="F169" s="15">
        <f>SUM(F161:F168)</f>
        <v>1526574728</v>
      </c>
      <c r="G169" s="15">
        <f>SUM(G161:G168)</f>
        <v>1050000000</v>
      </c>
      <c r="H169" s="15">
        <f>SUM(H161:H168)</f>
        <v>967727768</v>
      </c>
      <c r="I169" s="15">
        <f>SUM(I161:I168)</f>
        <v>850000000</v>
      </c>
      <c r="J169" s="16"/>
      <c r="K169" s="17" t="s">
        <v>24</v>
      </c>
    </row>
    <row r="170" spans="1:11" s="18" customFormat="1" ht="18" customHeight="1">
      <c r="A170" s="77"/>
      <c r="B170" s="77"/>
      <c r="C170" s="75" t="s">
        <v>25</v>
      </c>
      <c r="D170" s="76"/>
      <c r="E170" s="19"/>
      <c r="F170" s="19"/>
      <c r="G170" s="20">
        <f>E169-G169</f>
        <v>-1050000000</v>
      </c>
      <c r="H170" s="19"/>
      <c r="I170" s="20">
        <f>H169-I169</f>
        <v>117727768</v>
      </c>
      <c r="J170" s="16"/>
      <c r="K170" s="17"/>
    </row>
    <row r="171" spans="1:11" ht="16.5" customHeight="1">
      <c r="A171" s="77">
        <v>23</v>
      </c>
      <c r="B171" s="78" t="s">
        <v>71</v>
      </c>
      <c r="C171" s="90" t="s">
        <v>72</v>
      </c>
      <c r="D171" s="92">
        <v>42125</v>
      </c>
      <c r="E171" s="88">
        <f>99315638+525544049+60382018+295513229</f>
        <v>980754934</v>
      </c>
      <c r="F171" s="88">
        <v>893000000</v>
      </c>
      <c r="G171" s="45">
        <v>200000000</v>
      </c>
      <c r="H171" s="88">
        <f>99315000+278359000+247185000+61180000+303311000+82240000</f>
        <v>1071590000</v>
      </c>
      <c r="I171" s="45">
        <v>200000000</v>
      </c>
      <c r="J171" s="58">
        <v>42144</v>
      </c>
      <c r="K171" s="59" t="s">
        <v>16</v>
      </c>
    </row>
    <row r="172" spans="1:11" ht="16.5" customHeight="1">
      <c r="A172" s="77"/>
      <c r="B172" s="78"/>
      <c r="C172" s="82"/>
      <c r="D172" s="84"/>
      <c r="E172" s="80"/>
      <c r="F172" s="80"/>
      <c r="G172" s="27">
        <v>250000000</v>
      </c>
      <c r="H172" s="80"/>
      <c r="I172" s="27">
        <v>250000000</v>
      </c>
      <c r="J172" s="31">
        <v>42188</v>
      </c>
      <c r="K172" s="42" t="s">
        <v>16</v>
      </c>
    </row>
    <row r="173" spans="1:11" ht="16.5" customHeight="1">
      <c r="A173" s="77"/>
      <c r="B173" s="78"/>
      <c r="C173" s="82"/>
      <c r="D173" s="84"/>
      <c r="E173" s="80"/>
      <c r="F173" s="80"/>
      <c r="G173" s="47">
        <v>300000000</v>
      </c>
      <c r="H173" s="80"/>
      <c r="I173" s="47">
        <v>300000000</v>
      </c>
      <c r="J173" s="31">
        <v>42219</v>
      </c>
      <c r="K173" s="42" t="s">
        <v>16</v>
      </c>
    </row>
    <row r="174" spans="1:11" ht="16.5" customHeight="1">
      <c r="A174" s="77"/>
      <c r="B174" s="78"/>
      <c r="C174" s="82"/>
      <c r="D174" s="84"/>
      <c r="E174" s="80"/>
      <c r="F174" s="80"/>
      <c r="G174" s="47"/>
      <c r="H174" s="80"/>
      <c r="I174" s="47">
        <v>-100000000</v>
      </c>
      <c r="J174" s="31">
        <v>42220</v>
      </c>
      <c r="K174" s="51" t="s">
        <v>51</v>
      </c>
    </row>
    <row r="175" spans="1:11" ht="16.5" customHeight="1">
      <c r="A175" s="77"/>
      <c r="B175" s="78"/>
      <c r="C175" s="82"/>
      <c r="D175" s="84"/>
      <c r="E175" s="80"/>
      <c r="F175" s="80"/>
      <c r="G175" s="40">
        <v>150000000</v>
      </c>
      <c r="H175" s="80"/>
      <c r="I175" s="40">
        <v>150000000</v>
      </c>
      <c r="J175" s="39">
        <v>42251</v>
      </c>
      <c r="K175" s="42" t="s">
        <v>16</v>
      </c>
    </row>
    <row r="176" spans="1:11" ht="16.5" customHeight="1">
      <c r="A176" s="77"/>
      <c r="B176" s="78"/>
      <c r="C176" s="91"/>
      <c r="D176" s="93"/>
      <c r="E176" s="89"/>
      <c r="F176" s="89"/>
      <c r="G176" s="48"/>
      <c r="H176" s="89"/>
      <c r="I176" s="48"/>
      <c r="J176" s="60"/>
      <c r="K176" s="61"/>
    </row>
    <row r="177" spans="1:11" s="18" customFormat="1" ht="18" customHeight="1">
      <c r="A177" s="77"/>
      <c r="B177" s="78"/>
      <c r="C177" s="75" t="s">
        <v>23</v>
      </c>
      <c r="D177" s="76"/>
      <c r="E177" s="15">
        <f>SUM(E171:E176)</f>
        <v>980754934</v>
      </c>
      <c r="F177" s="15">
        <f>SUM(F171:F176)</f>
        <v>893000000</v>
      </c>
      <c r="G177" s="15">
        <f t="shared" ref="G177:I177" si="1">SUM(G171:G176)</f>
        <v>900000000</v>
      </c>
      <c r="H177" s="15">
        <f t="shared" si="1"/>
        <v>1071590000</v>
      </c>
      <c r="I177" s="15">
        <f t="shared" si="1"/>
        <v>800000000</v>
      </c>
      <c r="J177" s="16"/>
      <c r="K177" s="17" t="s">
        <v>24</v>
      </c>
    </row>
    <row r="178" spans="1:11" s="18" customFormat="1" ht="18" customHeight="1">
      <c r="A178" s="77"/>
      <c r="B178" s="78"/>
      <c r="C178" s="75" t="s">
        <v>25</v>
      </c>
      <c r="D178" s="76"/>
      <c r="E178" s="19"/>
      <c r="F178" s="19"/>
      <c r="G178" s="20">
        <f>E177-G177</f>
        <v>80754934</v>
      </c>
      <c r="H178" s="19"/>
      <c r="I178" s="20">
        <f>H177-I177</f>
        <v>271590000</v>
      </c>
      <c r="J178" s="16"/>
      <c r="K178" s="17"/>
    </row>
    <row r="179" spans="1:11" ht="16.5" customHeight="1">
      <c r="A179" s="77">
        <v>24</v>
      </c>
      <c r="B179" s="78" t="s">
        <v>73</v>
      </c>
      <c r="C179" s="86" t="s">
        <v>74</v>
      </c>
      <c r="D179" s="83">
        <v>42125</v>
      </c>
      <c r="E179" s="79"/>
      <c r="F179" s="79">
        <v>1489950000</v>
      </c>
      <c r="G179" s="27">
        <v>200000000</v>
      </c>
      <c r="H179" s="79">
        <v>868450000</v>
      </c>
      <c r="I179" s="27">
        <v>200000000</v>
      </c>
      <c r="J179" s="31">
        <v>42150</v>
      </c>
      <c r="K179" s="29" t="s">
        <v>16</v>
      </c>
    </row>
    <row r="180" spans="1:11" ht="16.5" customHeight="1">
      <c r="A180" s="77"/>
      <c r="B180" s="78"/>
      <c r="C180" s="82"/>
      <c r="D180" s="82"/>
      <c r="E180" s="80"/>
      <c r="F180" s="80"/>
      <c r="G180" s="27">
        <v>500000000</v>
      </c>
      <c r="H180" s="80"/>
      <c r="I180" s="27">
        <v>500000000</v>
      </c>
      <c r="J180" s="31">
        <v>42198</v>
      </c>
      <c r="K180" s="29" t="s">
        <v>16</v>
      </c>
    </row>
    <row r="181" spans="1:11" ht="16.5" customHeight="1">
      <c r="A181" s="77"/>
      <c r="B181" s="78"/>
      <c r="C181" s="82"/>
      <c r="D181" s="82"/>
      <c r="E181" s="80"/>
      <c r="F181" s="80"/>
      <c r="G181" s="55"/>
      <c r="H181" s="80"/>
      <c r="I181" s="55">
        <v>-300000000</v>
      </c>
      <c r="J181" s="56">
        <v>42199</v>
      </c>
      <c r="K181" s="57" t="s">
        <v>51</v>
      </c>
    </row>
    <row r="182" spans="1:11" ht="16.5" customHeight="1">
      <c r="A182" s="77"/>
      <c r="B182" s="78"/>
      <c r="C182" s="82"/>
      <c r="D182" s="82"/>
      <c r="E182" s="80"/>
      <c r="F182" s="80"/>
      <c r="G182" s="27">
        <v>500000000</v>
      </c>
      <c r="H182" s="80"/>
      <c r="I182" s="27">
        <v>500000000</v>
      </c>
      <c r="J182" s="31">
        <v>42241</v>
      </c>
      <c r="K182" s="29" t="s">
        <v>16</v>
      </c>
    </row>
    <row r="183" spans="1:11" ht="16.5" customHeight="1">
      <c r="A183" s="77"/>
      <c r="B183" s="78"/>
      <c r="C183" s="82"/>
      <c r="D183" s="82"/>
      <c r="E183" s="80"/>
      <c r="F183" s="80"/>
      <c r="G183" s="62"/>
      <c r="H183" s="80"/>
      <c r="I183" s="55">
        <v>-300000000</v>
      </c>
      <c r="J183" s="56">
        <v>42242</v>
      </c>
      <c r="K183" s="57" t="s">
        <v>51</v>
      </c>
    </row>
    <row r="184" spans="1:11" ht="16.5" customHeight="1">
      <c r="A184" s="77"/>
      <c r="B184" s="78"/>
      <c r="C184" s="82"/>
      <c r="D184" s="82"/>
      <c r="E184" s="80"/>
      <c r="F184" s="80"/>
      <c r="G184" s="62"/>
      <c r="H184" s="80"/>
      <c r="I184" s="55"/>
      <c r="J184" s="56"/>
      <c r="K184" s="57"/>
    </row>
    <row r="185" spans="1:11" ht="16.5" customHeight="1">
      <c r="A185" s="77"/>
      <c r="B185" s="78"/>
      <c r="C185" s="82"/>
      <c r="D185" s="82"/>
      <c r="E185" s="80"/>
      <c r="F185" s="80"/>
      <c r="G185" s="62"/>
      <c r="H185" s="80"/>
      <c r="I185" s="55"/>
      <c r="J185" s="56"/>
      <c r="K185" s="57"/>
    </row>
    <row r="186" spans="1:11" ht="16.5" customHeight="1">
      <c r="A186" s="77"/>
      <c r="B186" s="78"/>
      <c r="C186" s="82"/>
      <c r="D186" s="82"/>
      <c r="E186" s="80"/>
      <c r="F186" s="80"/>
      <c r="G186" s="32"/>
      <c r="H186" s="80"/>
      <c r="I186" s="8"/>
      <c r="J186" s="31"/>
      <c r="K186" s="52"/>
    </row>
    <row r="187" spans="1:11" s="18" customFormat="1" ht="18" customHeight="1">
      <c r="A187" s="77"/>
      <c r="B187" s="78"/>
      <c r="C187" s="75" t="s">
        <v>23</v>
      </c>
      <c r="D187" s="76"/>
      <c r="E187" s="15">
        <f>SUM(E179:E186)</f>
        <v>0</v>
      </c>
      <c r="F187" s="15">
        <f>SUM(F179:F186)</f>
        <v>1489950000</v>
      </c>
      <c r="G187" s="15">
        <f>SUM(G179:G186)</f>
        <v>1200000000</v>
      </c>
      <c r="H187" s="15">
        <f>SUM(H179:H186)</f>
        <v>868450000</v>
      </c>
      <c r="I187" s="15">
        <f>SUM(I179:I186)</f>
        <v>600000000</v>
      </c>
      <c r="J187" s="16"/>
      <c r="K187" s="17" t="s">
        <v>24</v>
      </c>
    </row>
    <row r="188" spans="1:11" s="18" customFormat="1" ht="18" customHeight="1">
      <c r="A188" s="77"/>
      <c r="B188" s="78"/>
      <c r="C188" s="75" t="s">
        <v>25</v>
      </c>
      <c r="D188" s="76"/>
      <c r="E188" s="19"/>
      <c r="F188" s="19"/>
      <c r="G188" s="20">
        <f>E187-G187</f>
        <v>-1200000000</v>
      </c>
      <c r="H188" s="19"/>
      <c r="I188" s="20">
        <f>H187-I187</f>
        <v>268450000</v>
      </c>
      <c r="J188" s="16"/>
      <c r="K188" s="17"/>
    </row>
    <row r="189" spans="1:11" ht="16.5" customHeight="1">
      <c r="A189" s="77">
        <v>25</v>
      </c>
      <c r="B189" s="78" t="s">
        <v>75</v>
      </c>
      <c r="C189" s="86" t="s">
        <v>76</v>
      </c>
      <c r="D189" s="83"/>
      <c r="E189" s="79">
        <f>399000000</f>
        <v>399000000</v>
      </c>
      <c r="F189" s="79">
        <v>570000000</v>
      </c>
      <c r="G189" s="27">
        <v>171000000</v>
      </c>
      <c r="H189" s="79">
        <v>570000000</v>
      </c>
      <c r="I189" s="27">
        <v>171000000</v>
      </c>
      <c r="J189" s="31">
        <v>42174</v>
      </c>
      <c r="K189" s="29" t="s">
        <v>16</v>
      </c>
    </row>
    <row r="190" spans="1:11" ht="16.5" customHeight="1">
      <c r="A190" s="77"/>
      <c r="B190" s="78"/>
      <c r="C190" s="82"/>
      <c r="D190" s="84"/>
      <c r="E190" s="80"/>
      <c r="F190" s="80"/>
      <c r="G190" s="27">
        <v>228000000</v>
      </c>
      <c r="H190" s="80"/>
      <c r="I190" s="27">
        <v>228000000</v>
      </c>
      <c r="J190" s="31">
        <v>42251</v>
      </c>
      <c r="K190" s="29" t="s">
        <v>16</v>
      </c>
    </row>
    <row r="191" spans="1:11" ht="16.5" customHeight="1">
      <c r="A191" s="77"/>
      <c r="B191" s="78"/>
      <c r="C191" s="82"/>
      <c r="D191" s="82"/>
      <c r="E191" s="80"/>
      <c r="F191" s="80"/>
      <c r="G191" s="32"/>
      <c r="H191" s="80"/>
      <c r="I191" s="8"/>
      <c r="J191" s="31"/>
      <c r="K191" s="52"/>
    </row>
    <row r="192" spans="1:11" s="18" customFormat="1" ht="18" customHeight="1">
      <c r="A192" s="77"/>
      <c r="B192" s="78"/>
      <c r="C192" s="75" t="s">
        <v>23</v>
      </c>
      <c r="D192" s="76"/>
      <c r="E192" s="15">
        <f>SUM(E189:E191)</f>
        <v>399000000</v>
      </c>
      <c r="F192" s="15">
        <f>SUM(F189:F191)</f>
        <v>570000000</v>
      </c>
      <c r="G192" s="15">
        <f>SUM(G189:G191)</f>
        <v>399000000</v>
      </c>
      <c r="H192" s="15">
        <f>SUM(H189:H191)</f>
        <v>570000000</v>
      </c>
      <c r="I192" s="15">
        <f>SUM(I189:I191)</f>
        <v>399000000</v>
      </c>
      <c r="J192" s="16"/>
      <c r="K192" s="17" t="s">
        <v>24</v>
      </c>
    </row>
    <row r="193" spans="1:11" s="18" customFormat="1" ht="18" customHeight="1">
      <c r="A193" s="77"/>
      <c r="B193" s="78"/>
      <c r="C193" s="75" t="s">
        <v>25</v>
      </c>
      <c r="D193" s="76"/>
      <c r="E193" s="19"/>
      <c r="F193" s="19"/>
      <c r="G193" s="20">
        <f>E192-G192</f>
        <v>0</v>
      </c>
      <c r="H193" s="19"/>
      <c r="I193" s="20">
        <f>H192-I192</f>
        <v>171000000</v>
      </c>
      <c r="J193" s="16"/>
      <c r="K193" s="17"/>
    </row>
    <row r="194" spans="1:11" ht="16.5" customHeight="1">
      <c r="A194" s="77">
        <v>26</v>
      </c>
      <c r="B194" s="78" t="s">
        <v>77</v>
      </c>
      <c r="C194" s="86" t="s">
        <v>78</v>
      </c>
      <c r="D194" s="83">
        <v>42173</v>
      </c>
      <c r="E194" s="79"/>
      <c r="F194" s="79">
        <v>3652000000</v>
      </c>
      <c r="G194" s="27">
        <v>100000000</v>
      </c>
      <c r="H194" s="79">
        <v>2255000000</v>
      </c>
      <c r="I194" s="27">
        <v>100000000</v>
      </c>
      <c r="J194" s="31">
        <v>42185</v>
      </c>
      <c r="K194" s="29" t="s">
        <v>16</v>
      </c>
    </row>
    <row r="195" spans="1:11" ht="16.5" customHeight="1">
      <c r="A195" s="77"/>
      <c r="B195" s="78"/>
      <c r="C195" s="82"/>
      <c r="D195" s="82"/>
      <c r="E195" s="80"/>
      <c r="F195" s="80"/>
      <c r="G195" s="27">
        <v>200000000</v>
      </c>
      <c r="H195" s="80"/>
      <c r="I195" s="27">
        <v>200000000</v>
      </c>
      <c r="J195" s="31">
        <v>42187</v>
      </c>
      <c r="K195" s="29" t="s">
        <v>16</v>
      </c>
    </row>
    <row r="196" spans="1:11" ht="16.5" customHeight="1">
      <c r="A196" s="77"/>
      <c r="B196" s="78"/>
      <c r="C196" s="82"/>
      <c r="D196" s="82"/>
      <c r="E196" s="80"/>
      <c r="F196" s="80"/>
      <c r="G196" s="27">
        <v>500000000</v>
      </c>
      <c r="H196" s="80"/>
      <c r="I196" s="27">
        <v>500000000</v>
      </c>
      <c r="J196" s="31">
        <v>42221</v>
      </c>
      <c r="K196" s="29" t="s">
        <v>16</v>
      </c>
    </row>
    <row r="197" spans="1:11" ht="16.5" customHeight="1">
      <c r="A197" s="77"/>
      <c r="B197" s="78"/>
      <c r="C197" s="82"/>
      <c r="D197" s="82"/>
      <c r="E197" s="80"/>
      <c r="F197" s="80"/>
      <c r="G197" s="41"/>
      <c r="H197" s="80"/>
      <c r="I197" s="55">
        <v>-300000000</v>
      </c>
      <c r="J197" s="56">
        <v>42234</v>
      </c>
      <c r="K197" s="57" t="s">
        <v>51</v>
      </c>
    </row>
    <row r="198" spans="1:11" ht="16.5" customHeight="1">
      <c r="A198" s="77"/>
      <c r="B198" s="78"/>
      <c r="C198" s="87"/>
      <c r="D198" s="87"/>
      <c r="E198" s="85"/>
      <c r="F198" s="85"/>
      <c r="G198" s="32"/>
      <c r="H198" s="85"/>
      <c r="I198" s="8"/>
      <c r="J198" s="31"/>
      <c r="K198" s="52"/>
    </row>
    <row r="199" spans="1:11" s="18" customFormat="1" ht="18" customHeight="1">
      <c r="A199" s="77"/>
      <c r="B199" s="78"/>
      <c r="C199" s="75" t="s">
        <v>23</v>
      </c>
      <c r="D199" s="76"/>
      <c r="E199" s="15">
        <f>SUM(E194:E198)</f>
        <v>0</v>
      </c>
      <c r="F199" s="15">
        <f>SUM(F194:F198)</f>
        <v>3652000000</v>
      </c>
      <c r="G199" s="15">
        <f>SUM(G194:G198)</f>
        <v>800000000</v>
      </c>
      <c r="H199" s="15">
        <f>SUM(H194:H198)</f>
        <v>2255000000</v>
      </c>
      <c r="I199" s="15">
        <f>SUM(I194:I198)</f>
        <v>500000000</v>
      </c>
      <c r="J199" s="16"/>
      <c r="K199" s="17" t="s">
        <v>24</v>
      </c>
    </row>
    <row r="200" spans="1:11" s="18" customFormat="1" ht="18" customHeight="1">
      <c r="A200" s="77"/>
      <c r="B200" s="78"/>
      <c r="C200" s="75" t="s">
        <v>25</v>
      </c>
      <c r="D200" s="76"/>
      <c r="E200" s="19"/>
      <c r="F200" s="19"/>
      <c r="G200" s="20">
        <f>E199-G199</f>
        <v>-800000000</v>
      </c>
      <c r="H200" s="19"/>
      <c r="I200" s="20">
        <f>H199-I199</f>
        <v>1755000000</v>
      </c>
      <c r="J200" s="16"/>
      <c r="K200" s="17"/>
    </row>
    <row r="201" spans="1:11" ht="16.5" customHeight="1">
      <c r="A201" s="77">
        <v>27</v>
      </c>
      <c r="B201" s="78" t="s">
        <v>79</v>
      </c>
      <c r="C201" s="86" t="s">
        <v>80</v>
      </c>
      <c r="D201" s="83">
        <v>42205</v>
      </c>
      <c r="E201" s="79"/>
      <c r="F201" s="79">
        <v>282530000</v>
      </c>
      <c r="G201" s="8">
        <v>90000000</v>
      </c>
      <c r="H201" s="79">
        <v>282530000</v>
      </c>
      <c r="I201" s="8">
        <v>90000000</v>
      </c>
      <c r="J201" s="31">
        <v>42212</v>
      </c>
      <c r="K201" s="29" t="s">
        <v>16</v>
      </c>
    </row>
    <row r="202" spans="1:11" ht="16.5" customHeight="1">
      <c r="A202" s="77"/>
      <c r="B202" s="78"/>
      <c r="C202" s="82"/>
      <c r="D202" s="84"/>
      <c r="E202" s="80"/>
      <c r="F202" s="80"/>
      <c r="G202" s="22">
        <v>50000000</v>
      </c>
      <c r="H202" s="80"/>
      <c r="I202" s="8">
        <v>50000000</v>
      </c>
      <c r="J202" s="31">
        <v>42229</v>
      </c>
      <c r="K202" s="29" t="s">
        <v>16</v>
      </c>
    </row>
    <row r="203" spans="1:11" ht="16.5" customHeight="1">
      <c r="A203" s="77"/>
      <c r="B203" s="78"/>
      <c r="C203" s="82"/>
      <c r="D203" s="84"/>
      <c r="E203" s="80"/>
      <c r="F203" s="80"/>
      <c r="G203" s="22">
        <v>50000000</v>
      </c>
      <c r="H203" s="80"/>
      <c r="I203" s="8">
        <v>50000000</v>
      </c>
      <c r="J203" s="31">
        <v>42241</v>
      </c>
      <c r="K203" s="29" t="s">
        <v>16</v>
      </c>
    </row>
    <row r="204" spans="1:11" ht="16.5" customHeight="1">
      <c r="A204" s="77"/>
      <c r="B204" s="78"/>
      <c r="C204" s="82"/>
      <c r="D204" s="84"/>
      <c r="E204" s="80"/>
      <c r="F204" s="80"/>
      <c r="G204" s="22">
        <v>50000000</v>
      </c>
      <c r="H204" s="80"/>
      <c r="I204" s="8">
        <v>50000000</v>
      </c>
      <c r="J204" s="31">
        <v>42251</v>
      </c>
      <c r="K204" s="29" t="s">
        <v>16</v>
      </c>
    </row>
    <row r="205" spans="1:11" ht="16.5" customHeight="1">
      <c r="A205" s="77"/>
      <c r="B205" s="78"/>
      <c r="C205" s="82"/>
      <c r="D205" s="82"/>
      <c r="E205" s="80"/>
      <c r="F205" s="80"/>
      <c r="G205" s="32"/>
      <c r="H205" s="80"/>
      <c r="I205" s="8"/>
      <c r="J205" s="31"/>
      <c r="K205" s="52"/>
    </row>
    <row r="206" spans="1:11" s="18" customFormat="1" ht="18" customHeight="1">
      <c r="A206" s="77"/>
      <c r="B206" s="78"/>
      <c r="C206" s="75" t="s">
        <v>23</v>
      </c>
      <c r="D206" s="76"/>
      <c r="E206" s="15">
        <f>SUM(E201:E205)</f>
        <v>0</v>
      </c>
      <c r="F206" s="15">
        <f>SUM(F201:F205)</f>
        <v>282530000</v>
      </c>
      <c r="G206" s="15">
        <f>SUM(G201:G205)</f>
        <v>240000000</v>
      </c>
      <c r="H206" s="15">
        <f>SUM(H201:H205)</f>
        <v>282530000</v>
      </c>
      <c r="I206" s="15">
        <f>SUM(I201:I205)</f>
        <v>240000000</v>
      </c>
      <c r="J206" s="16"/>
      <c r="K206" s="17" t="s">
        <v>24</v>
      </c>
    </row>
    <row r="207" spans="1:11" s="18" customFormat="1" ht="18" customHeight="1">
      <c r="A207" s="77"/>
      <c r="B207" s="78"/>
      <c r="C207" s="75" t="s">
        <v>25</v>
      </c>
      <c r="D207" s="76"/>
      <c r="E207" s="19"/>
      <c r="F207" s="19"/>
      <c r="G207" s="20">
        <f>E206-G206</f>
        <v>-240000000</v>
      </c>
      <c r="H207" s="19"/>
      <c r="I207" s="20">
        <f>H206-I206</f>
        <v>42530000</v>
      </c>
      <c r="J207" s="16"/>
      <c r="K207" s="17"/>
    </row>
    <row r="208" spans="1:11" ht="16.5" customHeight="1">
      <c r="A208" s="77">
        <v>28</v>
      </c>
      <c r="B208" s="78" t="s">
        <v>81</v>
      </c>
      <c r="C208" s="81" t="s">
        <v>82</v>
      </c>
      <c r="D208" s="83">
        <v>42230</v>
      </c>
      <c r="E208" s="79">
        <v>599632000</v>
      </c>
      <c r="F208" s="79">
        <f>E208</f>
        <v>599632000</v>
      </c>
      <c r="G208" s="8">
        <v>200000000</v>
      </c>
      <c r="H208" s="79">
        <v>599632000</v>
      </c>
      <c r="I208" s="8">
        <v>200000000</v>
      </c>
      <c r="J208" s="31">
        <v>42236</v>
      </c>
      <c r="K208" s="29" t="s">
        <v>16</v>
      </c>
    </row>
    <row r="209" spans="1:13" ht="16.5" customHeight="1">
      <c r="A209" s="77"/>
      <c r="B209" s="78"/>
      <c r="C209" s="82"/>
      <c r="D209" s="84"/>
      <c r="E209" s="80"/>
      <c r="F209" s="80"/>
      <c r="G209" s="22"/>
      <c r="H209" s="80"/>
      <c r="I209" s="8"/>
      <c r="J209" s="31"/>
      <c r="K209" s="29"/>
    </row>
    <row r="210" spans="1:13" s="18" customFormat="1" ht="18" customHeight="1">
      <c r="A210" s="77"/>
      <c r="B210" s="78"/>
      <c r="C210" s="75" t="s">
        <v>23</v>
      </c>
      <c r="D210" s="76"/>
      <c r="E210" s="15">
        <f>SUM(E208:E209)</f>
        <v>599632000</v>
      </c>
      <c r="F210" s="15">
        <f>SUM(F208:F209)</f>
        <v>599632000</v>
      </c>
      <c r="G210" s="15">
        <f>SUM(G208:G209)</f>
        <v>200000000</v>
      </c>
      <c r="H210" s="15">
        <f>SUM(H208:H209)</f>
        <v>599632000</v>
      </c>
      <c r="I210" s="15">
        <f>SUM(I208:I209)</f>
        <v>200000000</v>
      </c>
      <c r="J210" s="16"/>
      <c r="K210" s="17" t="s">
        <v>24</v>
      </c>
    </row>
    <row r="211" spans="1:13" s="18" customFormat="1" ht="18" customHeight="1">
      <c r="A211" s="77"/>
      <c r="B211" s="78"/>
      <c r="C211" s="75" t="s">
        <v>25</v>
      </c>
      <c r="D211" s="76"/>
      <c r="E211" s="19"/>
      <c r="F211" s="19"/>
      <c r="G211" s="20">
        <f>E210-G210</f>
        <v>399632000</v>
      </c>
      <c r="H211" s="19"/>
      <c r="I211" s="20">
        <f>H210-I210</f>
        <v>399632000</v>
      </c>
      <c r="J211" s="16"/>
      <c r="K211" s="17"/>
    </row>
    <row r="212" spans="1:13" ht="16.5" customHeight="1">
      <c r="A212" s="77">
        <v>29</v>
      </c>
      <c r="B212" s="78" t="s">
        <v>83</v>
      </c>
      <c r="C212" s="59" t="str">
        <f ca="1">"Chi phí TM (có HĐ) đến "&amp; TEXT(NOW(),"dd/MM/yy")</f>
        <v>Chi phí TM (có HĐ) đến 14/10/15</v>
      </c>
      <c r="D212" s="58"/>
      <c r="E212" s="32">
        <f t="array" ref="E212">SUM(IF(KHN&amp;KHC="642"&amp;"1111",TH))</f>
        <v>486850018</v>
      </c>
      <c r="F212" s="32">
        <f t="array" ref="F212">SUM(IF(KHN&amp;KHC="642"&amp;"1111",TH))</f>
        <v>486850018</v>
      </c>
      <c r="G212" s="32">
        <f>F212</f>
        <v>486850018</v>
      </c>
      <c r="H212" s="32">
        <f t="shared" ref="H212:I212" si="2">G212</f>
        <v>486850018</v>
      </c>
      <c r="I212" s="32">
        <f t="shared" si="2"/>
        <v>486850018</v>
      </c>
      <c r="J212" s="31" t="str">
        <f>IF(D212&lt;&gt;"",D212,"")</f>
        <v/>
      </c>
      <c r="K212" s="29" t="s">
        <v>37</v>
      </c>
    </row>
    <row r="213" spans="1:13" ht="16.5" customHeight="1">
      <c r="A213" s="77"/>
      <c r="B213" s="78"/>
      <c r="C213" s="29" t="str">
        <f ca="1">"CP lãi vay ( 09/2014 - "&amp;MONTH(NOW())&amp;"/"&amp;YEAR(NOW())&amp;" )"</f>
        <v>CP lãi vay ( 09/2014 - 10/2015 )</v>
      </c>
      <c r="D213" s="28"/>
      <c r="E213" s="32">
        <f t="array" ref="E213">SUM(IF(KHN&amp;KHC="635"&amp;"1121",TH))</f>
        <v>1052108206</v>
      </c>
      <c r="F213" s="32">
        <f t="array" ref="F213">SUM(IF(KHN&amp;KHC="635"&amp;"1121",TH))</f>
        <v>1052108206</v>
      </c>
      <c r="G213" s="32">
        <f t="shared" ref="G213:I216" si="3">F213</f>
        <v>1052108206</v>
      </c>
      <c r="H213" s="32">
        <f t="shared" si="3"/>
        <v>1052108206</v>
      </c>
      <c r="I213" s="32">
        <f t="shared" si="3"/>
        <v>1052108206</v>
      </c>
      <c r="J213" s="31" t="str">
        <f t="shared" ref="J213:J216" si="4">IF(D213&lt;&gt;"",D213,"")</f>
        <v/>
      </c>
      <c r="K213" s="29" t="s">
        <v>37</v>
      </c>
    </row>
    <row r="214" spans="1:13" ht="16.5" customHeight="1">
      <c r="A214" s="77"/>
      <c r="B214" s="78"/>
      <c r="C214" s="29" t="s">
        <v>84</v>
      </c>
      <c r="D214" s="28">
        <v>42130</v>
      </c>
      <c r="E214" s="32"/>
      <c r="F214" s="32">
        <v>23000000</v>
      </c>
      <c r="G214" s="32">
        <f t="shared" si="3"/>
        <v>23000000</v>
      </c>
      <c r="H214" s="32">
        <f t="shared" si="3"/>
        <v>23000000</v>
      </c>
      <c r="I214" s="32">
        <f t="shared" si="3"/>
        <v>23000000</v>
      </c>
      <c r="J214" s="31">
        <f t="shared" si="4"/>
        <v>42130</v>
      </c>
      <c r="K214" s="29" t="s">
        <v>37</v>
      </c>
    </row>
    <row r="215" spans="1:13" ht="16.5" customHeight="1">
      <c r="A215" s="77"/>
      <c r="B215" s="78"/>
      <c r="C215" s="42" t="s">
        <v>85</v>
      </c>
      <c r="D215" s="31">
        <v>42224</v>
      </c>
      <c r="E215" s="47"/>
      <c r="F215" s="47">
        <v>3740000</v>
      </c>
      <c r="G215" s="32">
        <f t="shared" si="3"/>
        <v>3740000</v>
      </c>
      <c r="H215" s="32">
        <f t="shared" si="3"/>
        <v>3740000</v>
      </c>
      <c r="I215" s="32">
        <f t="shared" si="3"/>
        <v>3740000</v>
      </c>
      <c r="J215" s="31">
        <f t="shared" si="4"/>
        <v>42224</v>
      </c>
      <c r="K215" s="29" t="s">
        <v>37</v>
      </c>
    </row>
    <row r="216" spans="1:13" ht="16.5" customHeight="1">
      <c r="A216" s="77"/>
      <c r="B216" s="78"/>
      <c r="C216" s="42"/>
      <c r="D216" s="31"/>
      <c r="E216" s="47"/>
      <c r="F216" s="47"/>
      <c r="G216" s="32">
        <f t="shared" si="3"/>
        <v>0</v>
      </c>
      <c r="H216" s="32">
        <f t="shared" si="3"/>
        <v>0</v>
      </c>
      <c r="I216" s="32">
        <f t="shared" si="3"/>
        <v>0</v>
      </c>
      <c r="J216" s="31" t="str">
        <f t="shared" si="4"/>
        <v/>
      </c>
      <c r="K216" s="29"/>
    </row>
    <row r="217" spans="1:13" s="18" customFormat="1" ht="18" customHeight="1">
      <c r="A217" s="77"/>
      <c r="B217" s="78"/>
      <c r="C217" s="75" t="s">
        <v>23</v>
      </c>
      <c r="D217" s="76"/>
      <c r="E217" s="15">
        <f>SUM(E212:E216)</f>
        <v>1538958224</v>
      </c>
      <c r="F217" s="15">
        <f>SUM(F212:F216)</f>
        <v>1565698224</v>
      </c>
      <c r="G217" s="15">
        <f>SUM(G212:G216)</f>
        <v>1565698224</v>
      </c>
      <c r="H217" s="15">
        <f>SUM(H212:H216)</f>
        <v>1565698224</v>
      </c>
      <c r="I217" s="15">
        <f>SUM(I212:I216)</f>
        <v>1565698224</v>
      </c>
      <c r="J217" s="16"/>
      <c r="K217" s="17" t="s">
        <v>24</v>
      </c>
    </row>
    <row r="218" spans="1:13" s="18" customFormat="1" ht="18" customHeight="1">
      <c r="A218" s="77"/>
      <c r="B218" s="78"/>
      <c r="C218" s="75" t="s">
        <v>25</v>
      </c>
      <c r="D218" s="76"/>
      <c r="E218" s="19"/>
      <c r="F218" s="19"/>
      <c r="G218" s="20"/>
      <c r="H218" s="19"/>
      <c r="I218" s="20">
        <f>H217-I217</f>
        <v>0</v>
      </c>
      <c r="J218" s="16"/>
      <c r="K218" s="17"/>
    </row>
    <row r="219" spans="1:13" ht="28.5" customHeight="1">
      <c r="A219" s="72" t="s">
        <v>86</v>
      </c>
      <c r="B219" s="73"/>
      <c r="C219" s="73"/>
      <c r="D219" s="74"/>
      <c r="E219" s="4">
        <f>SUMIF(DSTT,"x",$E$7:$E$218)</f>
        <v>19907836332</v>
      </c>
      <c r="F219" s="4">
        <f>SUMIF(DSTT,"x",$F$7:$F$218)</f>
        <v>35433412336</v>
      </c>
      <c r="G219" s="4">
        <f>SUMIF(DSTT,"x",$G$7:$G$218)</f>
        <v>25391287778</v>
      </c>
      <c r="H219" s="4">
        <f>SUMIF(DSTT,"x",$H$7:$H$218)</f>
        <v>30948342142</v>
      </c>
      <c r="I219" s="4">
        <f>SUMIF(DSTT,"x",$I$7:$I$218)</f>
        <v>23084605614</v>
      </c>
      <c r="J219" s="64"/>
      <c r="K219" s="64"/>
      <c r="M219" s="65"/>
    </row>
    <row r="220" spans="1:13" ht="17.25" customHeight="1"/>
    <row r="221" spans="1:13" ht="17.25" customHeight="1"/>
    <row r="222" spans="1:13" ht="17.25" customHeight="1"/>
    <row r="223" spans="1:13" ht="17.25" customHeight="1">
      <c r="J223" s="66" t="s">
        <v>37</v>
      </c>
      <c r="K223" s="67">
        <f>SUMIF(DSTT,J223,DSTT1)</f>
        <v>1917188224</v>
      </c>
    </row>
    <row r="224" spans="1:13" ht="17.25" customHeight="1">
      <c r="J224" s="66" t="s">
        <v>16</v>
      </c>
      <c r="K224" s="67">
        <f>SUMIF(DSTT,J224,DSTT1)</f>
        <v>23714037390</v>
      </c>
      <c r="L224" s="65">
        <f>'[1]331'!E33</f>
        <v>0</v>
      </c>
      <c r="M224" s="68">
        <f>K224-L224+L225</f>
        <v>23714364990</v>
      </c>
    </row>
    <row r="225" spans="10:12" ht="17.25" customHeight="1">
      <c r="J225" s="69" t="s">
        <v>51</v>
      </c>
      <c r="K225" s="67">
        <f>SUMIF(DSTT,J225,DSTT1)</f>
        <v>-2591500000</v>
      </c>
      <c r="L225" s="65">
        <f>327600</f>
        <v>327600</v>
      </c>
    </row>
    <row r="226" spans="10:12" ht="17.25" customHeight="1"/>
    <row r="227" spans="10:12" ht="17.25" customHeight="1">
      <c r="K227" s="70"/>
    </row>
  </sheetData>
  <autoFilter ref="A4:M198">
    <filterColumn colId="5"/>
    <filterColumn colId="6"/>
    <filterColumn colId="8"/>
  </autoFilter>
  <mergeCells count="264">
    <mergeCell ref="A1:K1"/>
    <mergeCell ref="A3:A4"/>
    <mergeCell ref="B3:B4"/>
    <mergeCell ref="C3:C4"/>
    <mergeCell ref="D3:D4"/>
    <mergeCell ref="E3:G3"/>
    <mergeCell ref="H3:I3"/>
    <mergeCell ref="J3:J4"/>
    <mergeCell ref="K3:K4"/>
    <mergeCell ref="A21:A23"/>
    <mergeCell ref="B21:B23"/>
    <mergeCell ref="C22:D22"/>
    <mergeCell ref="C23:D23"/>
    <mergeCell ref="A24:A26"/>
    <mergeCell ref="B24:B26"/>
    <mergeCell ref="C25:D25"/>
    <mergeCell ref="C26:D26"/>
    <mergeCell ref="A5:A17"/>
    <mergeCell ref="B5:B17"/>
    <mergeCell ref="C16:D16"/>
    <mergeCell ref="C17:D17"/>
    <mergeCell ref="A18:A20"/>
    <mergeCell ref="B18:B20"/>
    <mergeCell ref="C19:D19"/>
    <mergeCell ref="C20:D20"/>
    <mergeCell ref="A33:A35"/>
    <mergeCell ref="B33:B35"/>
    <mergeCell ref="C34:D34"/>
    <mergeCell ref="C35:D35"/>
    <mergeCell ref="A36:A44"/>
    <mergeCell ref="B36:B44"/>
    <mergeCell ref="C36:C42"/>
    <mergeCell ref="D36:D42"/>
    <mergeCell ref="A27:A29"/>
    <mergeCell ref="B27:B29"/>
    <mergeCell ref="C28:D28"/>
    <mergeCell ref="C29:D29"/>
    <mergeCell ref="A30:A32"/>
    <mergeCell ref="B30:B32"/>
    <mergeCell ref="C31:D31"/>
    <mergeCell ref="C32:D32"/>
    <mergeCell ref="E36:E42"/>
    <mergeCell ref="F36:F42"/>
    <mergeCell ref="H36:H42"/>
    <mergeCell ref="C43:D43"/>
    <mergeCell ref="C44:D44"/>
    <mergeCell ref="A45:A49"/>
    <mergeCell ref="B45:B49"/>
    <mergeCell ref="C45:C47"/>
    <mergeCell ref="D45:D47"/>
    <mergeCell ref="E45:E47"/>
    <mergeCell ref="F45:F47"/>
    <mergeCell ref="H45:H47"/>
    <mergeCell ref="C48:D48"/>
    <mergeCell ref="C49:D49"/>
    <mergeCell ref="A50:A58"/>
    <mergeCell ref="B50:B58"/>
    <mergeCell ref="C50:C56"/>
    <mergeCell ref="D50:D56"/>
    <mergeCell ref="E50:E56"/>
    <mergeCell ref="F50:F56"/>
    <mergeCell ref="H50:H56"/>
    <mergeCell ref="C57:D57"/>
    <mergeCell ref="C58:D58"/>
    <mergeCell ref="A59:A63"/>
    <mergeCell ref="B59:B63"/>
    <mergeCell ref="C59:C60"/>
    <mergeCell ref="D59:D60"/>
    <mergeCell ref="E59:E60"/>
    <mergeCell ref="F59:F60"/>
    <mergeCell ref="H59:H60"/>
    <mergeCell ref="A67:A70"/>
    <mergeCell ref="B67:B70"/>
    <mergeCell ref="C67:C68"/>
    <mergeCell ref="D67:D68"/>
    <mergeCell ref="E67:E68"/>
    <mergeCell ref="F67:F68"/>
    <mergeCell ref="C62:D62"/>
    <mergeCell ref="C63:D63"/>
    <mergeCell ref="A64:A66"/>
    <mergeCell ref="B64:B66"/>
    <mergeCell ref="C65:D65"/>
    <mergeCell ref="C66:D66"/>
    <mergeCell ref="C73:D73"/>
    <mergeCell ref="C74:D74"/>
    <mergeCell ref="C75:C76"/>
    <mergeCell ref="D75:D76"/>
    <mergeCell ref="E75:E76"/>
    <mergeCell ref="F75:F76"/>
    <mergeCell ref="H67:H68"/>
    <mergeCell ref="C69:D69"/>
    <mergeCell ref="C70:D70"/>
    <mergeCell ref="C71:C72"/>
    <mergeCell ref="D71:D72"/>
    <mergeCell ref="E71:E72"/>
    <mergeCell ref="F71:F72"/>
    <mergeCell ref="H71:H72"/>
    <mergeCell ref="F92:F103"/>
    <mergeCell ref="H92:H103"/>
    <mergeCell ref="C104:D104"/>
    <mergeCell ref="H75:H76"/>
    <mergeCell ref="C77:D77"/>
    <mergeCell ref="C78:D78"/>
    <mergeCell ref="A79:A105"/>
    <mergeCell ref="B79:B105"/>
    <mergeCell ref="C79:C91"/>
    <mergeCell ref="D79:D91"/>
    <mergeCell ref="E79:E91"/>
    <mergeCell ref="F79:F91"/>
    <mergeCell ref="H79:H91"/>
    <mergeCell ref="A71:A78"/>
    <mergeCell ref="B71:B78"/>
    <mergeCell ref="C105:D105"/>
    <mergeCell ref="A106:A111"/>
    <mergeCell ref="B106:B111"/>
    <mergeCell ref="C106:C109"/>
    <mergeCell ref="D106:D109"/>
    <mergeCell ref="E106:E109"/>
    <mergeCell ref="C92:C103"/>
    <mergeCell ref="D92:D103"/>
    <mergeCell ref="E92:E103"/>
    <mergeCell ref="F106:F109"/>
    <mergeCell ref="H106:H109"/>
    <mergeCell ref="C110:D110"/>
    <mergeCell ref="C111:D111"/>
    <mergeCell ref="A112:A125"/>
    <mergeCell ref="B112:B125"/>
    <mergeCell ref="C112:C116"/>
    <mergeCell ref="D112:D116"/>
    <mergeCell ref="E112:E116"/>
    <mergeCell ref="F112:F116"/>
    <mergeCell ref="C124:D124"/>
    <mergeCell ref="C125:D125"/>
    <mergeCell ref="A126:A136"/>
    <mergeCell ref="B126:B136"/>
    <mergeCell ref="C126:C134"/>
    <mergeCell ref="D126:D134"/>
    <mergeCell ref="H112:H116"/>
    <mergeCell ref="C117:C123"/>
    <mergeCell ref="D117:D123"/>
    <mergeCell ref="E117:E123"/>
    <mergeCell ref="F117:F123"/>
    <mergeCell ref="H117:H123"/>
    <mergeCell ref="E126:E134"/>
    <mergeCell ref="F126:F134"/>
    <mergeCell ref="H126:H134"/>
    <mergeCell ref="C135:D135"/>
    <mergeCell ref="C136:D136"/>
    <mergeCell ref="A137:A140"/>
    <mergeCell ref="B137:B140"/>
    <mergeCell ref="C137:C138"/>
    <mergeCell ref="D137:D138"/>
    <mergeCell ref="E137:E138"/>
    <mergeCell ref="F137:F138"/>
    <mergeCell ref="H137:H138"/>
    <mergeCell ref="C139:D139"/>
    <mergeCell ref="C140:D140"/>
    <mergeCell ref="A141:A145"/>
    <mergeCell ref="B141:B145"/>
    <mergeCell ref="C141:C143"/>
    <mergeCell ref="D141:D143"/>
    <mergeCell ref="E141:E143"/>
    <mergeCell ref="F141:F143"/>
    <mergeCell ref="C149:D149"/>
    <mergeCell ref="C150:D150"/>
    <mergeCell ref="C151:C153"/>
    <mergeCell ref="D151:D153"/>
    <mergeCell ref="E151:E153"/>
    <mergeCell ref="F151:F153"/>
    <mergeCell ref="H141:H143"/>
    <mergeCell ref="C144:D144"/>
    <mergeCell ref="C145:D145"/>
    <mergeCell ref="C146:C148"/>
    <mergeCell ref="D146:D148"/>
    <mergeCell ref="E146:E148"/>
    <mergeCell ref="F146:F148"/>
    <mergeCell ref="H146:H148"/>
    <mergeCell ref="A161:A170"/>
    <mergeCell ref="B161:B170"/>
    <mergeCell ref="C161:C165"/>
    <mergeCell ref="D161:D165"/>
    <mergeCell ref="C169:D169"/>
    <mergeCell ref="C170:D170"/>
    <mergeCell ref="H151:H153"/>
    <mergeCell ref="C155:D155"/>
    <mergeCell ref="C156:D156"/>
    <mergeCell ref="A157:A160"/>
    <mergeCell ref="B157:B160"/>
    <mergeCell ref="C157:C158"/>
    <mergeCell ref="D157:D158"/>
    <mergeCell ref="E157:E158"/>
    <mergeCell ref="F157:F158"/>
    <mergeCell ref="H157:H158"/>
    <mergeCell ref="A146:A156"/>
    <mergeCell ref="B146:B156"/>
    <mergeCell ref="E161:E165"/>
    <mergeCell ref="F161:F165"/>
    <mergeCell ref="H161:H165"/>
    <mergeCell ref="C166:C168"/>
    <mergeCell ref="D166:D168"/>
    <mergeCell ref="E166:E168"/>
    <mergeCell ref="F166:F168"/>
    <mergeCell ref="H166:H168"/>
    <mergeCell ref="C159:D159"/>
    <mergeCell ref="C160:D160"/>
    <mergeCell ref="C187:D187"/>
    <mergeCell ref="C188:D188"/>
    <mergeCell ref="A189:A193"/>
    <mergeCell ref="B189:B193"/>
    <mergeCell ref="C189:C191"/>
    <mergeCell ref="D189:D191"/>
    <mergeCell ref="H171:H176"/>
    <mergeCell ref="C177:D177"/>
    <mergeCell ref="C178:D178"/>
    <mergeCell ref="A179:A188"/>
    <mergeCell ref="B179:B188"/>
    <mergeCell ref="C179:C186"/>
    <mergeCell ref="D179:D186"/>
    <mergeCell ref="E179:E186"/>
    <mergeCell ref="F179:F186"/>
    <mergeCell ref="H179:H186"/>
    <mergeCell ref="A171:A178"/>
    <mergeCell ref="B171:B178"/>
    <mergeCell ref="C171:C176"/>
    <mergeCell ref="D171:D176"/>
    <mergeCell ref="E171:E176"/>
    <mergeCell ref="F171:F176"/>
    <mergeCell ref="E189:E191"/>
    <mergeCell ref="F189:F191"/>
    <mergeCell ref="H189:H191"/>
    <mergeCell ref="C192:D192"/>
    <mergeCell ref="C193:D193"/>
    <mergeCell ref="A194:A200"/>
    <mergeCell ref="B194:B200"/>
    <mergeCell ref="C194:C198"/>
    <mergeCell ref="D194:D198"/>
    <mergeCell ref="E194:E198"/>
    <mergeCell ref="F194:F198"/>
    <mergeCell ref="H194:H198"/>
    <mergeCell ref="C199:D199"/>
    <mergeCell ref="C200:D200"/>
    <mergeCell ref="A201:A207"/>
    <mergeCell ref="B201:B207"/>
    <mergeCell ref="C201:C205"/>
    <mergeCell ref="D201:D205"/>
    <mergeCell ref="E201:E205"/>
    <mergeCell ref="F201:F205"/>
    <mergeCell ref="A219:D219"/>
    <mergeCell ref="C210:D210"/>
    <mergeCell ref="C211:D211"/>
    <mergeCell ref="A212:A218"/>
    <mergeCell ref="B212:B218"/>
    <mergeCell ref="C217:D217"/>
    <mergeCell ref="C218:D218"/>
    <mergeCell ref="H201:H205"/>
    <mergeCell ref="C206:D206"/>
    <mergeCell ref="C207:D207"/>
    <mergeCell ref="A208:A211"/>
    <mergeCell ref="B208:B211"/>
    <mergeCell ref="C208:C209"/>
    <mergeCell ref="D208:D209"/>
    <mergeCell ref="E208:E209"/>
    <mergeCell ref="F208:F209"/>
    <mergeCell ref="H208:H209"/>
  </mergeCells>
  <pageMargins left="0.16" right="0.12" top="0.27" bottom="0.2" header="0.2" footer="0.17"/>
  <pageSetup paperSize="9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55"/>
  </sheetPr>
  <dimension ref="A1:K219"/>
  <sheetViews>
    <sheetView tabSelected="1" workbookViewId="0">
      <pane xSplit="7" ySplit="4" topLeftCell="H184" activePane="bottomRight" state="frozen"/>
      <selection pane="topRight" activeCell="G1" sqref="G1"/>
      <selection pane="bottomLeft" activeCell="A5" sqref="A5"/>
      <selection pane="bottomRight" activeCell="H195" sqref="H195"/>
    </sheetView>
  </sheetViews>
  <sheetFormatPr defaultColWidth="9.140625" defaultRowHeight="12.75"/>
  <cols>
    <col min="1" max="1" width="4.28515625" style="5" customWidth="1"/>
    <col min="2" max="2" width="12.7109375" style="30" customWidth="1"/>
    <col min="3" max="3" width="22.5703125" style="5" customWidth="1"/>
    <col min="4" max="4" width="7.5703125" style="30" customWidth="1"/>
    <col min="5" max="5" width="14.140625" style="65" customWidth="1"/>
    <col min="6" max="7" width="13.85546875" style="65" customWidth="1"/>
    <col min="8" max="8" width="7.42578125" style="5" customWidth="1"/>
    <col min="9" max="9" width="12.7109375" style="5" customWidth="1"/>
    <col min="10" max="10" width="14.85546875" style="30" customWidth="1"/>
    <col min="11" max="11" width="13.85546875" style="30" customWidth="1"/>
    <col min="12" max="12" width="13.5703125" style="30" customWidth="1"/>
    <col min="13" max="13" width="12.5703125" style="30" bestFit="1" customWidth="1"/>
    <col min="14" max="16384" width="9.140625" style="30"/>
  </cols>
  <sheetData>
    <row r="1" spans="1:9" s="1" customFormat="1" ht="20.25">
      <c r="A1" s="118" t="str">
        <f ca="1">"CHI PHÍ XÂY DỰNG TRÀ VINH   " &amp; TEXT(NOW(),"dd/MM/yyyy")</f>
        <v>CHI PHÍ XÂY DỰNG TRÀ VINH   14/10/2015</v>
      </c>
      <c r="B1" s="118"/>
      <c r="C1" s="118"/>
      <c r="D1" s="118"/>
      <c r="E1" s="118"/>
      <c r="F1" s="118"/>
      <c r="G1" s="118"/>
      <c r="H1" s="118"/>
      <c r="I1" s="118"/>
    </row>
    <row r="3" spans="1:9" s="2" customFormat="1" ht="19.5" customHeight="1">
      <c r="A3" s="119" t="s">
        <v>0</v>
      </c>
      <c r="B3" s="119" t="s">
        <v>1</v>
      </c>
      <c r="C3" s="119" t="s">
        <v>2</v>
      </c>
      <c r="D3" s="119" t="s">
        <v>3</v>
      </c>
      <c r="E3" s="120" t="s">
        <v>4</v>
      </c>
      <c r="F3" s="121"/>
      <c r="G3" s="122"/>
      <c r="H3" s="123" t="s">
        <v>6</v>
      </c>
      <c r="I3" s="119" t="s">
        <v>7</v>
      </c>
    </row>
    <row r="4" spans="1:9" s="5" customFormat="1" ht="19.5" customHeight="1">
      <c r="A4" s="119"/>
      <c r="B4" s="119"/>
      <c r="C4" s="119"/>
      <c r="D4" s="119"/>
      <c r="E4" s="3" t="s">
        <v>8</v>
      </c>
      <c r="F4" s="4" t="s">
        <v>9</v>
      </c>
      <c r="G4" s="3" t="s">
        <v>10</v>
      </c>
      <c r="H4" s="124"/>
      <c r="I4" s="119"/>
    </row>
    <row r="5" spans="1:9" s="5" customFormat="1" ht="19.5" customHeight="1">
      <c r="A5" s="116">
        <v>1</v>
      </c>
      <c r="B5" s="111" t="s">
        <v>11</v>
      </c>
      <c r="C5" s="6" t="s">
        <v>12</v>
      </c>
      <c r="D5" s="7"/>
      <c r="E5" s="8"/>
      <c r="F5" s="8"/>
      <c r="G5" s="8"/>
      <c r="H5" s="7"/>
      <c r="I5" s="9"/>
    </row>
    <row r="6" spans="1:9" s="5" customFormat="1" ht="19.5" customHeight="1">
      <c r="A6" s="116"/>
      <c r="B6" s="112"/>
      <c r="C6" s="6" t="s">
        <v>13</v>
      </c>
      <c r="D6" s="7"/>
      <c r="E6" s="8"/>
      <c r="F6" s="8">
        <f>G6</f>
        <v>44880000</v>
      </c>
      <c r="G6" s="8">
        <v>44880000</v>
      </c>
      <c r="H6" s="7">
        <v>40091</v>
      </c>
      <c r="I6" s="9" t="s">
        <v>14</v>
      </c>
    </row>
    <row r="7" spans="1:9" s="10" customFormat="1" ht="17.25" customHeight="1">
      <c r="A7" s="116"/>
      <c r="B7" s="112"/>
      <c r="C7" s="6" t="s">
        <v>15</v>
      </c>
      <c r="D7" s="7">
        <v>40623</v>
      </c>
      <c r="E7" s="8">
        <v>32288666</v>
      </c>
      <c r="F7" s="8">
        <v>32288666</v>
      </c>
      <c r="G7" s="8">
        <v>32288666</v>
      </c>
      <c r="H7" s="7">
        <v>40623</v>
      </c>
      <c r="I7" s="9" t="s">
        <v>16</v>
      </c>
    </row>
    <row r="8" spans="1:9" s="10" customFormat="1" ht="17.25" customHeight="1">
      <c r="A8" s="116"/>
      <c r="B8" s="112"/>
      <c r="C8" s="6" t="s">
        <v>17</v>
      </c>
      <c r="D8" s="7">
        <v>40875</v>
      </c>
      <c r="E8" s="8">
        <v>29920000</v>
      </c>
      <c r="F8" s="8">
        <v>29920000</v>
      </c>
      <c r="G8" s="8">
        <v>29920000</v>
      </c>
      <c r="H8" s="7">
        <v>40872</v>
      </c>
      <c r="I8" s="9" t="s">
        <v>16</v>
      </c>
    </row>
    <row r="9" spans="1:9" s="10" customFormat="1" ht="17.25" customHeight="1">
      <c r="A9" s="116"/>
      <c r="B9" s="112"/>
      <c r="C9" s="6" t="s">
        <v>18</v>
      </c>
      <c r="D9" s="7"/>
      <c r="E9" s="8"/>
      <c r="F9" s="8">
        <v>29920000</v>
      </c>
      <c r="G9" s="8">
        <v>29920000</v>
      </c>
      <c r="H9" s="7">
        <v>41193</v>
      </c>
      <c r="I9" s="9" t="s">
        <v>16</v>
      </c>
    </row>
    <row r="10" spans="1:9" s="10" customFormat="1" ht="17.25" customHeight="1">
      <c r="A10" s="116"/>
      <c r="B10" s="112"/>
      <c r="C10" s="6" t="s">
        <v>19</v>
      </c>
      <c r="D10" s="7">
        <v>41653</v>
      </c>
      <c r="E10" s="8">
        <v>29920000</v>
      </c>
      <c r="F10" s="8">
        <v>29920000</v>
      </c>
      <c r="G10" s="8">
        <v>29920000</v>
      </c>
      <c r="H10" s="7">
        <v>41641</v>
      </c>
      <c r="I10" s="9" t="s">
        <v>16</v>
      </c>
    </row>
    <row r="11" spans="1:9" s="10" customFormat="1" ht="17.25" customHeight="1">
      <c r="A11" s="116"/>
      <c r="B11" s="112"/>
      <c r="C11" s="6" t="s">
        <v>20</v>
      </c>
      <c r="D11" s="7">
        <v>41785</v>
      </c>
      <c r="E11" s="8">
        <v>36432000</v>
      </c>
      <c r="F11" s="8">
        <v>36432000</v>
      </c>
      <c r="G11" s="8">
        <v>36432000</v>
      </c>
      <c r="H11" s="7">
        <v>41780</v>
      </c>
      <c r="I11" s="9" t="s">
        <v>16</v>
      </c>
    </row>
    <row r="12" spans="1:9" s="10" customFormat="1" ht="17.25" customHeight="1">
      <c r="A12" s="116"/>
      <c r="B12" s="112"/>
      <c r="C12" s="6" t="s">
        <v>21</v>
      </c>
      <c r="D12" s="7">
        <v>41934</v>
      </c>
      <c r="E12" s="8">
        <v>34408000</v>
      </c>
      <c r="F12" s="8">
        <v>34408000</v>
      </c>
      <c r="G12" s="8">
        <v>34408000</v>
      </c>
      <c r="H12" s="7">
        <v>41918</v>
      </c>
      <c r="I12" s="9" t="s">
        <v>16</v>
      </c>
    </row>
    <row r="13" spans="1:9" s="10" customFormat="1" ht="17.25" customHeight="1">
      <c r="A13" s="116"/>
      <c r="B13" s="112"/>
      <c r="C13" s="6" t="s">
        <v>22</v>
      </c>
      <c r="D13" s="7">
        <v>42152</v>
      </c>
      <c r="E13" s="8">
        <v>36432000</v>
      </c>
      <c r="F13" s="8">
        <v>36432000</v>
      </c>
      <c r="G13" s="8">
        <v>36432000</v>
      </c>
      <c r="H13" s="7">
        <v>42153</v>
      </c>
      <c r="I13" s="9" t="s">
        <v>16</v>
      </c>
    </row>
    <row r="14" spans="1:9" s="10" customFormat="1" ht="17.25" hidden="1" customHeight="1">
      <c r="A14" s="116"/>
      <c r="B14" s="112"/>
      <c r="C14" s="11"/>
      <c r="D14" s="12"/>
      <c r="E14" s="13"/>
      <c r="F14" s="13"/>
      <c r="G14" s="8"/>
      <c r="H14" s="12"/>
      <c r="I14" s="14"/>
    </row>
    <row r="15" spans="1:9" s="10" customFormat="1" ht="17.25" hidden="1" customHeight="1">
      <c r="A15" s="116"/>
      <c r="B15" s="112"/>
      <c r="C15" s="11"/>
      <c r="D15" s="12"/>
      <c r="E15" s="13"/>
      <c r="F15" s="13"/>
      <c r="G15" s="8"/>
      <c r="H15" s="12"/>
      <c r="I15" s="14"/>
    </row>
    <row r="16" spans="1:9" s="18" customFormat="1" ht="17.25" customHeight="1">
      <c r="A16" s="116"/>
      <c r="B16" s="112"/>
      <c r="C16" s="75" t="s">
        <v>23</v>
      </c>
      <c r="D16" s="76"/>
      <c r="E16" s="15">
        <f>SUM(E5:E15)</f>
        <v>199400666</v>
      </c>
      <c r="F16" s="15">
        <f>SUM(F5:F15)</f>
        <v>274200666</v>
      </c>
      <c r="G16" s="15">
        <f>SUM(G5:G15)</f>
        <v>274200666</v>
      </c>
      <c r="H16" s="16"/>
      <c r="I16" s="17" t="s">
        <v>24</v>
      </c>
    </row>
    <row r="17" spans="1:9" s="18" customFormat="1" ht="17.25" customHeight="1">
      <c r="A17" s="116"/>
      <c r="B17" s="113"/>
      <c r="C17" s="75" t="s">
        <v>25</v>
      </c>
      <c r="D17" s="76"/>
      <c r="E17" s="19"/>
      <c r="F17" s="19"/>
      <c r="G17" s="20">
        <f>E16-G16</f>
        <v>-74800000</v>
      </c>
      <c r="H17" s="16"/>
      <c r="I17" s="17"/>
    </row>
    <row r="18" spans="1:9" s="10" customFormat="1" ht="17.25" customHeight="1">
      <c r="A18" s="116">
        <v>2</v>
      </c>
      <c r="B18" s="116" t="s">
        <v>26</v>
      </c>
      <c r="C18" s="9" t="s">
        <v>27</v>
      </c>
      <c r="D18" s="7">
        <v>41718</v>
      </c>
      <c r="E18" s="21">
        <v>80000000</v>
      </c>
      <c r="F18" s="21">
        <v>80000000</v>
      </c>
      <c r="G18" s="22">
        <v>80000000</v>
      </c>
      <c r="H18" s="23">
        <v>41871</v>
      </c>
      <c r="I18" s="14" t="s">
        <v>16</v>
      </c>
    </row>
    <row r="19" spans="1:9" s="18" customFormat="1" ht="17.25" customHeight="1">
      <c r="A19" s="116"/>
      <c r="B19" s="116"/>
      <c r="C19" s="75" t="s">
        <v>23</v>
      </c>
      <c r="D19" s="76"/>
      <c r="E19" s="15">
        <f>SUM(E18:E18)</f>
        <v>80000000</v>
      </c>
      <c r="F19" s="15">
        <f>SUM(F18:F18)</f>
        <v>80000000</v>
      </c>
      <c r="G19" s="15">
        <f>SUM(G18:G18)</f>
        <v>80000000</v>
      </c>
      <c r="H19" s="16"/>
      <c r="I19" s="17" t="s">
        <v>24</v>
      </c>
    </row>
    <row r="20" spans="1:9" s="18" customFormat="1" ht="17.25" customHeight="1">
      <c r="A20" s="116"/>
      <c r="B20" s="116"/>
      <c r="C20" s="75" t="s">
        <v>25</v>
      </c>
      <c r="D20" s="76"/>
      <c r="E20" s="19"/>
      <c r="F20" s="19"/>
      <c r="G20" s="20">
        <f>E19-G19</f>
        <v>0</v>
      </c>
      <c r="H20" s="16"/>
      <c r="I20" s="17"/>
    </row>
    <row r="21" spans="1:9" s="10" customFormat="1" ht="17.25" customHeight="1">
      <c r="A21" s="116">
        <v>3</v>
      </c>
      <c r="B21" s="116" t="s">
        <v>28</v>
      </c>
      <c r="C21" s="9"/>
      <c r="D21" s="7"/>
      <c r="E21" s="21">
        <v>30800005</v>
      </c>
      <c r="F21" s="21">
        <f>E21</f>
        <v>30800005</v>
      </c>
      <c r="G21" s="22">
        <v>30800005</v>
      </c>
      <c r="H21" s="23">
        <v>41942</v>
      </c>
      <c r="I21" s="14" t="s">
        <v>16</v>
      </c>
    </row>
    <row r="22" spans="1:9" s="18" customFormat="1" ht="17.25" customHeight="1">
      <c r="A22" s="116"/>
      <c r="B22" s="116"/>
      <c r="C22" s="75" t="s">
        <v>23</v>
      </c>
      <c r="D22" s="76"/>
      <c r="E22" s="15">
        <f>SUM(E21:E21)</f>
        <v>30800005</v>
      </c>
      <c r="F22" s="15">
        <f>SUM(F21:F21)</f>
        <v>30800005</v>
      </c>
      <c r="G22" s="15">
        <f>SUM(G21:G21)</f>
        <v>30800005</v>
      </c>
      <c r="H22" s="16"/>
      <c r="I22" s="17" t="s">
        <v>24</v>
      </c>
    </row>
    <row r="23" spans="1:9" s="18" customFormat="1" ht="17.25" customHeight="1">
      <c r="A23" s="116"/>
      <c r="B23" s="116"/>
      <c r="C23" s="75" t="s">
        <v>25</v>
      </c>
      <c r="D23" s="76"/>
      <c r="E23" s="19"/>
      <c r="F23" s="19"/>
      <c r="G23" s="20">
        <f>E22-G22</f>
        <v>0</v>
      </c>
      <c r="H23" s="16"/>
      <c r="I23" s="17"/>
    </row>
    <row r="24" spans="1:9" s="10" customFormat="1" ht="17.25" customHeight="1">
      <c r="A24" s="116">
        <v>4</v>
      </c>
      <c r="B24" s="116" t="s">
        <v>29</v>
      </c>
      <c r="C24" s="9"/>
      <c r="D24" s="7"/>
      <c r="E24" s="21">
        <v>30440000</v>
      </c>
      <c r="F24" s="21">
        <f>E24</f>
        <v>30440000</v>
      </c>
      <c r="G24" s="22">
        <v>30440000</v>
      </c>
      <c r="H24" s="23">
        <v>42174</v>
      </c>
      <c r="I24" s="14" t="s">
        <v>16</v>
      </c>
    </row>
    <row r="25" spans="1:9" s="18" customFormat="1" ht="17.25" customHeight="1">
      <c r="A25" s="116"/>
      <c r="B25" s="116"/>
      <c r="C25" s="75" t="s">
        <v>23</v>
      </c>
      <c r="D25" s="76"/>
      <c r="E25" s="15">
        <f>SUM(E24:E24)</f>
        <v>30440000</v>
      </c>
      <c r="F25" s="15">
        <f>SUM(F24:F24)</f>
        <v>30440000</v>
      </c>
      <c r="G25" s="15">
        <f>SUM(G24:G24)</f>
        <v>30440000</v>
      </c>
      <c r="H25" s="16"/>
      <c r="I25" s="17" t="s">
        <v>24</v>
      </c>
    </row>
    <row r="26" spans="1:9" s="18" customFormat="1" ht="17.25" customHeight="1">
      <c r="A26" s="116"/>
      <c r="B26" s="116"/>
      <c r="C26" s="75" t="s">
        <v>25</v>
      </c>
      <c r="D26" s="76"/>
      <c r="E26" s="19"/>
      <c r="F26" s="19"/>
      <c r="G26" s="20">
        <f>E25-G25</f>
        <v>0</v>
      </c>
      <c r="H26" s="16"/>
      <c r="I26" s="17"/>
    </row>
    <row r="27" spans="1:9" s="10" customFormat="1" ht="18" customHeight="1">
      <c r="A27" s="116">
        <v>5</v>
      </c>
      <c r="B27" s="116" t="s">
        <v>30</v>
      </c>
      <c r="C27" s="9"/>
      <c r="D27" s="7"/>
      <c r="E27" s="21">
        <v>21610454</v>
      </c>
      <c r="F27" s="21">
        <v>21610454</v>
      </c>
      <c r="G27" s="22">
        <v>21610454</v>
      </c>
      <c r="H27" s="23">
        <v>42188</v>
      </c>
      <c r="I27" s="14" t="s">
        <v>16</v>
      </c>
    </row>
    <row r="28" spans="1:9" s="18" customFormat="1" ht="18" customHeight="1">
      <c r="A28" s="116"/>
      <c r="B28" s="116"/>
      <c r="C28" s="75" t="s">
        <v>23</v>
      </c>
      <c r="D28" s="76"/>
      <c r="E28" s="15">
        <f>SUM(E27:E27)</f>
        <v>21610454</v>
      </c>
      <c r="F28" s="15">
        <f>SUM(F27:F27)</f>
        <v>21610454</v>
      </c>
      <c r="G28" s="15">
        <f>SUM(G27:G27)</f>
        <v>21610454</v>
      </c>
      <c r="H28" s="16"/>
      <c r="I28" s="17" t="s">
        <v>24</v>
      </c>
    </row>
    <row r="29" spans="1:9" s="18" customFormat="1" ht="18" customHeight="1">
      <c r="A29" s="116"/>
      <c r="B29" s="116"/>
      <c r="C29" s="75" t="s">
        <v>25</v>
      </c>
      <c r="D29" s="76"/>
      <c r="E29" s="19"/>
      <c r="F29" s="19"/>
      <c r="G29" s="20">
        <f>E28-G28</f>
        <v>0</v>
      </c>
      <c r="H29" s="16"/>
      <c r="I29" s="17"/>
    </row>
    <row r="30" spans="1:9" s="10" customFormat="1" ht="18" customHeight="1">
      <c r="A30" s="116">
        <v>5</v>
      </c>
      <c r="B30" s="116" t="s">
        <v>31</v>
      </c>
      <c r="C30" s="9"/>
      <c r="D30" s="7"/>
      <c r="E30" s="21">
        <v>33000000</v>
      </c>
      <c r="F30" s="21">
        <f>E30</f>
        <v>33000000</v>
      </c>
      <c r="G30" s="22">
        <f>F30</f>
        <v>33000000</v>
      </c>
      <c r="H30" s="23">
        <v>42235</v>
      </c>
      <c r="I30" s="14" t="s">
        <v>16</v>
      </c>
    </row>
    <row r="31" spans="1:9" s="18" customFormat="1" ht="18" customHeight="1">
      <c r="A31" s="116"/>
      <c r="B31" s="116"/>
      <c r="C31" s="75" t="s">
        <v>23</v>
      </c>
      <c r="D31" s="76"/>
      <c r="E31" s="15">
        <f>SUM(E30:E30)</f>
        <v>33000000</v>
      </c>
      <c r="F31" s="15">
        <f>SUM(F30:F30)</f>
        <v>33000000</v>
      </c>
      <c r="G31" s="15">
        <f>SUM(G30:G30)</f>
        <v>33000000</v>
      </c>
      <c r="H31" s="16"/>
      <c r="I31" s="17" t="s">
        <v>24</v>
      </c>
    </row>
    <row r="32" spans="1:9" s="18" customFormat="1" ht="18" customHeight="1">
      <c r="A32" s="116"/>
      <c r="B32" s="116"/>
      <c r="C32" s="75" t="s">
        <v>25</v>
      </c>
      <c r="D32" s="76"/>
      <c r="E32" s="19"/>
      <c r="F32" s="19"/>
      <c r="G32" s="20">
        <f>E31-G31</f>
        <v>0</v>
      </c>
      <c r="H32" s="16"/>
      <c r="I32" s="17"/>
    </row>
    <row r="33" spans="1:9" s="10" customFormat="1" ht="18" customHeight="1">
      <c r="A33" s="116">
        <v>6</v>
      </c>
      <c r="B33" s="116" t="s">
        <v>32</v>
      </c>
      <c r="C33" s="9" t="s">
        <v>33</v>
      </c>
      <c r="D33" s="7">
        <v>41904</v>
      </c>
      <c r="E33" s="21">
        <v>16327199</v>
      </c>
      <c r="F33" s="21">
        <v>16327199</v>
      </c>
      <c r="G33" s="22">
        <v>16327199</v>
      </c>
      <c r="H33" s="23">
        <v>41915</v>
      </c>
      <c r="I33" s="14" t="s">
        <v>16</v>
      </c>
    </row>
    <row r="34" spans="1:9" s="18" customFormat="1" ht="18" customHeight="1">
      <c r="A34" s="116"/>
      <c r="B34" s="116"/>
      <c r="C34" s="75" t="s">
        <v>23</v>
      </c>
      <c r="D34" s="76"/>
      <c r="E34" s="15">
        <f>SUM(E33:E33)</f>
        <v>16327199</v>
      </c>
      <c r="F34" s="15">
        <f>SUM(F33:F33)</f>
        <v>16327199</v>
      </c>
      <c r="G34" s="15">
        <f>SUM(G33:G33)</f>
        <v>16327199</v>
      </c>
      <c r="H34" s="16"/>
      <c r="I34" s="17" t="s">
        <v>24</v>
      </c>
    </row>
    <row r="35" spans="1:9" s="18" customFormat="1" ht="18" customHeight="1">
      <c r="A35" s="116"/>
      <c r="B35" s="116"/>
      <c r="C35" s="75" t="s">
        <v>25</v>
      </c>
      <c r="D35" s="76"/>
      <c r="E35" s="19"/>
      <c r="F35" s="19"/>
      <c r="G35" s="20">
        <f>E34-G34</f>
        <v>0</v>
      </c>
      <c r="H35" s="16"/>
      <c r="I35" s="17"/>
    </row>
    <row r="36" spans="1:9" s="10" customFormat="1" ht="17.25" customHeight="1">
      <c r="A36" s="116">
        <v>7</v>
      </c>
      <c r="B36" s="116" t="s">
        <v>34</v>
      </c>
      <c r="C36" s="109" t="s">
        <v>35</v>
      </c>
      <c r="D36" s="117">
        <v>41697</v>
      </c>
      <c r="E36" s="115">
        <f>324737600+1262599800</f>
        <v>1587337400</v>
      </c>
      <c r="F36" s="115">
        <f>324737600+1262599800</f>
        <v>1587337400</v>
      </c>
      <c r="G36" s="22">
        <v>43824000</v>
      </c>
      <c r="H36" s="23">
        <v>41664</v>
      </c>
      <c r="I36" s="14" t="s">
        <v>16</v>
      </c>
    </row>
    <row r="37" spans="1:9" s="10" customFormat="1" ht="17.25" customHeight="1">
      <c r="A37" s="116"/>
      <c r="B37" s="116"/>
      <c r="C37" s="109"/>
      <c r="D37" s="109"/>
      <c r="E37" s="115"/>
      <c r="F37" s="115"/>
      <c r="G37" s="8">
        <v>76462320</v>
      </c>
      <c r="H37" s="7">
        <v>41699</v>
      </c>
      <c r="I37" s="9" t="s">
        <v>16</v>
      </c>
    </row>
    <row r="38" spans="1:9" s="10" customFormat="1" ht="17.25" customHeight="1">
      <c r="A38" s="116"/>
      <c r="B38" s="116"/>
      <c r="C38" s="109"/>
      <c r="D38" s="109"/>
      <c r="E38" s="115"/>
      <c r="F38" s="115"/>
      <c r="G38" s="8">
        <v>133147080</v>
      </c>
      <c r="H38" s="7">
        <v>41718</v>
      </c>
      <c r="I38" s="9" t="s">
        <v>16</v>
      </c>
    </row>
    <row r="39" spans="1:9" s="10" customFormat="1" ht="17.25" customHeight="1">
      <c r="A39" s="116"/>
      <c r="B39" s="116"/>
      <c r="C39" s="109"/>
      <c r="D39" s="109"/>
      <c r="E39" s="115"/>
      <c r="F39" s="115"/>
      <c r="G39" s="8">
        <v>378779940</v>
      </c>
      <c r="H39" s="7">
        <v>41834</v>
      </c>
      <c r="I39" s="9" t="s">
        <v>16</v>
      </c>
    </row>
    <row r="40" spans="1:9" s="10" customFormat="1" ht="17.25" customHeight="1">
      <c r="A40" s="116"/>
      <c r="B40" s="116"/>
      <c r="C40" s="109"/>
      <c r="D40" s="109"/>
      <c r="E40" s="115"/>
      <c r="F40" s="115"/>
      <c r="G40" s="13">
        <v>252519960</v>
      </c>
      <c r="H40" s="12">
        <v>41865</v>
      </c>
      <c r="I40" s="24" t="s">
        <v>16</v>
      </c>
    </row>
    <row r="41" spans="1:9" s="10" customFormat="1" ht="17.25" customHeight="1">
      <c r="A41" s="116"/>
      <c r="B41" s="116"/>
      <c r="C41" s="109"/>
      <c r="D41" s="109"/>
      <c r="E41" s="115"/>
      <c r="F41" s="115"/>
      <c r="G41" s="8">
        <v>378779940</v>
      </c>
      <c r="H41" s="7">
        <v>41871</v>
      </c>
      <c r="I41" s="24" t="s">
        <v>16</v>
      </c>
    </row>
    <row r="42" spans="1:9" s="10" customFormat="1" ht="17.25" customHeight="1">
      <c r="A42" s="116"/>
      <c r="B42" s="116"/>
      <c r="C42" s="109"/>
      <c r="D42" s="109"/>
      <c r="E42" s="115"/>
      <c r="F42" s="115"/>
      <c r="G42" s="25">
        <v>323824160</v>
      </c>
      <c r="H42" s="26">
        <v>41928</v>
      </c>
      <c r="I42" s="24" t="s">
        <v>16</v>
      </c>
    </row>
    <row r="43" spans="1:9" s="18" customFormat="1" ht="18" customHeight="1">
      <c r="A43" s="116"/>
      <c r="B43" s="116"/>
      <c r="C43" s="75" t="s">
        <v>23</v>
      </c>
      <c r="D43" s="76"/>
      <c r="E43" s="15">
        <f>SUM(E36:E42)</f>
        <v>1587337400</v>
      </c>
      <c r="F43" s="15">
        <f>SUM(F36:F42)</f>
        <v>1587337400</v>
      </c>
      <c r="G43" s="15">
        <f>SUM(G36:G42)</f>
        <v>1587337400</v>
      </c>
      <c r="H43" s="16"/>
      <c r="I43" s="17" t="s">
        <v>24</v>
      </c>
    </row>
    <row r="44" spans="1:9" s="18" customFormat="1" ht="18" customHeight="1">
      <c r="A44" s="116"/>
      <c r="B44" s="116"/>
      <c r="C44" s="75" t="s">
        <v>25</v>
      </c>
      <c r="D44" s="76"/>
      <c r="E44" s="19"/>
      <c r="F44" s="19"/>
      <c r="G44" s="20">
        <f>E43-G43</f>
        <v>0</v>
      </c>
      <c r="H44" s="16"/>
      <c r="I44" s="17"/>
    </row>
    <row r="45" spans="1:9" ht="17.25" customHeight="1">
      <c r="A45" s="77">
        <v>8</v>
      </c>
      <c r="B45" s="77" t="s">
        <v>36</v>
      </c>
      <c r="C45" s="95"/>
      <c r="D45" s="96"/>
      <c r="E45" s="94">
        <v>66672164</v>
      </c>
      <c r="F45" s="94">
        <f>E45</f>
        <v>66672164</v>
      </c>
      <c r="G45" s="27">
        <v>66672164</v>
      </c>
      <c r="H45" s="28">
        <v>42100</v>
      </c>
      <c r="I45" s="29" t="s">
        <v>37</v>
      </c>
    </row>
    <row r="46" spans="1:9" ht="17.25" hidden="1" customHeight="1">
      <c r="A46" s="77"/>
      <c r="B46" s="77"/>
      <c r="C46" s="95"/>
      <c r="D46" s="96"/>
      <c r="E46" s="94"/>
      <c r="F46" s="94"/>
      <c r="G46" s="27"/>
      <c r="H46" s="31">
        <v>42108</v>
      </c>
      <c r="I46" s="29" t="s">
        <v>37</v>
      </c>
    </row>
    <row r="47" spans="1:9" ht="17.25" hidden="1" customHeight="1">
      <c r="A47" s="77"/>
      <c r="B47" s="77"/>
      <c r="C47" s="95"/>
      <c r="D47" s="96"/>
      <c r="E47" s="94"/>
      <c r="F47" s="94"/>
      <c r="G47" s="27"/>
      <c r="H47" s="31">
        <v>42112</v>
      </c>
      <c r="I47" s="29" t="s">
        <v>37</v>
      </c>
    </row>
    <row r="48" spans="1:9" s="18" customFormat="1" ht="18" customHeight="1">
      <c r="A48" s="77"/>
      <c r="B48" s="77"/>
      <c r="C48" s="75" t="s">
        <v>23</v>
      </c>
      <c r="D48" s="76"/>
      <c r="E48" s="15">
        <f>SUM(E45:E47)</f>
        <v>66672164</v>
      </c>
      <c r="F48" s="15">
        <f>SUM(F45:F47)</f>
        <v>66672164</v>
      </c>
      <c r="G48" s="15">
        <f>SUM(G45:G47)</f>
        <v>66672164</v>
      </c>
      <c r="H48" s="16"/>
      <c r="I48" s="17" t="s">
        <v>24</v>
      </c>
    </row>
    <row r="49" spans="1:9" s="18" customFormat="1" ht="18" customHeight="1">
      <c r="A49" s="77"/>
      <c r="B49" s="77"/>
      <c r="C49" s="75" t="s">
        <v>25</v>
      </c>
      <c r="D49" s="76"/>
      <c r="E49" s="19"/>
      <c r="F49" s="19"/>
      <c r="G49" s="20">
        <f>E48-G48</f>
        <v>0</v>
      </c>
      <c r="H49" s="16"/>
      <c r="I49" s="17"/>
    </row>
    <row r="50" spans="1:9" s="10" customFormat="1" ht="17.25" customHeight="1">
      <c r="A50" s="116">
        <v>9</v>
      </c>
      <c r="B50" s="116" t="s">
        <v>38</v>
      </c>
      <c r="C50" s="109" t="s">
        <v>39</v>
      </c>
      <c r="D50" s="117">
        <v>41627</v>
      </c>
      <c r="E50" s="115">
        <v>289000000</v>
      </c>
      <c r="F50" s="115">
        <v>289000000</v>
      </c>
      <c r="G50" s="8">
        <v>20000000</v>
      </c>
      <c r="H50" s="23">
        <v>41664</v>
      </c>
      <c r="I50" s="14" t="s">
        <v>16</v>
      </c>
    </row>
    <row r="51" spans="1:9" s="10" customFormat="1" ht="17.25" customHeight="1">
      <c r="A51" s="116"/>
      <c r="B51" s="116"/>
      <c r="C51" s="109"/>
      <c r="D51" s="109"/>
      <c r="E51" s="115"/>
      <c r="F51" s="115"/>
      <c r="G51" s="8">
        <v>20000000</v>
      </c>
      <c r="H51" s="23">
        <v>41843</v>
      </c>
      <c r="I51" s="14" t="s">
        <v>16</v>
      </c>
    </row>
    <row r="52" spans="1:9" s="10" customFormat="1" ht="17.25" customHeight="1">
      <c r="A52" s="116"/>
      <c r="B52" s="116"/>
      <c r="C52" s="109"/>
      <c r="D52" s="109"/>
      <c r="E52" s="115"/>
      <c r="F52" s="115"/>
      <c r="G52" s="8">
        <v>50000000</v>
      </c>
      <c r="H52" s="23">
        <v>41851</v>
      </c>
      <c r="I52" s="14" t="s">
        <v>16</v>
      </c>
    </row>
    <row r="53" spans="1:9" s="10" customFormat="1" ht="17.25" customHeight="1">
      <c r="A53" s="116"/>
      <c r="B53" s="116"/>
      <c r="C53" s="109"/>
      <c r="D53" s="109"/>
      <c r="E53" s="115"/>
      <c r="F53" s="115"/>
      <c r="G53" s="8">
        <v>50000000</v>
      </c>
      <c r="H53" s="7">
        <v>41858</v>
      </c>
      <c r="I53" s="9" t="s">
        <v>16</v>
      </c>
    </row>
    <row r="54" spans="1:9" s="10" customFormat="1" ht="17.25" customHeight="1">
      <c r="A54" s="116"/>
      <c r="B54" s="116"/>
      <c r="C54" s="109"/>
      <c r="D54" s="109"/>
      <c r="E54" s="115"/>
      <c r="F54" s="115"/>
      <c r="G54" s="8">
        <v>50000000</v>
      </c>
      <c r="H54" s="7">
        <v>41871</v>
      </c>
      <c r="I54" s="9" t="s">
        <v>16</v>
      </c>
    </row>
    <row r="55" spans="1:9" s="10" customFormat="1" ht="17.25" customHeight="1">
      <c r="A55" s="116"/>
      <c r="B55" s="116"/>
      <c r="C55" s="109"/>
      <c r="D55" s="109"/>
      <c r="E55" s="115"/>
      <c r="F55" s="115"/>
      <c r="G55" s="8">
        <v>50000000</v>
      </c>
      <c r="H55" s="12">
        <v>41894</v>
      </c>
      <c r="I55" s="9" t="s">
        <v>16</v>
      </c>
    </row>
    <row r="56" spans="1:9" s="10" customFormat="1" ht="17.25" customHeight="1">
      <c r="A56" s="116"/>
      <c r="B56" s="116"/>
      <c r="C56" s="109"/>
      <c r="D56" s="109"/>
      <c r="E56" s="115"/>
      <c r="F56" s="115"/>
      <c r="G56" s="25">
        <v>49000000</v>
      </c>
      <c r="H56" s="26">
        <v>41942</v>
      </c>
      <c r="I56" s="9" t="s">
        <v>16</v>
      </c>
    </row>
    <row r="57" spans="1:9" s="18" customFormat="1" ht="18" customHeight="1">
      <c r="A57" s="116"/>
      <c r="B57" s="116"/>
      <c r="C57" s="75" t="s">
        <v>23</v>
      </c>
      <c r="D57" s="76"/>
      <c r="E57" s="15">
        <f>SUM(E50:E56)</f>
        <v>289000000</v>
      </c>
      <c r="F57" s="15">
        <f>SUM(F50:F56)</f>
        <v>289000000</v>
      </c>
      <c r="G57" s="15">
        <f>SUM(G50:G56)</f>
        <v>289000000</v>
      </c>
      <c r="H57" s="16"/>
      <c r="I57" s="17" t="s">
        <v>24</v>
      </c>
    </row>
    <row r="58" spans="1:9" s="18" customFormat="1" ht="18" customHeight="1">
      <c r="A58" s="116"/>
      <c r="B58" s="116"/>
      <c r="C58" s="75" t="s">
        <v>25</v>
      </c>
      <c r="D58" s="76"/>
      <c r="E58" s="19"/>
      <c r="F58" s="19"/>
      <c r="G58" s="20">
        <f>E57-G57</f>
        <v>0</v>
      </c>
      <c r="H58" s="16"/>
      <c r="I58" s="17"/>
    </row>
    <row r="59" spans="1:9" ht="16.5" customHeight="1">
      <c r="A59" s="77">
        <v>10</v>
      </c>
      <c r="B59" s="78" t="s">
        <v>40</v>
      </c>
      <c r="C59" s="86" t="s">
        <v>41</v>
      </c>
      <c r="D59" s="83">
        <v>42182</v>
      </c>
      <c r="E59" s="79">
        <v>150126466</v>
      </c>
      <c r="F59" s="79">
        <v>150126466</v>
      </c>
      <c r="G59" s="27">
        <v>45000000</v>
      </c>
      <c r="H59" s="31">
        <v>42185</v>
      </c>
      <c r="I59" s="29" t="s">
        <v>16</v>
      </c>
    </row>
    <row r="60" spans="1:9" ht="16.5" customHeight="1">
      <c r="A60" s="77"/>
      <c r="B60" s="78"/>
      <c r="C60" s="82"/>
      <c r="D60" s="82"/>
      <c r="E60" s="80"/>
      <c r="F60" s="80"/>
      <c r="G60" s="32">
        <v>105126466</v>
      </c>
      <c r="H60" s="31">
        <v>42195</v>
      </c>
      <c r="I60" s="29" t="s">
        <v>16</v>
      </c>
    </row>
    <row r="61" spans="1:9" ht="16.5" customHeight="1">
      <c r="A61" s="77"/>
      <c r="B61" s="78"/>
      <c r="C61" s="33"/>
      <c r="D61" s="34"/>
      <c r="E61" s="35"/>
      <c r="F61" s="35"/>
      <c r="G61" s="35"/>
      <c r="H61" s="36"/>
      <c r="I61" s="37"/>
    </row>
    <row r="62" spans="1:9" s="18" customFormat="1" ht="18" customHeight="1">
      <c r="A62" s="77"/>
      <c r="B62" s="78"/>
      <c r="C62" s="75" t="s">
        <v>23</v>
      </c>
      <c r="D62" s="76"/>
      <c r="E62" s="15">
        <f>SUM(E59:E60)</f>
        <v>150126466</v>
      </c>
      <c r="F62" s="15">
        <f>SUM(F59:F60)</f>
        <v>150126466</v>
      </c>
      <c r="G62" s="15">
        <f>SUM(G59:G60)</f>
        <v>150126466</v>
      </c>
      <c r="H62" s="16"/>
      <c r="I62" s="17" t="s">
        <v>24</v>
      </c>
    </row>
    <row r="63" spans="1:9" s="18" customFormat="1" ht="18" customHeight="1">
      <c r="A63" s="77"/>
      <c r="B63" s="78"/>
      <c r="C63" s="75" t="s">
        <v>25</v>
      </c>
      <c r="D63" s="76"/>
      <c r="E63" s="19"/>
      <c r="F63" s="19"/>
      <c r="G63" s="20">
        <f>E62-G62</f>
        <v>0</v>
      </c>
      <c r="H63" s="16"/>
      <c r="I63" s="17"/>
    </row>
    <row r="64" spans="1:9" ht="16.5" customHeight="1">
      <c r="A64" s="77">
        <v>11</v>
      </c>
      <c r="B64" s="78" t="s">
        <v>42</v>
      </c>
      <c r="C64" s="38" t="s">
        <v>43</v>
      </c>
      <c r="D64" s="39">
        <v>42206</v>
      </c>
      <c r="E64" s="40">
        <v>53060000</v>
      </c>
      <c r="F64" s="40">
        <f>E64</f>
        <v>53060000</v>
      </c>
      <c r="G64" s="40">
        <v>53060000</v>
      </c>
      <c r="H64" s="31">
        <v>42212</v>
      </c>
      <c r="I64" s="29" t="s">
        <v>16</v>
      </c>
    </row>
    <row r="65" spans="1:9" s="18" customFormat="1" ht="18" customHeight="1">
      <c r="A65" s="77"/>
      <c r="B65" s="78"/>
      <c r="C65" s="75" t="s">
        <v>23</v>
      </c>
      <c r="D65" s="76"/>
      <c r="E65" s="15">
        <f>SUM(E64:E64)</f>
        <v>53060000</v>
      </c>
      <c r="F65" s="15">
        <f>SUM(F64:F64)</f>
        <v>53060000</v>
      </c>
      <c r="G65" s="15">
        <f>SUM(G64:G64)</f>
        <v>53060000</v>
      </c>
      <c r="H65" s="16"/>
      <c r="I65" s="17" t="s">
        <v>24</v>
      </c>
    </row>
    <row r="66" spans="1:9" s="18" customFormat="1" ht="18" customHeight="1">
      <c r="A66" s="77"/>
      <c r="B66" s="78"/>
      <c r="C66" s="75" t="s">
        <v>25</v>
      </c>
      <c r="D66" s="76"/>
      <c r="E66" s="19"/>
      <c r="F66" s="19"/>
      <c r="G66" s="20">
        <f>E65-G65</f>
        <v>0</v>
      </c>
      <c r="H66" s="16"/>
      <c r="I66" s="17"/>
    </row>
    <row r="67" spans="1:9" ht="17.25" customHeight="1">
      <c r="A67" s="77">
        <v>12</v>
      </c>
      <c r="B67" s="77" t="s">
        <v>44</v>
      </c>
      <c r="C67" s="95" t="s">
        <v>45</v>
      </c>
      <c r="D67" s="96">
        <v>41353</v>
      </c>
      <c r="E67" s="94"/>
      <c r="F67" s="94">
        <v>100000000</v>
      </c>
      <c r="G67" s="41">
        <v>30000000</v>
      </c>
      <c r="H67" s="28">
        <v>41723</v>
      </c>
      <c r="I67" s="29" t="s">
        <v>16</v>
      </c>
    </row>
    <row r="68" spans="1:9" ht="17.25" customHeight="1">
      <c r="A68" s="77"/>
      <c r="B68" s="77"/>
      <c r="C68" s="95"/>
      <c r="D68" s="96"/>
      <c r="E68" s="94"/>
      <c r="F68" s="94"/>
      <c r="G68" s="27">
        <v>30000000</v>
      </c>
      <c r="H68" s="31">
        <v>41813</v>
      </c>
      <c r="I68" s="42" t="s">
        <v>16</v>
      </c>
    </row>
    <row r="69" spans="1:9" s="18" customFormat="1" ht="18" customHeight="1">
      <c r="A69" s="77"/>
      <c r="B69" s="77"/>
      <c r="C69" s="75" t="s">
        <v>23</v>
      </c>
      <c r="D69" s="76"/>
      <c r="E69" s="15">
        <f>SUM(E67:E68)</f>
        <v>0</v>
      </c>
      <c r="F69" s="15">
        <f>SUM(F67:F68)</f>
        <v>100000000</v>
      </c>
      <c r="G69" s="15">
        <f t="shared" ref="G69" si="0">SUM(G67:G68)</f>
        <v>60000000</v>
      </c>
      <c r="H69" s="16"/>
      <c r="I69" s="17" t="s">
        <v>24</v>
      </c>
    </row>
    <row r="70" spans="1:9" s="18" customFormat="1" ht="18" customHeight="1">
      <c r="A70" s="77"/>
      <c r="B70" s="77"/>
      <c r="C70" s="75" t="s">
        <v>25</v>
      </c>
      <c r="D70" s="76"/>
      <c r="E70" s="19"/>
      <c r="F70" s="19"/>
      <c r="G70" s="20">
        <f>F69-G69</f>
        <v>40000000</v>
      </c>
      <c r="H70" s="16"/>
      <c r="I70" s="17"/>
    </row>
    <row r="71" spans="1:9" s="10" customFormat="1" ht="17.25" customHeight="1">
      <c r="A71" s="111">
        <v>13</v>
      </c>
      <c r="B71" s="111" t="s">
        <v>46</v>
      </c>
      <c r="C71" s="108" t="s">
        <v>47</v>
      </c>
      <c r="D71" s="110">
        <v>41292</v>
      </c>
      <c r="E71" s="103">
        <v>60500000</v>
      </c>
      <c r="F71" s="103">
        <v>60500000</v>
      </c>
      <c r="G71" s="22">
        <v>27500000</v>
      </c>
      <c r="H71" s="43">
        <v>41641</v>
      </c>
      <c r="I71" s="14" t="s">
        <v>16</v>
      </c>
    </row>
    <row r="72" spans="1:9" s="10" customFormat="1" ht="17.25" customHeight="1">
      <c r="A72" s="112"/>
      <c r="B72" s="112"/>
      <c r="C72" s="109"/>
      <c r="D72" s="109"/>
      <c r="E72" s="104"/>
      <c r="F72" s="104"/>
      <c r="G72" s="8">
        <v>33000000</v>
      </c>
      <c r="H72" s="44">
        <v>41775</v>
      </c>
      <c r="I72" s="14" t="s">
        <v>16</v>
      </c>
    </row>
    <row r="73" spans="1:9" s="18" customFormat="1" ht="17.25" customHeight="1">
      <c r="A73" s="112"/>
      <c r="B73" s="112"/>
      <c r="C73" s="75" t="s">
        <v>23</v>
      </c>
      <c r="D73" s="76"/>
      <c r="E73" s="15">
        <f>SUM(E71:E72)</f>
        <v>60500000</v>
      </c>
      <c r="F73" s="15">
        <f>SUM(F71:F72)</f>
        <v>60500000</v>
      </c>
      <c r="G73" s="15">
        <f>SUM(G71:G72)</f>
        <v>60500000</v>
      </c>
      <c r="H73" s="16"/>
      <c r="I73" s="17" t="s">
        <v>24</v>
      </c>
    </row>
    <row r="74" spans="1:9" s="18" customFormat="1" ht="17.25" customHeight="1">
      <c r="A74" s="112"/>
      <c r="B74" s="112"/>
      <c r="C74" s="75" t="s">
        <v>25</v>
      </c>
      <c r="D74" s="76"/>
      <c r="E74" s="19"/>
      <c r="F74" s="19"/>
      <c r="G74" s="20">
        <f>E73-G73</f>
        <v>0</v>
      </c>
      <c r="H74" s="16"/>
      <c r="I74" s="17"/>
    </row>
    <row r="75" spans="1:9" s="10" customFormat="1" ht="17.25" customHeight="1">
      <c r="A75" s="112"/>
      <c r="B75" s="112"/>
      <c r="C75" s="108" t="s">
        <v>48</v>
      </c>
      <c r="D75" s="110">
        <v>42217</v>
      </c>
      <c r="E75" s="103"/>
      <c r="F75" s="103">
        <v>428000000</v>
      </c>
      <c r="G75" s="22">
        <v>128400000</v>
      </c>
      <c r="H75" s="43">
        <v>42236</v>
      </c>
      <c r="I75" s="14" t="s">
        <v>16</v>
      </c>
    </row>
    <row r="76" spans="1:9" s="10" customFormat="1" ht="17.25" customHeight="1">
      <c r="A76" s="112"/>
      <c r="B76" s="112"/>
      <c r="C76" s="109"/>
      <c r="D76" s="109"/>
      <c r="E76" s="104"/>
      <c r="F76" s="104"/>
      <c r="G76" s="8"/>
      <c r="H76" s="44"/>
      <c r="I76" s="14"/>
    </row>
    <row r="77" spans="1:9" s="18" customFormat="1" ht="17.25" customHeight="1">
      <c r="A77" s="112"/>
      <c r="B77" s="112"/>
      <c r="C77" s="75" t="s">
        <v>23</v>
      </c>
      <c r="D77" s="76"/>
      <c r="E77" s="15">
        <f>SUM(E75:E76)</f>
        <v>0</v>
      </c>
      <c r="F77" s="15">
        <f>SUM(F75:F76)</f>
        <v>428000000</v>
      </c>
      <c r="G77" s="15">
        <f>SUM(G75:G76)</f>
        <v>128400000</v>
      </c>
      <c r="H77" s="16"/>
      <c r="I77" s="17" t="s">
        <v>24</v>
      </c>
    </row>
    <row r="78" spans="1:9" s="18" customFormat="1" ht="17.25" customHeight="1">
      <c r="A78" s="113"/>
      <c r="B78" s="113"/>
      <c r="C78" s="75" t="s">
        <v>25</v>
      </c>
      <c r="D78" s="76"/>
      <c r="E78" s="19"/>
      <c r="F78" s="19"/>
      <c r="G78" s="20">
        <f>F77-G77</f>
        <v>299600000</v>
      </c>
      <c r="H78" s="16"/>
      <c r="I78" s="17"/>
    </row>
    <row r="79" spans="1:9" ht="17.25" customHeight="1">
      <c r="A79" s="77">
        <v>14</v>
      </c>
      <c r="B79" s="77" t="s">
        <v>49</v>
      </c>
      <c r="C79" s="105" t="s">
        <v>50</v>
      </c>
      <c r="D79" s="106">
        <v>40549</v>
      </c>
      <c r="E79" s="107">
        <v>1000000000</v>
      </c>
      <c r="F79" s="107">
        <v>1150000000</v>
      </c>
      <c r="G79" s="45">
        <v>100000000</v>
      </c>
      <c r="H79" s="28">
        <v>40570</v>
      </c>
      <c r="I79" s="29" t="s">
        <v>16</v>
      </c>
    </row>
    <row r="80" spans="1:9" ht="17.25" customHeight="1">
      <c r="A80" s="77"/>
      <c r="B80" s="77"/>
      <c r="C80" s="95"/>
      <c r="D80" s="99"/>
      <c r="E80" s="94"/>
      <c r="F80" s="94"/>
      <c r="G80" s="27">
        <v>50000000</v>
      </c>
      <c r="H80" s="28">
        <v>40588</v>
      </c>
      <c r="I80" s="29" t="s">
        <v>16</v>
      </c>
    </row>
    <row r="81" spans="1:10" ht="17.25" customHeight="1">
      <c r="A81" s="77"/>
      <c r="B81" s="77"/>
      <c r="C81" s="95"/>
      <c r="D81" s="99"/>
      <c r="E81" s="94"/>
      <c r="F81" s="94"/>
      <c r="G81" s="27">
        <v>100000000</v>
      </c>
      <c r="H81" s="28">
        <v>40605</v>
      </c>
      <c r="I81" s="29" t="s">
        <v>16</v>
      </c>
    </row>
    <row r="82" spans="1:10" ht="17.25" hidden="1" customHeight="1">
      <c r="A82" s="77"/>
      <c r="B82" s="77"/>
      <c r="C82" s="95"/>
      <c r="D82" s="99"/>
      <c r="E82" s="94"/>
      <c r="F82" s="94"/>
      <c r="G82" s="27"/>
      <c r="H82" s="28">
        <v>40612</v>
      </c>
      <c r="I82" s="29" t="s">
        <v>37</v>
      </c>
    </row>
    <row r="83" spans="1:10" ht="17.25" customHeight="1">
      <c r="A83" s="77"/>
      <c r="B83" s="77"/>
      <c r="C83" s="95"/>
      <c r="D83" s="99"/>
      <c r="E83" s="94"/>
      <c r="F83" s="94"/>
      <c r="G83" s="27">
        <v>200000000</v>
      </c>
      <c r="H83" s="28">
        <v>40623</v>
      </c>
      <c r="I83" s="29" t="s">
        <v>16</v>
      </c>
    </row>
    <row r="84" spans="1:10" ht="17.25" hidden="1" customHeight="1">
      <c r="A84" s="77"/>
      <c r="B84" s="77"/>
      <c r="C84" s="95"/>
      <c r="D84" s="99"/>
      <c r="E84" s="94"/>
      <c r="F84" s="94"/>
      <c r="G84" s="27"/>
      <c r="H84" s="28">
        <v>40627</v>
      </c>
      <c r="I84" s="29" t="s">
        <v>51</v>
      </c>
    </row>
    <row r="85" spans="1:10" ht="17.25" customHeight="1">
      <c r="A85" s="77"/>
      <c r="B85" s="77"/>
      <c r="C85" s="95"/>
      <c r="D85" s="99"/>
      <c r="E85" s="94"/>
      <c r="F85" s="94"/>
      <c r="G85" s="27">
        <v>100000000</v>
      </c>
      <c r="H85" s="28">
        <v>40630</v>
      </c>
      <c r="I85" s="29" t="s">
        <v>16</v>
      </c>
    </row>
    <row r="86" spans="1:10" ht="17.25" hidden="1" customHeight="1">
      <c r="A86" s="77"/>
      <c r="B86" s="77"/>
      <c r="C86" s="95"/>
      <c r="D86" s="99"/>
      <c r="E86" s="94"/>
      <c r="F86" s="94"/>
      <c r="G86" s="27"/>
      <c r="H86" s="28">
        <v>40676</v>
      </c>
      <c r="I86" s="29" t="s">
        <v>37</v>
      </c>
    </row>
    <row r="87" spans="1:10" ht="17.25" customHeight="1">
      <c r="A87" s="77"/>
      <c r="B87" s="77"/>
      <c r="C87" s="95"/>
      <c r="D87" s="99"/>
      <c r="E87" s="94"/>
      <c r="F87" s="94"/>
      <c r="G87" s="27">
        <v>100000000</v>
      </c>
      <c r="H87" s="28">
        <v>40686</v>
      </c>
      <c r="I87" s="29" t="s">
        <v>16</v>
      </c>
    </row>
    <row r="88" spans="1:10" s="46" customFormat="1" ht="17.25" customHeight="1">
      <c r="A88" s="77"/>
      <c r="B88" s="77"/>
      <c r="C88" s="95"/>
      <c r="D88" s="99"/>
      <c r="E88" s="94"/>
      <c r="F88" s="94"/>
      <c r="G88" s="27">
        <v>50000000</v>
      </c>
      <c r="H88" s="28">
        <v>40690</v>
      </c>
      <c r="I88" s="29" t="s">
        <v>16</v>
      </c>
    </row>
    <row r="89" spans="1:10" s="46" customFormat="1" ht="17.25" customHeight="1">
      <c r="A89" s="77"/>
      <c r="B89" s="77"/>
      <c r="C89" s="95"/>
      <c r="D89" s="99"/>
      <c r="E89" s="94"/>
      <c r="F89" s="94"/>
      <c r="G89" s="27">
        <v>100000000</v>
      </c>
      <c r="H89" s="28">
        <v>40724</v>
      </c>
      <c r="I89" s="29" t="s">
        <v>16</v>
      </c>
    </row>
    <row r="90" spans="1:10" s="46" customFormat="1" ht="17.25" hidden="1" customHeight="1">
      <c r="A90" s="77"/>
      <c r="B90" s="77"/>
      <c r="C90" s="95"/>
      <c r="D90" s="99"/>
      <c r="E90" s="94"/>
      <c r="F90" s="94"/>
      <c r="G90" s="27"/>
      <c r="H90" s="31">
        <v>40747</v>
      </c>
      <c r="I90" s="42" t="s">
        <v>37</v>
      </c>
    </row>
    <row r="91" spans="1:10" ht="17.25" customHeight="1">
      <c r="A91" s="77"/>
      <c r="B91" s="77"/>
      <c r="C91" s="95"/>
      <c r="D91" s="99"/>
      <c r="E91" s="94"/>
      <c r="F91" s="94"/>
      <c r="G91" s="27">
        <v>50000000</v>
      </c>
      <c r="H91" s="31">
        <v>41115</v>
      </c>
      <c r="I91" s="29" t="s">
        <v>16</v>
      </c>
    </row>
    <row r="92" spans="1:10" ht="17.25" customHeight="1">
      <c r="A92" s="77"/>
      <c r="B92" s="77"/>
      <c r="C92" s="95" t="s">
        <v>52</v>
      </c>
      <c r="D92" s="99">
        <v>41860</v>
      </c>
      <c r="E92" s="94">
        <v>7500000000</v>
      </c>
      <c r="F92" s="94">
        <v>10172555140</v>
      </c>
      <c r="G92" s="27">
        <v>800000000</v>
      </c>
      <c r="H92" s="31">
        <v>41905</v>
      </c>
      <c r="I92" s="29" t="s">
        <v>16</v>
      </c>
    </row>
    <row r="93" spans="1:10" ht="17.25" customHeight="1">
      <c r="A93" s="77"/>
      <c r="B93" s="77"/>
      <c r="C93" s="95"/>
      <c r="D93" s="99"/>
      <c r="E93" s="94"/>
      <c r="F93" s="94"/>
      <c r="G93" s="27">
        <v>1500000000</v>
      </c>
      <c r="H93" s="31">
        <v>41935</v>
      </c>
      <c r="I93" s="29" t="s">
        <v>16</v>
      </c>
    </row>
    <row r="94" spans="1:10" ht="17.25" customHeight="1">
      <c r="A94" s="77"/>
      <c r="B94" s="77"/>
      <c r="C94" s="95"/>
      <c r="D94" s="99"/>
      <c r="E94" s="94"/>
      <c r="F94" s="94"/>
      <c r="G94" s="27">
        <v>1000000000</v>
      </c>
      <c r="H94" s="31">
        <v>41963</v>
      </c>
      <c r="I94" s="29" t="s">
        <v>16</v>
      </c>
    </row>
    <row r="95" spans="1:10" ht="17.25" customHeight="1">
      <c r="A95" s="77"/>
      <c r="B95" s="77"/>
      <c r="C95" s="95"/>
      <c r="D95" s="99"/>
      <c r="E95" s="94"/>
      <c r="F95" s="94"/>
      <c r="G95" s="27">
        <v>1000000000</v>
      </c>
      <c r="H95" s="31">
        <v>41984</v>
      </c>
      <c r="I95" s="29" t="s">
        <v>16</v>
      </c>
    </row>
    <row r="96" spans="1:10" ht="17.25" customHeight="1">
      <c r="A96" s="77"/>
      <c r="B96" s="77"/>
      <c r="C96" s="95"/>
      <c r="D96" s="99"/>
      <c r="E96" s="94"/>
      <c r="F96" s="94"/>
      <c r="G96" s="27">
        <v>700000000</v>
      </c>
      <c r="H96" s="31">
        <v>42034</v>
      </c>
      <c r="I96" s="29" t="s">
        <v>16</v>
      </c>
      <c r="J96" s="30" t="s">
        <v>53</v>
      </c>
    </row>
    <row r="97" spans="1:9" ht="17.25" customHeight="1">
      <c r="A97" s="77"/>
      <c r="B97" s="77"/>
      <c r="C97" s="95"/>
      <c r="D97" s="99"/>
      <c r="E97" s="94"/>
      <c r="F97" s="94"/>
      <c r="G97" s="27">
        <v>500000000</v>
      </c>
      <c r="H97" s="31">
        <v>42096</v>
      </c>
      <c r="I97" s="29" t="s">
        <v>16</v>
      </c>
    </row>
    <row r="98" spans="1:9" ht="17.25" customHeight="1">
      <c r="A98" s="77"/>
      <c r="B98" s="77"/>
      <c r="C98" s="95"/>
      <c r="D98" s="99"/>
      <c r="E98" s="94"/>
      <c r="F98" s="94"/>
      <c r="G98" s="27">
        <v>500000000</v>
      </c>
      <c r="H98" s="31">
        <v>42116</v>
      </c>
      <c r="I98" s="29" t="s">
        <v>16</v>
      </c>
    </row>
    <row r="99" spans="1:9" ht="17.25" customHeight="1">
      <c r="A99" s="77"/>
      <c r="B99" s="77"/>
      <c r="C99" s="95"/>
      <c r="D99" s="99"/>
      <c r="E99" s="94"/>
      <c r="F99" s="94"/>
      <c r="G99" s="27">
        <v>500000000</v>
      </c>
      <c r="H99" s="31">
        <v>42138</v>
      </c>
      <c r="I99" s="29" t="s">
        <v>16</v>
      </c>
    </row>
    <row r="100" spans="1:9" ht="17.25" customHeight="1">
      <c r="A100" s="77"/>
      <c r="B100" s="77"/>
      <c r="C100" s="95"/>
      <c r="D100" s="99"/>
      <c r="E100" s="94"/>
      <c r="F100" s="94"/>
      <c r="G100" s="47">
        <v>1000000000</v>
      </c>
      <c r="H100" s="31">
        <v>42187</v>
      </c>
      <c r="I100" s="29" t="s">
        <v>16</v>
      </c>
    </row>
    <row r="101" spans="1:9" ht="17.25" customHeight="1">
      <c r="A101" s="77"/>
      <c r="B101" s="77"/>
      <c r="C101" s="86"/>
      <c r="D101" s="100"/>
      <c r="E101" s="79"/>
      <c r="F101" s="79"/>
      <c r="G101" s="40">
        <v>300000000</v>
      </c>
      <c r="H101" s="31">
        <v>42209</v>
      </c>
      <c r="I101" s="29" t="s">
        <v>16</v>
      </c>
    </row>
    <row r="102" spans="1:9" ht="17.25" customHeight="1">
      <c r="A102" s="77"/>
      <c r="B102" s="77"/>
      <c r="C102" s="86"/>
      <c r="D102" s="100"/>
      <c r="E102" s="79"/>
      <c r="F102" s="79"/>
      <c r="G102" s="40"/>
      <c r="H102" s="31"/>
      <c r="I102" s="29"/>
    </row>
    <row r="103" spans="1:9" ht="17.25" customHeight="1">
      <c r="A103" s="77"/>
      <c r="B103" s="77"/>
      <c r="C103" s="98"/>
      <c r="D103" s="101"/>
      <c r="E103" s="102"/>
      <c r="F103" s="102"/>
      <c r="G103" s="48"/>
      <c r="H103" s="31"/>
      <c r="I103" s="29"/>
    </row>
    <row r="104" spans="1:9" s="18" customFormat="1" ht="18" customHeight="1">
      <c r="A104" s="77"/>
      <c r="B104" s="77"/>
      <c r="C104" s="75" t="s">
        <v>23</v>
      </c>
      <c r="D104" s="76"/>
      <c r="E104" s="15">
        <f>SUM(E79:E103)</f>
        <v>8500000000</v>
      </c>
      <c r="F104" s="15">
        <f>SUM(F79:F103)</f>
        <v>11322555140</v>
      </c>
      <c r="G104" s="15">
        <f>SUM(G79:G103)</f>
        <v>8650000000</v>
      </c>
      <c r="H104" s="16"/>
      <c r="I104" s="17" t="s">
        <v>24</v>
      </c>
    </row>
    <row r="105" spans="1:9" s="18" customFormat="1" ht="18" customHeight="1">
      <c r="A105" s="77"/>
      <c r="B105" s="77"/>
      <c r="C105" s="75" t="s">
        <v>25</v>
      </c>
      <c r="D105" s="76"/>
      <c r="E105" s="19"/>
      <c r="F105" s="19"/>
      <c r="G105" s="20">
        <f>F104-G104</f>
        <v>2672555140</v>
      </c>
      <c r="H105" s="16"/>
      <c r="I105" s="17"/>
    </row>
    <row r="106" spans="1:9" ht="17.25" customHeight="1">
      <c r="A106" s="77">
        <v>15</v>
      </c>
      <c r="B106" s="77" t="s">
        <v>54</v>
      </c>
      <c r="C106" s="95" t="s">
        <v>45</v>
      </c>
      <c r="D106" s="96">
        <v>41353</v>
      </c>
      <c r="E106" s="94"/>
      <c r="F106" s="94">
        <v>200000000</v>
      </c>
      <c r="G106" s="41">
        <v>50000000</v>
      </c>
      <c r="H106" s="28">
        <v>41871</v>
      </c>
      <c r="I106" s="29" t="s">
        <v>16</v>
      </c>
    </row>
    <row r="107" spans="1:9" ht="17.25" customHeight="1">
      <c r="A107" s="77"/>
      <c r="B107" s="77"/>
      <c r="C107" s="95"/>
      <c r="D107" s="96"/>
      <c r="E107" s="94"/>
      <c r="F107" s="94"/>
      <c r="G107" s="41">
        <v>50000000</v>
      </c>
      <c r="H107" s="31">
        <v>42034</v>
      </c>
      <c r="I107" s="29" t="s">
        <v>16</v>
      </c>
    </row>
    <row r="108" spans="1:9" ht="17.25" customHeight="1">
      <c r="A108" s="77"/>
      <c r="B108" s="77"/>
      <c r="C108" s="95"/>
      <c r="D108" s="96"/>
      <c r="E108" s="94"/>
      <c r="F108" s="94"/>
      <c r="G108" s="41">
        <v>50000000</v>
      </c>
      <c r="H108" s="31">
        <v>42144</v>
      </c>
      <c r="I108" s="29" t="s">
        <v>16</v>
      </c>
    </row>
    <row r="109" spans="1:9" ht="17.25" customHeight="1">
      <c r="A109" s="77"/>
      <c r="B109" s="77"/>
      <c r="C109" s="95"/>
      <c r="D109" s="96"/>
      <c r="E109" s="94"/>
      <c r="F109" s="94"/>
      <c r="G109" s="32"/>
      <c r="H109" s="39"/>
      <c r="I109" s="38"/>
    </row>
    <row r="110" spans="1:9" s="18" customFormat="1" ht="18" customHeight="1">
      <c r="A110" s="77"/>
      <c r="B110" s="77"/>
      <c r="C110" s="75" t="s">
        <v>23</v>
      </c>
      <c r="D110" s="76"/>
      <c r="E110" s="15">
        <f>SUM(E106:E109)</f>
        <v>0</v>
      </c>
      <c r="F110" s="15">
        <f>SUM(F106:F109)</f>
        <v>200000000</v>
      </c>
      <c r="G110" s="15">
        <f>SUM(G106:G109)</f>
        <v>150000000</v>
      </c>
      <c r="H110" s="16"/>
      <c r="I110" s="17" t="s">
        <v>24</v>
      </c>
    </row>
    <row r="111" spans="1:9" s="18" customFormat="1" ht="18" customHeight="1">
      <c r="A111" s="77"/>
      <c r="B111" s="77"/>
      <c r="C111" s="75" t="s">
        <v>25</v>
      </c>
      <c r="D111" s="76"/>
      <c r="E111" s="19"/>
      <c r="F111" s="19"/>
      <c r="G111" s="20">
        <f>F110-G110</f>
        <v>50000000</v>
      </c>
      <c r="H111" s="16"/>
      <c r="I111" s="17"/>
    </row>
    <row r="112" spans="1:9" ht="17.25" customHeight="1">
      <c r="A112" s="77">
        <v>16</v>
      </c>
      <c r="B112" s="77" t="s">
        <v>55</v>
      </c>
      <c r="C112" s="86" t="s">
        <v>56</v>
      </c>
      <c r="D112" s="83">
        <v>41871</v>
      </c>
      <c r="E112" s="79">
        <v>2200000000</v>
      </c>
      <c r="F112" s="79">
        <f>2508700000</f>
        <v>2508700000</v>
      </c>
      <c r="G112" s="27">
        <v>752610000</v>
      </c>
      <c r="H112" s="28">
        <v>41905</v>
      </c>
      <c r="I112" s="29" t="s">
        <v>16</v>
      </c>
    </row>
    <row r="113" spans="1:9" s="46" customFormat="1" ht="17.25" hidden="1" customHeight="1">
      <c r="A113" s="77"/>
      <c r="B113" s="77"/>
      <c r="C113" s="82"/>
      <c r="D113" s="82"/>
      <c r="E113" s="80"/>
      <c r="F113" s="80"/>
      <c r="G113" s="49"/>
      <c r="H113" s="50">
        <v>41907</v>
      </c>
      <c r="I113" s="51" t="s">
        <v>51</v>
      </c>
    </row>
    <row r="114" spans="1:9" ht="17.25" customHeight="1">
      <c r="A114" s="77"/>
      <c r="B114" s="77"/>
      <c r="C114" s="82"/>
      <c r="D114" s="82"/>
      <c r="E114" s="80"/>
      <c r="F114" s="80"/>
      <c r="G114" s="27">
        <v>500000000</v>
      </c>
      <c r="H114" s="28">
        <v>41942</v>
      </c>
      <c r="I114" s="29" t="s">
        <v>16</v>
      </c>
    </row>
    <row r="115" spans="1:9" ht="17.25" hidden="1" customHeight="1">
      <c r="A115" s="77"/>
      <c r="B115" s="77"/>
      <c r="C115" s="82"/>
      <c r="D115" s="82"/>
      <c r="E115" s="80"/>
      <c r="F115" s="80"/>
      <c r="G115" s="49"/>
      <c r="H115" s="50">
        <v>41951</v>
      </c>
      <c r="I115" s="51" t="s">
        <v>51</v>
      </c>
    </row>
    <row r="116" spans="1:9" ht="17.25" customHeight="1">
      <c r="A116" s="77"/>
      <c r="B116" s="77"/>
      <c r="C116" s="82"/>
      <c r="D116" s="82"/>
      <c r="E116" s="80"/>
      <c r="F116" s="80"/>
      <c r="G116" s="27">
        <v>500000000</v>
      </c>
      <c r="H116" s="28">
        <v>42010</v>
      </c>
      <c r="I116" s="29" t="s">
        <v>16</v>
      </c>
    </row>
    <row r="117" spans="1:9" ht="17.25" hidden="1" customHeight="1">
      <c r="A117" s="77"/>
      <c r="B117" s="77"/>
      <c r="C117" s="82" t="s">
        <v>57</v>
      </c>
      <c r="D117" s="84">
        <v>42139</v>
      </c>
      <c r="E117" s="97"/>
      <c r="F117" s="97">
        <f>184000000+317400000</f>
        <v>501400000</v>
      </c>
      <c r="G117" s="49"/>
      <c r="H117" s="50">
        <v>42017</v>
      </c>
      <c r="I117" s="51" t="s">
        <v>51</v>
      </c>
    </row>
    <row r="118" spans="1:9" ht="17.25" customHeight="1">
      <c r="A118" s="77"/>
      <c r="B118" s="77"/>
      <c r="C118" s="82"/>
      <c r="D118" s="84"/>
      <c r="E118" s="97"/>
      <c r="F118" s="97"/>
      <c r="G118" s="27">
        <v>251000000</v>
      </c>
      <c r="H118" s="28">
        <v>42094</v>
      </c>
      <c r="I118" s="29" t="s">
        <v>16</v>
      </c>
    </row>
    <row r="119" spans="1:9" ht="17.25" customHeight="1">
      <c r="A119" s="77"/>
      <c r="B119" s="77"/>
      <c r="C119" s="82"/>
      <c r="D119" s="84"/>
      <c r="E119" s="97"/>
      <c r="F119" s="97"/>
      <c r="G119" s="27">
        <v>200000000</v>
      </c>
      <c r="H119" s="28">
        <v>42170</v>
      </c>
      <c r="I119" s="29" t="s">
        <v>16</v>
      </c>
    </row>
    <row r="120" spans="1:9" ht="17.25" customHeight="1">
      <c r="A120" s="77"/>
      <c r="B120" s="77"/>
      <c r="C120" s="82"/>
      <c r="D120" s="84"/>
      <c r="E120" s="97"/>
      <c r="F120" s="97"/>
      <c r="G120" s="27">
        <v>400000000</v>
      </c>
      <c r="H120" s="28">
        <v>42199</v>
      </c>
      <c r="I120" s="29" t="s">
        <v>16</v>
      </c>
    </row>
    <row r="121" spans="1:9" ht="17.25" hidden="1" customHeight="1">
      <c r="A121" s="77"/>
      <c r="B121" s="77"/>
      <c r="C121" s="82"/>
      <c r="D121" s="84"/>
      <c r="E121" s="97"/>
      <c r="F121" s="97"/>
      <c r="G121" s="49"/>
      <c r="H121" s="28">
        <v>42202</v>
      </c>
      <c r="I121" s="51" t="s">
        <v>51</v>
      </c>
    </row>
    <row r="122" spans="1:9" ht="17.25" customHeight="1">
      <c r="A122" s="77"/>
      <c r="B122" s="77"/>
      <c r="C122" s="82"/>
      <c r="D122" s="84"/>
      <c r="E122" s="97"/>
      <c r="F122" s="97"/>
      <c r="G122" s="32"/>
      <c r="H122" s="28"/>
      <c r="I122" s="29"/>
    </row>
    <row r="123" spans="1:9" s="18" customFormat="1" ht="18" customHeight="1">
      <c r="A123" s="77"/>
      <c r="B123" s="77"/>
      <c r="C123" s="75" t="s">
        <v>23</v>
      </c>
      <c r="D123" s="76"/>
      <c r="E123" s="15">
        <f>SUM(E112:E122)</f>
        <v>2200000000</v>
      </c>
      <c r="F123" s="15">
        <f>SUM(F112:F122)</f>
        <v>3010100000</v>
      </c>
      <c r="G123" s="15">
        <f>SUM(G112:G122)</f>
        <v>2603610000</v>
      </c>
      <c r="H123" s="16"/>
      <c r="I123" s="17" t="s">
        <v>24</v>
      </c>
    </row>
    <row r="124" spans="1:9" s="18" customFormat="1" ht="18" customHeight="1">
      <c r="A124" s="77"/>
      <c r="B124" s="77"/>
      <c r="C124" s="75" t="s">
        <v>25</v>
      </c>
      <c r="D124" s="76"/>
      <c r="E124" s="19"/>
      <c r="F124" s="19"/>
      <c r="G124" s="20">
        <f>F123-G123</f>
        <v>406490000</v>
      </c>
      <c r="H124" s="16"/>
      <c r="I124" s="17"/>
    </row>
    <row r="125" spans="1:9" ht="17.25" customHeight="1">
      <c r="A125" s="77">
        <v>17</v>
      </c>
      <c r="B125" s="77" t="s">
        <v>58</v>
      </c>
      <c r="C125" s="95" t="s">
        <v>59</v>
      </c>
      <c r="D125" s="96">
        <v>42014</v>
      </c>
      <c r="E125" s="94">
        <f>2200000000</f>
        <v>2200000000</v>
      </c>
      <c r="F125" s="94">
        <v>3500000000</v>
      </c>
      <c r="G125" s="41">
        <v>600000000</v>
      </c>
      <c r="H125" s="28">
        <v>42034</v>
      </c>
      <c r="I125" s="29" t="s">
        <v>16</v>
      </c>
    </row>
    <row r="126" spans="1:9" ht="17.25" customHeight="1">
      <c r="A126" s="77"/>
      <c r="B126" s="77"/>
      <c r="C126" s="95"/>
      <c r="D126" s="95"/>
      <c r="E126" s="94"/>
      <c r="F126" s="94"/>
      <c r="G126" s="41">
        <v>600000000</v>
      </c>
      <c r="H126" s="31">
        <v>42088</v>
      </c>
      <c r="I126" s="29" t="s">
        <v>16</v>
      </c>
    </row>
    <row r="127" spans="1:9" ht="17.25" customHeight="1">
      <c r="A127" s="77"/>
      <c r="B127" s="77"/>
      <c r="C127" s="95"/>
      <c r="D127" s="95"/>
      <c r="E127" s="94"/>
      <c r="F127" s="94"/>
      <c r="G127" s="27">
        <v>500000000</v>
      </c>
      <c r="H127" s="31">
        <v>42131</v>
      </c>
      <c r="I127" s="29" t="s">
        <v>16</v>
      </c>
    </row>
    <row r="128" spans="1:9" ht="17.25" customHeight="1">
      <c r="A128" s="77"/>
      <c r="B128" s="77"/>
      <c r="C128" s="95"/>
      <c r="D128" s="95"/>
      <c r="E128" s="94"/>
      <c r="F128" s="94"/>
      <c r="G128" s="27">
        <v>500000000</v>
      </c>
      <c r="H128" s="31">
        <v>42142</v>
      </c>
      <c r="I128" s="29" t="s">
        <v>16</v>
      </c>
    </row>
    <row r="129" spans="1:9" ht="17.25" hidden="1" customHeight="1">
      <c r="A129" s="77"/>
      <c r="B129" s="77"/>
      <c r="C129" s="95"/>
      <c r="D129" s="95"/>
      <c r="E129" s="94"/>
      <c r="F129" s="94"/>
      <c r="G129" s="49"/>
      <c r="H129" s="50">
        <v>42144</v>
      </c>
      <c r="I129" s="51" t="s">
        <v>51</v>
      </c>
    </row>
    <row r="130" spans="1:9" ht="17.25" customHeight="1">
      <c r="A130" s="77"/>
      <c r="B130" s="77"/>
      <c r="C130" s="95"/>
      <c r="D130" s="95"/>
      <c r="E130" s="94"/>
      <c r="F130" s="94"/>
      <c r="G130" s="27">
        <v>500000000</v>
      </c>
      <c r="H130" s="31">
        <v>42164</v>
      </c>
      <c r="I130" s="29" t="s">
        <v>16</v>
      </c>
    </row>
    <row r="131" spans="1:9" ht="17.25" customHeight="1">
      <c r="A131" s="77"/>
      <c r="B131" s="77"/>
      <c r="C131" s="95"/>
      <c r="D131" s="95"/>
      <c r="E131" s="94"/>
      <c r="F131" s="94"/>
      <c r="G131" s="27">
        <v>500000000</v>
      </c>
      <c r="H131" s="31">
        <v>42199</v>
      </c>
      <c r="I131" s="29" t="s">
        <v>16</v>
      </c>
    </row>
    <row r="132" spans="1:9" ht="17.25" hidden="1" customHeight="1">
      <c r="A132" s="77"/>
      <c r="B132" s="77"/>
      <c r="C132" s="95"/>
      <c r="D132" s="95"/>
      <c r="E132" s="94"/>
      <c r="F132" s="94"/>
      <c r="G132" s="27"/>
      <c r="H132" s="31">
        <v>42205</v>
      </c>
      <c r="I132" s="51" t="s">
        <v>51</v>
      </c>
    </row>
    <row r="133" spans="1:9" ht="17.25" customHeight="1">
      <c r="A133" s="77"/>
      <c r="B133" s="77"/>
      <c r="C133" s="95"/>
      <c r="D133" s="95"/>
      <c r="E133" s="94"/>
      <c r="F133" s="94"/>
      <c r="G133" s="32"/>
      <c r="H133" s="31"/>
      <c r="I133" s="29"/>
    </row>
    <row r="134" spans="1:9" s="18" customFormat="1" ht="18" customHeight="1">
      <c r="A134" s="77"/>
      <c r="B134" s="77"/>
      <c r="C134" s="75" t="s">
        <v>23</v>
      </c>
      <c r="D134" s="76"/>
      <c r="E134" s="15">
        <f>SUM(E125:E133)</f>
        <v>2200000000</v>
      </c>
      <c r="F134" s="15">
        <f>SUM(F125:F133)</f>
        <v>3500000000</v>
      </c>
      <c r="G134" s="15">
        <f>SUM(G125:G133)</f>
        <v>3200000000</v>
      </c>
      <c r="H134" s="16"/>
      <c r="I134" s="17" t="s">
        <v>24</v>
      </c>
    </row>
    <row r="135" spans="1:9" s="18" customFormat="1" ht="18" customHeight="1">
      <c r="A135" s="77"/>
      <c r="B135" s="77"/>
      <c r="C135" s="75" t="s">
        <v>25</v>
      </c>
      <c r="D135" s="76"/>
      <c r="E135" s="19"/>
      <c r="F135" s="19"/>
      <c r="G135" s="20">
        <f>F134-G134</f>
        <v>300000000</v>
      </c>
      <c r="H135" s="16"/>
      <c r="I135" s="17"/>
    </row>
    <row r="136" spans="1:9" ht="17.25" customHeight="1">
      <c r="A136" s="77">
        <v>18</v>
      </c>
      <c r="B136" s="77" t="s">
        <v>60</v>
      </c>
      <c r="C136" s="95" t="s">
        <v>61</v>
      </c>
      <c r="D136" s="96">
        <v>42088</v>
      </c>
      <c r="E136" s="94"/>
      <c r="F136" s="94">
        <v>1858997690</v>
      </c>
      <c r="G136" s="41">
        <v>360000000</v>
      </c>
      <c r="H136" s="28">
        <v>42094</v>
      </c>
      <c r="I136" s="29" t="s">
        <v>16</v>
      </c>
    </row>
    <row r="137" spans="1:9" ht="17.25" customHeight="1">
      <c r="A137" s="77"/>
      <c r="B137" s="77"/>
      <c r="C137" s="95"/>
      <c r="D137" s="95"/>
      <c r="E137" s="94"/>
      <c r="F137" s="94"/>
      <c r="G137" s="32"/>
      <c r="H137" s="31"/>
      <c r="I137" s="29"/>
    </row>
    <row r="138" spans="1:9" s="18" customFormat="1" ht="18" customHeight="1">
      <c r="A138" s="77"/>
      <c r="B138" s="77"/>
      <c r="C138" s="75" t="s">
        <v>23</v>
      </c>
      <c r="D138" s="76"/>
      <c r="E138" s="15">
        <f>SUM(E136:E137)</f>
        <v>0</v>
      </c>
      <c r="F138" s="15">
        <f>SUM(F136:F137)</f>
        <v>1858997690</v>
      </c>
      <c r="G138" s="15">
        <f>SUM(G136:G137)</f>
        <v>360000000</v>
      </c>
      <c r="H138" s="16"/>
      <c r="I138" s="17" t="s">
        <v>24</v>
      </c>
    </row>
    <row r="139" spans="1:9" s="18" customFormat="1" ht="18" customHeight="1">
      <c r="A139" s="77"/>
      <c r="B139" s="77"/>
      <c r="C139" s="75" t="s">
        <v>25</v>
      </c>
      <c r="D139" s="76"/>
      <c r="E139" s="19"/>
      <c r="F139" s="19"/>
      <c r="G139" s="20">
        <f>F138-G138</f>
        <v>1498997690</v>
      </c>
      <c r="H139" s="16"/>
      <c r="I139" s="17"/>
    </row>
    <row r="140" spans="1:9" ht="17.25" customHeight="1">
      <c r="A140" s="77">
        <v>19</v>
      </c>
      <c r="B140" s="77" t="s">
        <v>62</v>
      </c>
      <c r="C140" s="95"/>
      <c r="D140" s="96">
        <v>42094</v>
      </c>
      <c r="E140" s="94"/>
      <c r="F140" s="94">
        <v>650650000</v>
      </c>
      <c r="G140" s="27">
        <v>195195000</v>
      </c>
      <c r="H140" s="31">
        <v>42103</v>
      </c>
      <c r="I140" s="29" t="s">
        <v>16</v>
      </c>
    </row>
    <row r="141" spans="1:9" ht="17.25" customHeight="1">
      <c r="A141" s="77"/>
      <c r="B141" s="77"/>
      <c r="C141" s="95"/>
      <c r="D141" s="96"/>
      <c r="E141" s="94"/>
      <c r="F141" s="94"/>
      <c r="G141" s="27">
        <v>140000000</v>
      </c>
      <c r="H141" s="31">
        <v>42170</v>
      </c>
      <c r="I141" s="29" t="s">
        <v>16</v>
      </c>
    </row>
    <row r="142" spans="1:9" ht="16.5" customHeight="1">
      <c r="A142" s="77"/>
      <c r="B142" s="77"/>
      <c r="C142" s="95"/>
      <c r="D142" s="96"/>
      <c r="E142" s="94"/>
      <c r="F142" s="94"/>
      <c r="G142" s="32"/>
      <c r="H142" s="31"/>
      <c r="I142" s="52"/>
    </row>
    <row r="143" spans="1:9" s="18" customFormat="1" ht="18" customHeight="1">
      <c r="A143" s="77"/>
      <c r="B143" s="77"/>
      <c r="C143" s="75" t="s">
        <v>23</v>
      </c>
      <c r="D143" s="76"/>
      <c r="E143" s="15">
        <f>SUM(E140:E142)</f>
        <v>0</v>
      </c>
      <c r="F143" s="15">
        <f>SUM(F140:F142)</f>
        <v>650650000</v>
      </c>
      <c r="G143" s="15">
        <f>SUM(G140:G142)</f>
        <v>335195000</v>
      </c>
      <c r="H143" s="16"/>
      <c r="I143" s="17" t="s">
        <v>24</v>
      </c>
    </row>
    <row r="144" spans="1:9" s="18" customFormat="1" ht="18" customHeight="1">
      <c r="A144" s="77"/>
      <c r="B144" s="77"/>
      <c r="C144" s="75" t="s">
        <v>25</v>
      </c>
      <c r="D144" s="76"/>
      <c r="E144" s="19"/>
      <c r="F144" s="19"/>
      <c r="G144" s="20">
        <f>F143-G143</f>
        <v>315455000</v>
      </c>
      <c r="H144" s="16"/>
      <c r="I144" s="17"/>
    </row>
    <row r="145" spans="1:9" ht="16.5" customHeight="1">
      <c r="A145" s="77">
        <v>20</v>
      </c>
      <c r="B145" s="77" t="s">
        <v>63</v>
      </c>
      <c r="C145" s="95" t="s">
        <v>64</v>
      </c>
      <c r="D145" s="96">
        <v>42118</v>
      </c>
      <c r="E145" s="94">
        <v>255297700</v>
      </c>
      <c r="F145" s="94">
        <v>255297700</v>
      </c>
      <c r="G145" s="27">
        <v>100000000</v>
      </c>
      <c r="H145" s="31">
        <v>42131</v>
      </c>
      <c r="I145" s="29" t="s">
        <v>16</v>
      </c>
    </row>
    <row r="146" spans="1:9" ht="16.5" customHeight="1">
      <c r="A146" s="77"/>
      <c r="B146" s="77"/>
      <c r="C146" s="95"/>
      <c r="D146" s="96"/>
      <c r="E146" s="94"/>
      <c r="F146" s="94"/>
      <c r="G146" s="27">
        <v>100000000</v>
      </c>
      <c r="H146" s="31">
        <v>42157</v>
      </c>
      <c r="I146" s="29" t="s">
        <v>16</v>
      </c>
    </row>
    <row r="147" spans="1:9" ht="16.5" customHeight="1">
      <c r="A147" s="77"/>
      <c r="B147" s="77"/>
      <c r="C147" s="95"/>
      <c r="D147" s="96"/>
      <c r="E147" s="94"/>
      <c r="F147" s="94"/>
      <c r="G147" s="27">
        <v>55297700</v>
      </c>
      <c r="H147" s="31">
        <v>42195</v>
      </c>
      <c r="I147" s="29" t="s">
        <v>16</v>
      </c>
    </row>
    <row r="148" spans="1:9" s="18" customFormat="1" ht="18" customHeight="1">
      <c r="A148" s="77"/>
      <c r="B148" s="77"/>
      <c r="C148" s="75" t="s">
        <v>23</v>
      </c>
      <c r="D148" s="76"/>
      <c r="E148" s="15">
        <f>SUM(E145:E147)</f>
        <v>255297700</v>
      </c>
      <c r="F148" s="15">
        <f>SUM(F145:F147)</f>
        <v>255297700</v>
      </c>
      <c r="G148" s="15">
        <f>SUM(G145:G147)</f>
        <v>255297700</v>
      </c>
      <c r="H148" s="16"/>
      <c r="I148" s="17" t="s">
        <v>24</v>
      </c>
    </row>
    <row r="149" spans="1:9" s="18" customFormat="1" ht="18" customHeight="1">
      <c r="A149" s="77"/>
      <c r="B149" s="77"/>
      <c r="C149" s="75" t="s">
        <v>25</v>
      </c>
      <c r="D149" s="76"/>
      <c r="E149" s="19"/>
      <c r="F149" s="19"/>
      <c r="G149" s="20">
        <f>E148-G148</f>
        <v>0</v>
      </c>
      <c r="H149" s="16"/>
      <c r="I149" s="17"/>
    </row>
    <row r="150" spans="1:9" ht="16.5" customHeight="1">
      <c r="A150" s="77"/>
      <c r="B150" s="77"/>
      <c r="C150" s="95" t="s">
        <v>65</v>
      </c>
      <c r="D150" s="96">
        <v>42203</v>
      </c>
      <c r="E150" s="94">
        <f>188280000+102950000+150022500+59760000+114906620</f>
        <v>615919120</v>
      </c>
      <c r="F150" s="94">
        <f>188280000+102950000+150022500+59760000+114906620</f>
        <v>615919120</v>
      </c>
      <c r="G150" s="27">
        <v>100000000</v>
      </c>
      <c r="H150" s="31">
        <v>42174</v>
      </c>
      <c r="I150" s="29" t="s">
        <v>16</v>
      </c>
    </row>
    <row r="151" spans="1:9" ht="16.5" customHeight="1">
      <c r="A151" s="77"/>
      <c r="B151" s="77"/>
      <c r="C151" s="95"/>
      <c r="D151" s="96"/>
      <c r="E151" s="94"/>
      <c r="F151" s="94"/>
      <c r="G151" s="27">
        <v>200000000</v>
      </c>
      <c r="H151" s="31">
        <v>42212</v>
      </c>
      <c r="I151" s="29" t="s">
        <v>16</v>
      </c>
    </row>
    <row r="152" spans="1:9" ht="16.5" customHeight="1">
      <c r="A152" s="77"/>
      <c r="B152" s="77"/>
      <c r="C152" s="95"/>
      <c r="D152" s="96"/>
      <c r="E152" s="94"/>
      <c r="F152" s="94"/>
      <c r="G152" s="27">
        <v>201012500</v>
      </c>
      <c r="H152" s="31">
        <v>42266</v>
      </c>
      <c r="I152" s="29" t="s">
        <v>16</v>
      </c>
    </row>
    <row r="153" spans="1:9" ht="16.5" customHeight="1">
      <c r="A153" s="77"/>
      <c r="B153" s="77"/>
      <c r="C153" s="33"/>
      <c r="D153" s="53"/>
      <c r="E153" s="35"/>
      <c r="F153" s="35"/>
      <c r="G153" s="54"/>
      <c r="H153" s="36"/>
      <c r="I153" s="37"/>
    </row>
    <row r="154" spans="1:9" s="18" customFormat="1" ht="18" customHeight="1">
      <c r="A154" s="77"/>
      <c r="B154" s="77"/>
      <c r="C154" s="75" t="s">
        <v>23</v>
      </c>
      <c r="D154" s="76"/>
      <c r="E154" s="15">
        <f>SUM(E150:E152)</f>
        <v>615919120</v>
      </c>
      <c r="F154" s="15">
        <f>SUM(F150:F152)</f>
        <v>615919120</v>
      </c>
      <c r="G154" s="15">
        <f>SUM(G150:G152)</f>
        <v>501012500</v>
      </c>
      <c r="H154" s="16"/>
      <c r="I154" s="17" t="s">
        <v>24</v>
      </c>
    </row>
    <row r="155" spans="1:9" s="18" customFormat="1" ht="18" customHeight="1">
      <c r="A155" s="77"/>
      <c r="B155" s="77"/>
      <c r="C155" s="75" t="s">
        <v>25</v>
      </c>
      <c r="D155" s="76"/>
      <c r="E155" s="19"/>
      <c r="F155" s="19"/>
      <c r="G155" s="20">
        <f>F154-G154</f>
        <v>114906620</v>
      </c>
      <c r="H155" s="16"/>
      <c r="I155" s="17"/>
    </row>
    <row r="156" spans="1:9" ht="16.5" customHeight="1">
      <c r="A156" s="77">
        <v>21</v>
      </c>
      <c r="B156" s="77" t="s">
        <v>66</v>
      </c>
      <c r="C156" s="95" t="s">
        <v>67</v>
      </c>
      <c r="D156" s="96">
        <v>41618</v>
      </c>
      <c r="E156" s="94"/>
      <c r="F156" s="94">
        <v>394100000</v>
      </c>
      <c r="G156" s="27">
        <v>100000000</v>
      </c>
      <c r="H156" s="31">
        <v>42116</v>
      </c>
      <c r="I156" s="29" t="s">
        <v>16</v>
      </c>
    </row>
    <row r="157" spans="1:9" ht="16.5" customHeight="1">
      <c r="A157" s="77"/>
      <c r="B157" s="77"/>
      <c r="C157" s="95"/>
      <c r="D157" s="96"/>
      <c r="E157" s="94"/>
      <c r="F157" s="94"/>
      <c r="G157" s="32"/>
      <c r="H157" s="31"/>
      <c r="I157" s="52"/>
    </row>
    <row r="158" spans="1:9" s="18" customFormat="1" ht="18" customHeight="1">
      <c r="A158" s="77"/>
      <c r="B158" s="77"/>
      <c r="C158" s="75" t="s">
        <v>23</v>
      </c>
      <c r="D158" s="76"/>
      <c r="E158" s="15">
        <f>SUM(E156:E157)</f>
        <v>0</v>
      </c>
      <c r="F158" s="15">
        <f>SUM(F156:F157)</f>
        <v>394100000</v>
      </c>
      <c r="G158" s="15">
        <f>SUM(G156:G157)</f>
        <v>100000000</v>
      </c>
      <c r="H158" s="16"/>
      <c r="I158" s="17" t="s">
        <v>24</v>
      </c>
    </row>
    <row r="159" spans="1:9" s="18" customFormat="1" ht="18" customHeight="1">
      <c r="A159" s="77"/>
      <c r="B159" s="77"/>
      <c r="C159" s="75" t="s">
        <v>25</v>
      </c>
      <c r="D159" s="76"/>
      <c r="E159" s="19"/>
      <c r="F159" s="19"/>
      <c r="G159" s="20">
        <f>F158-G158</f>
        <v>294100000</v>
      </c>
      <c r="H159" s="16"/>
      <c r="I159" s="17"/>
    </row>
    <row r="160" spans="1:9" ht="16.5" customHeight="1">
      <c r="A160" s="77">
        <v>22</v>
      </c>
      <c r="B160" s="77" t="s">
        <v>68</v>
      </c>
      <c r="C160" s="95" t="s">
        <v>69</v>
      </c>
      <c r="D160" s="96"/>
      <c r="E160" s="94"/>
      <c r="F160" s="94">
        <v>898744036</v>
      </c>
      <c r="G160" s="27">
        <v>150000000</v>
      </c>
      <c r="H160" s="31">
        <v>42132</v>
      </c>
      <c r="I160" s="29" t="s">
        <v>16</v>
      </c>
    </row>
    <row r="161" spans="1:9" ht="16.5" customHeight="1">
      <c r="A161" s="77"/>
      <c r="B161" s="77"/>
      <c r="C161" s="95"/>
      <c r="D161" s="96"/>
      <c r="E161" s="94"/>
      <c r="F161" s="94"/>
      <c r="G161" s="27">
        <v>150000000</v>
      </c>
      <c r="H161" s="31">
        <v>42144</v>
      </c>
      <c r="I161" s="29" t="s">
        <v>16</v>
      </c>
    </row>
    <row r="162" spans="1:9" ht="16.5" customHeight="1">
      <c r="A162" s="77"/>
      <c r="B162" s="77"/>
      <c r="C162" s="95"/>
      <c r="D162" s="96"/>
      <c r="E162" s="94"/>
      <c r="F162" s="94"/>
      <c r="G162" s="27">
        <v>50000000</v>
      </c>
      <c r="H162" s="31">
        <v>42157</v>
      </c>
      <c r="I162" s="29" t="s">
        <v>16</v>
      </c>
    </row>
    <row r="163" spans="1:9" ht="16.5" customHeight="1">
      <c r="A163" s="77"/>
      <c r="B163" s="77"/>
      <c r="C163" s="95"/>
      <c r="D163" s="96"/>
      <c r="E163" s="94"/>
      <c r="F163" s="94"/>
      <c r="G163" s="27">
        <v>200000000</v>
      </c>
      <c r="H163" s="31">
        <v>42167</v>
      </c>
      <c r="I163" s="29" t="s">
        <v>16</v>
      </c>
    </row>
    <row r="164" spans="1:9" ht="16.5" customHeight="1">
      <c r="A164" s="77"/>
      <c r="B164" s="77"/>
      <c r="C164" s="95"/>
      <c r="D164" s="96"/>
      <c r="E164" s="94"/>
      <c r="F164" s="94"/>
      <c r="G164" s="27">
        <v>100000000</v>
      </c>
      <c r="H164" s="31">
        <v>42198</v>
      </c>
      <c r="I164" s="29" t="s">
        <v>16</v>
      </c>
    </row>
    <row r="165" spans="1:9" ht="16.5" customHeight="1">
      <c r="A165" s="77"/>
      <c r="B165" s="77"/>
      <c r="C165" s="95" t="s">
        <v>70</v>
      </c>
      <c r="D165" s="96"/>
      <c r="E165" s="94"/>
      <c r="F165" s="94">
        <v>627830692</v>
      </c>
      <c r="G165" s="27">
        <v>400000000</v>
      </c>
      <c r="H165" s="31">
        <v>42219</v>
      </c>
      <c r="I165" s="29" t="s">
        <v>16</v>
      </c>
    </row>
    <row r="166" spans="1:9" ht="16.5" hidden="1" customHeight="1">
      <c r="A166" s="77"/>
      <c r="B166" s="77"/>
      <c r="C166" s="95"/>
      <c r="D166" s="96"/>
      <c r="E166" s="94"/>
      <c r="F166" s="94"/>
      <c r="G166" s="27"/>
      <c r="H166" s="56">
        <v>42220</v>
      </c>
      <c r="I166" s="57" t="s">
        <v>51</v>
      </c>
    </row>
    <row r="167" spans="1:9" ht="16.5" customHeight="1">
      <c r="A167" s="77"/>
      <c r="B167" s="77"/>
      <c r="C167" s="95"/>
      <c r="D167" s="96"/>
      <c r="E167" s="94"/>
      <c r="F167" s="94"/>
      <c r="G167" s="27"/>
      <c r="H167" s="31"/>
      <c r="I167" s="29"/>
    </row>
    <row r="168" spans="1:9" s="18" customFormat="1" ht="18" customHeight="1">
      <c r="A168" s="77"/>
      <c r="B168" s="77"/>
      <c r="C168" s="75" t="s">
        <v>23</v>
      </c>
      <c r="D168" s="76"/>
      <c r="E168" s="15">
        <f>SUM(E160:E167)</f>
        <v>0</v>
      </c>
      <c r="F168" s="15">
        <f>SUM(F160:F167)</f>
        <v>1526574728</v>
      </c>
      <c r="G168" s="15">
        <f>SUM(G160:G167)</f>
        <v>1050000000</v>
      </c>
      <c r="H168" s="16"/>
      <c r="I168" s="17" t="s">
        <v>24</v>
      </c>
    </row>
    <row r="169" spans="1:9" s="18" customFormat="1" ht="18" customHeight="1">
      <c r="A169" s="77"/>
      <c r="B169" s="77"/>
      <c r="C169" s="75" t="s">
        <v>25</v>
      </c>
      <c r="D169" s="76"/>
      <c r="E169" s="19"/>
      <c r="F169" s="19"/>
      <c r="G169" s="20">
        <f>F168-G168</f>
        <v>476574728</v>
      </c>
      <c r="H169" s="16"/>
      <c r="I169" s="17"/>
    </row>
    <row r="170" spans="1:9" ht="16.5" customHeight="1">
      <c r="A170" s="77">
        <v>23</v>
      </c>
      <c r="B170" s="78" t="s">
        <v>71</v>
      </c>
      <c r="C170" s="90" t="s">
        <v>72</v>
      </c>
      <c r="D170" s="92">
        <v>42125</v>
      </c>
      <c r="E170" s="88">
        <f>99315638+525544049+60382018+295513229</f>
        <v>980754934</v>
      </c>
      <c r="F170" s="88">
        <f>E170</f>
        <v>980754934</v>
      </c>
      <c r="G170" s="45">
        <v>200000000</v>
      </c>
      <c r="H170" s="58">
        <v>42144</v>
      </c>
      <c r="I170" s="59" t="s">
        <v>16</v>
      </c>
    </row>
    <row r="171" spans="1:9" ht="16.5" customHeight="1">
      <c r="A171" s="77"/>
      <c r="B171" s="78"/>
      <c r="C171" s="82"/>
      <c r="D171" s="84"/>
      <c r="E171" s="80"/>
      <c r="F171" s="80"/>
      <c r="G171" s="27">
        <v>250000000</v>
      </c>
      <c r="H171" s="31">
        <v>42188</v>
      </c>
      <c r="I171" s="42" t="s">
        <v>16</v>
      </c>
    </row>
    <row r="172" spans="1:9" ht="16.5" customHeight="1">
      <c r="A172" s="77"/>
      <c r="B172" s="78"/>
      <c r="C172" s="82"/>
      <c r="D172" s="84"/>
      <c r="E172" s="80"/>
      <c r="F172" s="80"/>
      <c r="G172" s="47">
        <v>300000000</v>
      </c>
      <c r="H172" s="31">
        <v>42219</v>
      </c>
      <c r="I172" s="42" t="s">
        <v>16</v>
      </c>
    </row>
    <row r="173" spans="1:9" ht="16.5" hidden="1" customHeight="1">
      <c r="A173" s="77"/>
      <c r="B173" s="78"/>
      <c r="C173" s="82"/>
      <c r="D173" s="84"/>
      <c r="E173" s="80"/>
      <c r="F173" s="80"/>
      <c r="G173" s="47"/>
      <c r="H173" s="31">
        <v>42220</v>
      </c>
      <c r="I173" s="51" t="s">
        <v>51</v>
      </c>
    </row>
    <row r="174" spans="1:9" ht="16.5" customHeight="1">
      <c r="A174" s="77"/>
      <c r="B174" s="78"/>
      <c r="C174" s="82"/>
      <c r="D174" s="84"/>
      <c r="E174" s="80"/>
      <c r="F174" s="80"/>
      <c r="G174" s="40">
        <v>150000000</v>
      </c>
      <c r="H174" s="39">
        <v>42251</v>
      </c>
      <c r="I174" s="42" t="s">
        <v>16</v>
      </c>
    </row>
    <row r="175" spans="1:9" ht="16.5" customHeight="1">
      <c r="A175" s="77"/>
      <c r="B175" s="78"/>
      <c r="C175" s="91"/>
      <c r="D175" s="93"/>
      <c r="E175" s="89"/>
      <c r="F175" s="89"/>
      <c r="G175" s="48"/>
      <c r="H175" s="60"/>
      <c r="I175" s="61"/>
    </row>
    <row r="176" spans="1:9" s="18" customFormat="1" ht="18" customHeight="1">
      <c r="A176" s="77"/>
      <c r="B176" s="78"/>
      <c r="C176" s="75" t="s">
        <v>23</v>
      </c>
      <c r="D176" s="76"/>
      <c r="E176" s="15">
        <f>SUM(E170:E175)</f>
        <v>980754934</v>
      </c>
      <c r="F176" s="15">
        <f>SUM(F170:F175)</f>
        <v>980754934</v>
      </c>
      <c r="G176" s="15">
        <f t="shared" ref="G176" si="1">SUM(G170:G175)</f>
        <v>900000000</v>
      </c>
      <c r="H176" s="16"/>
      <c r="I176" s="17" t="s">
        <v>24</v>
      </c>
    </row>
    <row r="177" spans="1:9" s="18" customFormat="1" ht="18" customHeight="1">
      <c r="A177" s="77"/>
      <c r="B177" s="78"/>
      <c r="C177" s="75" t="s">
        <v>25</v>
      </c>
      <c r="D177" s="76"/>
      <c r="E177" s="19"/>
      <c r="F177" s="19"/>
      <c r="G177" s="20">
        <f>F176-G176</f>
        <v>80754934</v>
      </c>
      <c r="H177" s="16"/>
      <c r="I177" s="17"/>
    </row>
    <row r="178" spans="1:9" ht="16.5" customHeight="1">
      <c r="A178" s="77">
        <v>24</v>
      </c>
      <c r="B178" s="78" t="s">
        <v>73</v>
      </c>
      <c r="C178" s="86" t="s">
        <v>74</v>
      </c>
      <c r="D178" s="83">
        <v>42125</v>
      </c>
      <c r="E178" s="79"/>
      <c r="F178" s="79">
        <v>1489950000</v>
      </c>
      <c r="G178" s="27">
        <v>200000000</v>
      </c>
      <c r="H178" s="31">
        <v>42150</v>
      </c>
      <c r="I178" s="29" t="s">
        <v>16</v>
      </c>
    </row>
    <row r="179" spans="1:9" ht="16.5" customHeight="1">
      <c r="A179" s="77"/>
      <c r="B179" s="78"/>
      <c r="C179" s="82"/>
      <c r="D179" s="82"/>
      <c r="E179" s="80"/>
      <c r="F179" s="80"/>
      <c r="G179" s="27">
        <v>500000000</v>
      </c>
      <c r="H179" s="31">
        <v>42198</v>
      </c>
      <c r="I179" s="29" t="s">
        <v>16</v>
      </c>
    </row>
    <row r="180" spans="1:9" ht="16.5" hidden="1" customHeight="1">
      <c r="A180" s="77"/>
      <c r="B180" s="78"/>
      <c r="C180" s="82"/>
      <c r="D180" s="82"/>
      <c r="E180" s="80"/>
      <c r="F180" s="80"/>
      <c r="G180" s="55"/>
      <c r="H180" s="56">
        <v>42199</v>
      </c>
      <c r="I180" s="57" t="s">
        <v>51</v>
      </c>
    </row>
    <row r="181" spans="1:9" ht="16.5" customHeight="1">
      <c r="A181" s="77"/>
      <c r="B181" s="78"/>
      <c r="C181" s="82"/>
      <c r="D181" s="82"/>
      <c r="E181" s="80"/>
      <c r="F181" s="80"/>
      <c r="G181" s="27">
        <v>500000000</v>
      </c>
      <c r="H181" s="31">
        <v>42241</v>
      </c>
      <c r="I181" s="29" t="s">
        <v>16</v>
      </c>
    </row>
    <row r="182" spans="1:9" ht="16.5" hidden="1" customHeight="1">
      <c r="A182" s="77"/>
      <c r="B182" s="78"/>
      <c r="C182" s="82"/>
      <c r="D182" s="82"/>
      <c r="E182" s="80"/>
      <c r="F182" s="80"/>
      <c r="G182" s="62"/>
      <c r="H182" s="56">
        <v>42242</v>
      </c>
      <c r="I182" s="57" t="s">
        <v>51</v>
      </c>
    </row>
    <row r="183" spans="1:9" ht="16.5" customHeight="1">
      <c r="A183" s="77"/>
      <c r="B183" s="78"/>
      <c r="C183" s="82"/>
      <c r="D183" s="82"/>
      <c r="E183" s="80"/>
      <c r="F183" s="80"/>
      <c r="G183" s="62"/>
      <c r="H183" s="56"/>
      <c r="I183" s="57"/>
    </row>
    <row r="184" spans="1:9" s="18" customFormat="1" ht="18" customHeight="1">
      <c r="A184" s="77"/>
      <c r="B184" s="78"/>
      <c r="C184" s="75" t="s">
        <v>23</v>
      </c>
      <c r="D184" s="76"/>
      <c r="E184" s="15">
        <f>SUM(E178:E183)</f>
        <v>0</v>
      </c>
      <c r="F184" s="15">
        <f>SUM(F178:F183)</f>
        <v>1489950000</v>
      </c>
      <c r="G184" s="15">
        <f>SUM(G178:G183)</f>
        <v>1200000000</v>
      </c>
      <c r="H184" s="16"/>
      <c r="I184" s="17" t="s">
        <v>24</v>
      </c>
    </row>
    <row r="185" spans="1:9" s="18" customFormat="1" ht="18" customHeight="1">
      <c r="A185" s="77"/>
      <c r="B185" s="78"/>
      <c r="C185" s="75" t="s">
        <v>25</v>
      </c>
      <c r="D185" s="76"/>
      <c r="E185" s="19"/>
      <c r="F185" s="19"/>
      <c r="G185" s="20">
        <f>F184-G184</f>
        <v>289950000</v>
      </c>
      <c r="H185" s="16"/>
      <c r="I185" s="17"/>
    </row>
    <row r="186" spans="1:9" ht="16.5" customHeight="1">
      <c r="A186" s="77">
        <v>25</v>
      </c>
      <c r="B186" s="78" t="s">
        <v>75</v>
      </c>
      <c r="C186" s="86" t="s">
        <v>76</v>
      </c>
      <c r="D186" s="83"/>
      <c r="E186" s="79">
        <f>399000000</f>
        <v>399000000</v>
      </c>
      <c r="F186" s="79">
        <v>570000000</v>
      </c>
      <c r="G186" s="27">
        <v>171000000</v>
      </c>
      <c r="H186" s="31">
        <v>42174</v>
      </c>
      <c r="I186" s="29" t="s">
        <v>16</v>
      </c>
    </row>
    <row r="187" spans="1:9" ht="16.5" customHeight="1">
      <c r="A187" s="77"/>
      <c r="B187" s="78"/>
      <c r="C187" s="82"/>
      <c r="D187" s="84"/>
      <c r="E187" s="80"/>
      <c r="F187" s="80"/>
      <c r="G187" s="27">
        <v>228000000</v>
      </c>
      <c r="H187" s="31">
        <v>42251</v>
      </c>
      <c r="I187" s="29" t="s">
        <v>16</v>
      </c>
    </row>
    <row r="188" spans="1:9" ht="16.5" customHeight="1">
      <c r="A188" s="77"/>
      <c r="B188" s="78"/>
      <c r="C188" s="82"/>
      <c r="D188" s="82"/>
      <c r="E188" s="80"/>
      <c r="F188" s="80"/>
      <c r="G188" s="32"/>
      <c r="H188" s="31"/>
      <c r="I188" s="52"/>
    </row>
    <row r="189" spans="1:9" s="18" customFormat="1" ht="18" customHeight="1">
      <c r="A189" s="77"/>
      <c r="B189" s="78"/>
      <c r="C189" s="75" t="s">
        <v>23</v>
      </c>
      <c r="D189" s="76"/>
      <c r="E189" s="15">
        <f>SUM(E186:E188)</f>
        <v>399000000</v>
      </c>
      <c r="F189" s="15">
        <f>SUM(F186:F188)</f>
        <v>570000000</v>
      </c>
      <c r="G189" s="15">
        <f>SUM(G186:G188)</f>
        <v>399000000</v>
      </c>
      <c r="H189" s="16"/>
      <c r="I189" s="17" t="s">
        <v>24</v>
      </c>
    </row>
    <row r="190" spans="1:9" s="18" customFormat="1" ht="18" customHeight="1">
      <c r="A190" s="77"/>
      <c r="B190" s="78"/>
      <c r="C190" s="75" t="s">
        <v>25</v>
      </c>
      <c r="D190" s="76"/>
      <c r="E190" s="19"/>
      <c r="F190" s="19"/>
      <c r="G190" s="20">
        <f>F189-G189</f>
        <v>171000000</v>
      </c>
      <c r="H190" s="16"/>
      <c r="I190" s="17"/>
    </row>
    <row r="191" spans="1:9" ht="16.5" customHeight="1">
      <c r="A191" s="77">
        <v>26</v>
      </c>
      <c r="B191" s="78" t="s">
        <v>77</v>
      </c>
      <c r="C191" s="86" t="s">
        <v>78</v>
      </c>
      <c r="D191" s="83">
        <v>42173</v>
      </c>
      <c r="E191" s="79"/>
      <c r="F191" s="79">
        <v>3652000000</v>
      </c>
      <c r="G191" s="27">
        <v>100000000</v>
      </c>
      <c r="H191" s="31">
        <v>42185</v>
      </c>
      <c r="I191" s="29" t="s">
        <v>16</v>
      </c>
    </row>
    <row r="192" spans="1:9" ht="16.5" customHeight="1">
      <c r="A192" s="77"/>
      <c r="B192" s="78"/>
      <c r="C192" s="82"/>
      <c r="D192" s="82"/>
      <c r="E192" s="80"/>
      <c r="F192" s="80"/>
      <c r="G192" s="27">
        <v>200000000</v>
      </c>
      <c r="H192" s="31">
        <v>42187</v>
      </c>
      <c r="I192" s="29" t="s">
        <v>16</v>
      </c>
    </row>
    <row r="193" spans="1:9" ht="16.5" customHeight="1">
      <c r="A193" s="77"/>
      <c r="B193" s="78"/>
      <c r="C193" s="82"/>
      <c r="D193" s="82"/>
      <c r="E193" s="80"/>
      <c r="F193" s="80"/>
      <c r="G193" s="27">
        <v>500000000</v>
      </c>
      <c r="H193" s="31">
        <v>42221</v>
      </c>
      <c r="I193" s="29" t="s">
        <v>16</v>
      </c>
    </row>
    <row r="194" spans="1:9" ht="16.5" customHeight="1">
      <c r="A194" s="77"/>
      <c r="B194" s="78"/>
      <c r="C194" s="82"/>
      <c r="D194" s="82"/>
      <c r="E194" s="80"/>
      <c r="F194" s="80"/>
      <c r="G194" s="41"/>
      <c r="H194" s="56">
        <v>42234</v>
      </c>
      <c r="I194" s="57" t="s">
        <v>51</v>
      </c>
    </row>
    <row r="195" spans="1:9" ht="16.5" customHeight="1">
      <c r="A195" s="77"/>
      <c r="B195" s="78"/>
      <c r="C195" s="87"/>
      <c r="D195" s="87"/>
      <c r="E195" s="85"/>
      <c r="F195" s="85"/>
      <c r="G195" s="27">
        <v>150000000</v>
      </c>
      <c r="H195" s="31"/>
      <c r="I195" s="63" t="s">
        <v>16</v>
      </c>
    </row>
    <row r="196" spans="1:9" s="18" customFormat="1" ht="18" customHeight="1">
      <c r="A196" s="77"/>
      <c r="B196" s="78"/>
      <c r="C196" s="75" t="s">
        <v>23</v>
      </c>
      <c r="D196" s="76"/>
      <c r="E196" s="15">
        <f>SUM(E191:E195)</f>
        <v>0</v>
      </c>
      <c r="F196" s="15">
        <f>SUM(F191:F195)</f>
        <v>3652000000</v>
      </c>
      <c r="G196" s="15">
        <f>SUM(G191:G195)</f>
        <v>950000000</v>
      </c>
      <c r="H196" s="16"/>
      <c r="I196" s="17" t="s">
        <v>24</v>
      </c>
    </row>
    <row r="197" spans="1:9" s="18" customFormat="1" ht="18" customHeight="1">
      <c r="A197" s="77"/>
      <c r="B197" s="78"/>
      <c r="C197" s="75" t="s">
        <v>25</v>
      </c>
      <c r="D197" s="76"/>
      <c r="E197" s="19"/>
      <c r="F197" s="19"/>
      <c r="G197" s="20">
        <f>F196-G196</f>
        <v>2702000000</v>
      </c>
      <c r="H197" s="16"/>
      <c r="I197" s="17"/>
    </row>
    <row r="198" spans="1:9" ht="16.5" customHeight="1">
      <c r="A198" s="77">
        <v>27</v>
      </c>
      <c r="B198" s="78" t="s">
        <v>79</v>
      </c>
      <c r="C198" s="86" t="s">
        <v>80</v>
      </c>
      <c r="D198" s="83">
        <v>42205</v>
      </c>
      <c r="E198" s="79"/>
      <c r="F198" s="79">
        <v>282530000</v>
      </c>
      <c r="G198" s="8">
        <v>90000000</v>
      </c>
      <c r="H198" s="31">
        <v>42212</v>
      </c>
      <c r="I198" s="29" t="s">
        <v>16</v>
      </c>
    </row>
    <row r="199" spans="1:9" ht="16.5" customHeight="1">
      <c r="A199" s="77"/>
      <c r="B199" s="78"/>
      <c r="C199" s="82"/>
      <c r="D199" s="84"/>
      <c r="E199" s="80"/>
      <c r="F199" s="80"/>
      <c r="G199" s="22">
        <v>50000000</v>
      </c>
      <c r="H199" s="31">
        <v>42229</v>
      </c>
      <c r="I199" s="29" t="s">
        <v>16</v>
      </c>
    </row>
    <row r="200" spans="1:9" ht="16.5" customHeight="1">
      <c r="A200" s="77"/>
      <c r="B200" s="78"/>
      <c r="C200" s="82"/>
      <c r="D200" s="84"/>
      <c r="E200" s="80"/>
      <c r="F200" s="80"/>
      <c r="G200" s="22">
        <v>50000000</v>
      </c>
      <c r="H200" s="31">
        <v>42241</v>
      </c>
      <c r="I200" s="29" t="s">
        <v>16</v>
      </c>
    </row>
    <row r="201" spans="1:9" ht="16.5" customHeight="1">
      <c r="A201" s="77"/>
      <c r="B201" s="78"/>
      <c r="C201" s="82"/>
      <c r="D201" s="84"/>
      <c r="E201" s="80"/>
      <c r="F201" s="80"/>
      <c r="G201" s="22">
        <v>50000000</v>
      </c>
      <c r="H201" s="31">
        <v>42251</v>
      </c>
      <c r="I201" s="29" t="s">
        <v>16</v>
      </c>
    </row>
    <row r="202" spans="1:9" ht="16.5" hidden="1" customHeight="1">
      <c r="A202" s="77"/>
      <c r="B202" s="78"/>
      <c r="C202" s="82"/>
      <c r="D202" s="82"/>
      <c r="E202" s="80"/>
      <c r="F202" s="80"/>
      <c r="G202" s="32"/>
      <c r="H202" s="31"/>
      <c r="I202" s="52"/>
    </row>
    <row r="203" spans="1:9" s="18" customFormat="1" ht="18" customHeight="1">
      <c r="A203" s="77"/>
      <c r="B203" s="78"/>
      <c r="C203" s="75" t="s">
        <v>23</v>
      </c>
      <c r="D203" s="76"/>
      <c r="E203" s="15">
        <f>SUM(E198:E202)</f>
        <v>0</v>
      </c>
      <c r="F203" s="15">
        <f>SUM(F198:F202)</f>
        <v>282530000</v>
      </c>
      <c r="G203" s="15">
        <f>SUM(G198:G202)</f>
        <v>240000000</v>
      </c>
      <c r="H203" s="16"/>
      <c r="I203" s="17" t="s">
        <v>24</v>
      </c>
    </row>
    <row r="204" spans="1:9" s="18" customFormat="1" ht="18" customHeight="1">
      <c r="A204" s="77"/>
      <c r="B204" s="78"/>
      <c r="C204" s="75" t="s">
        <v>25</v>
      </c>
      <c r="D204" s="76"/>
      <c r="E204" s="19"/>
      <c r="F204" s="19"/>
      <c r="G204" s="20">
        <f>F203-G203</f>
        <v>42530000</v>
      </c>
      <c r="H204" s="16"/>
      <c r="I204" s="17"/>
    </row>
    <row r="205" spans="1:9" ht="16.5" customHeight="1">
      <c r="A205" s="77">
        <v>28</v>
      </c>
      <c r="B205" s="78" t="s">
        <v>81</v>
      </c>
      <c r="C205" s="81" t="s">
        <v>82</v>
      </c>
      <c r="D205" s="83">
        <v>42230</v>
      </c>
      <c r="E205" s="79">
        <v>599632000</v>
      </c>
      <c r="F205" s="79">
        <f>E205</f>
        <v>599632000</v>
      </c>
      <c r="G205" s="8">
        <v>200000000</v>
      </c>
      <c r="H205" s="31">
        <v>42236</v>
      </c>
      <c r="I205" s="29" t="s">
        <v>16</v>
      </c>
    </row>
    <row r="206" spans="1:9" ht="16.5" hidden="1" customHeight="1">
      <c r="A206" s="77"/>
      <c r="B206" s="78"/>
      <c r="C206" s="82"/>
      <c r="D206" s="84"/>
      <c r="E206" s="80"/>
      <c r="F206" s="80"/>
      <c r="G206" s="22"/>
      <c r="H206" s="31"/>
      <c r="I206" s="29"/>
    </row>
    <row r="207" spans="1:9" s="18" customFormat="1" ht="18" customHeight="1">
      <c r="A207" s="77"/>
      <c r="B207" s="78"/>
      <c r="C207" s="75" t="s">
        <v>23</v>
      </c>
      <c r="D207" s="76"/>
      <c r="E207" s="15">
        <f>SUM(E205:E206)</f>
        <v>599632000</v>
      </c>
      <c r="F207" s="15">
        <f>SUM(F205:F206)</f>
        <v>599632000</v>
      </c>
      <c r="G207" s="15">
        <f>SUM(G205:G206)</f>
        <v>200000000</v>
      </c>
      <c r="H207" s="16"/>
      <c r="I207" s="17" t="s">
        <v>24</v>
      </c>
    </row>
    <row r="208" spans="1:9" s="18" customFormat="1" ht="18" customHeight="1">
      <c r="A208" s="77"/>
      <c r="B208" s="78"/>
      <c r="C208" s="75" t="s">
        <v>25</v>
      </c>
      <c r="D208" s="76"/>
      <c r="E208" s="19"/>
      <c r="F208" s="19"/>
      <c r="G208" s="20">
        <f>F207-G207</f>
        <v>399632000</v>
      </c>
      <c r="H208" s="16"/>
      <c r="I208" s="17"/>
    </row>
    <row r="209" spans="1:11" ht="16.5" customHeight="1">
      <c r="A209" s="77">
        <v>29</v>
      </c>
      <c r="B209" s="78" t="s">
        <v>83</v>
      </c>
      <c r="C209" s="59" t="str">
        <f ca="1">"Chi phí TM (có HĐ) đến "&amp; TEXT(NOW(),"dd/MM/yy")</f>
        <v>Chi phí TM (có HĐ) đến 14/10/15</v>
      </c>
      <c r="D209" s="58"/>
      <c r="E209" s="32">
        <f t="array" ref="E209">SUM(IF(KHN&amp;KHC="642"&amp;"1111",TH))</f>
        <v>486850018</v>
      </c>
      <c r="F209" s="32">
        <f t="array" ref="F209">SUM(IF(KHN&amp;KHC="642"&amp;"1111",TH))</f>
        <v>486850018</v>
      </c>
      <c r="G209" s="32">
        <f>F209</f>
        <v>486850018</v>
      </c>
      <c r="H209" s="31" t="str">
        <f>IF(D209&lt;&gt;"",D209,"")</f>
        <v/>
      </c>
      <c r="I209" s="29" t="s">
        <v>37</v>
      </c>
    </row>
    <row r="210" spans="1:11" ht="16.5" customHeight="1">
      <c r="A210" s="77"/>
      <c r="B210" s="78"/>
      <c r="C210" s="29" t="str">
        <f ca="1">"CP lãi vay ( 09/2014 - "&amp;MONTH(NOW())&amp;"/"&amp;YEAR(NOW())&amp;" )"</f>
        <v>CP lãi vay ( 09/2014 - 10/2015 )</v>
      </c>
      <c r="D210" s="28"/>
      <c r="E210" s="32">
        <f t="array" ref="E210">SUM(IF(KHN&amp;KHC="635"&amp;"1121",TH))</f>
        <v>1052108206</v>
      </c>
      <c r="F210" s="32">
        <f t="array" ref="F210">SUM(IF(KHN&amp;KHC="635"&amp;"1121",TH))</f>
        <v>1052108206</v>
      </c>
      <c r="G210" s="32">
        <f t="shared" ref="G210:G213" si="2">F210</f>
        <v>1052108206</v>
      </c>
      <c r="H210" s="31" t="str">
        <f t="shared" ref="H210:H213" si="3">IF(D210&lt;&gt;"",D210,"")</f>
        <v/>
      </c>
      <c r="I210" s="29" t="s">
        <v>37</v>
      </c>
    </row>
    <row r="211" spans="1:11" ht="16.5" customHeight="1">
      <c r="A211" s="77"/>
      <c r="B211" s="78"/>
      <c r="C211" s="29" t="s">
        <v>84</v>
      </c>
      <c r="D211" s="28">
        <v>42130</v>
      </c>
      <c r="E211" s="32"/>
      <c r="F211" s="32">
        <v>23000000</v>
      </c>
      <c r="G211" s="32">
        <f t="shared" si="2"/>
        <v>23000000</v>
      </c>
      <c r="H211" s="31">
        <f t="shared" si="3"/>
        <v>42130</v>
      </c>
      <c r="I211" s="29" t="s">
        <v>37</v>
      </c>
    </row>
    <row r="212" spans="1:11" ht="16.5" customHeight="1">
      <c r="A212" s="77"/>
      <c r="B212" s="78"/>
      <c r="C212" s="42" t="s">
        <v>85</v>
      </c>
      <c r="D212" s="31">
        <v>42224</v>
      </c>
      <c r="E212" s="47"/>
      <c r="F212" s="47">
        <v>3740000</v>
      </c>
      <c r="G212" s="32">
        <f t="shared" si="2"/>
        <v>3740000</v>
      </c>
      <c r="H212" s="31">
        <f t="shared" si="3"/>
        <v>42224</v>
      </c>
      <c r="I212" s="29" t="s">
        <v>37</v>
      </c>
    </row>
    <row r="213" spans="1:11" ht="16.5" hidden="1" customHeight="1">
      <c r="A213" s="77"/>
      <c r="B213" s="78"/>
      <c r="C213" s="42"/>
      <c r="D213" s="31"/>
      <c r="E213" s="47"/>
      <c r="F213" s="47"/>
      <c r="G213" s="32">
        <f t="shared" si="2"/>
        <v>0</v>
      </c>
      <c r="H213" s="31" t="str">
        <f t="shared" si="3"/>
        <v/>
      </c>
      <c r="I213" s="29"/>
    </row>
    <row r="214" spans="1:11" s="18" customFormat="1" ht="18" customHeight="1">
      <c r="A214" s="77"/>
      <c r="B214" s="78"/>
      <c r="C214" s="75" t="s">
        <v>23</v>
      </c>
      <c r="D214" s="76"/>
      <c r="E214" s="15">
        <f>SUM(E209:E213)</f>
        <v>1538958224</v>
      </c>
      <c r="F214" s="15">
        <f>SUM(F209:F213)</f>
        <v>1565698224</v>
      </c>
      <c r="G214" s="15">
        <f>SUM(G209:G213)</f>
        <v>1565698224</v>
      </c>
      <c r="H214" s="16"/>
      <c r="I214" s="17" t="s">
        <v>24</v>
      </c>
    </row>
    <row r="215" spans="1:11" s="18" customFormat="1" ht="18" customHeight="1">
      <c r="A215" s="77"/>
      <c r="B215" s="78"/>
      <c r="C215" s="75" t="s">
        <v>25</v>
      </c>
      <c r="D215" s="76"/>
      <c r="E215" s="19"/>
      <c r="F215" s="19"/>
      <c r="G215" s="20"/>
      <c r="H215" s="16"/>
      <c r="I215" s="17"/>
    </row>
    <row r="216" spans="1:11" ht="28.5" customHeight="1">
      <c r="A216" s="72" t="s">
        <v>86</v>
      </c>
      <c r="B216" s="73"/>
      <c r="C216" s="73"/>
      <c r="D216" s="74"/>
      <c r="E216" s="4">
        <f>SUMIF(DSTT,"x",$E$7:$E$215)</f>
        <v>19907836332</v>
      </c>
      <c r="F216" s="4">
        <f>SUMIF(DSTT,"x",$F$7:$F$215)</f>
        <v>35695833890</v>
      </c>
      <c r="G216" s="4">
        <f>SUMIF(DSTT,"x",$G$7:$G$215)</f>
        <v>25541287778</v>
      </c>
      <c r="H216" s="64"/>
      <c r="I216" s="64"/>
      <c r="K216" s="65"/>
    </row>
    <row r="217" spans="1:11" ht="17.25" customHeight="1"/>
    <row r="218" spans="1:11" ht="17.25" customHeight="1"/>
    <row r="219" spans="1:11" ht="17.25" customHeight="1"/>
  </sheetData>
  <autoFilter ref="A4:K195">
    <filterColumn colId="5"/>
    <filterColumn colId="6"/>
  </autoFilter>
  <mergeCells count="237">
    <mergeCell ref="A1:I1"/>
    <mergeCell ref="A3:A4"/>
    <mergeCell ref="B3:B4"/>
    <mergeCell ref="C3:C4"/>
    <mergeCell ref="D3:D4"/>
    <mergeCell ref="E3:G3"/>
    <mergeCell ref="H3:H4"/>
    <mergeCell ref="I3:I4"/>
    <mergeCell ref="A21:A23"/>
    <mergeCell ref="B21:B23"/>
    <mergeCell ref="C22:D22"/>
    <mergeCell ref="C23:D23"/>
    <mergeCell ref="A24:A26"/>
    <mergeCell ref="B24:B26"/>
    <mergeCell ref="C25:D25"/>
    <mergeCell ref="C26:D26"/>
    <mergeCell ref="A5:A17"/>
    <mergeCell ref="B5:B17"/>
    <mergeCell ref="C16:D16"/>
    <mergeCell ref="C17:D17"/>
    <mergeCell ref="A18:A20"/>
    <mergeCell ref="B18:B20"/>
    <mergeCell ref="C19:D19"/>
    <mergeCell ref="C20:D20"/>
    <mergeCell ref="A33:A35"/>
    <mergeCell ref="B33:B35"/>
    <mergeCell ref="C34:D34"/>
    <mergeCell ref="C35:D35"/>
    <mergeCell ref="A36:A44"/>
    <mergeCell ref="B36:B44"/>
    <mergeCell ref="C36:C42"/>
    <mergeCell ref="D36:D42"/>
    <mergeCell ref="A27:A29"/>
    <mergeCell ref="B27:B29"/>
    <mergeCell ref="C28:D28"/>
    <mergeCell ref="C29:D29"/>
    <mergeCell ref="A30:A32"/>
    <mergeCell ref="B30:B32"/>
    <mergeCell ref="C31:D31"/>
    <mergeCell ref="C32:D32"/>
    <mergeCell ref="E36:E42"/>
    <mergeCell ref="F36:F42"/>
    <mergeCell ref="C43:D43"/>
    <mergeCell ref="C44:D44"/>
    <mergeCell ref="A45:A49"/>
    <mergeCell ref="B45:B49"/>
    <mergeCell ref="C45:C47"/>
    <mergeCell ref="D45:D47"/>
    <mergeCell ref="E45:E47"/>
    <mergeCell ref="E59:E60"/>
    <mergeCell ref="F59:F60"/>
    <mergeCell ref="F45:F47"/>
    <mergeCell ref="C48:D48"/>
    <mergeCell ref="C49:D49"/>
    <mergeCell ref="A50:A58"/>
    <mergeCell ref="B50:B58"/>
    <mergeCell ref="C50:C56"/>
    <mergeCell ref="D50:D56"/>
    <mergeCell ref="E50:E56"/>
    <mergeCell ref="F50:F56"/>
    <mergeCell ref="C62:D62"/>
    <mergeCell ref="C63:D63"/>
    <mergeCell ref="A64:A66"/>
    <mergeCell ref="B64:B66"/>
    <mergeCell ref="C65:D65"/>
    <mergeCell ref="C66:D66"/>
    <mergeCell ref="C57:D57"/>
    <mergeCell ref="C58:D58"/>
    <mergeCell ref="A59:A63"/>
    <mergeCell ref="B59:B63"/>
    <mergeCell ref="C59:C60"/>
    <mergeCell ref="D59:D60"/>
    <mergeCell ref="C73:D73"/>
    <mergeCell ref="C74:D74"/>
    <mergeCell ref="C75:C76"/>
    <mergeCell ref="D75:D76"/>
    <mergeCell ref="E75:E76"/>
    <mergeCell ref="F75:F76"/>
    <mergeCell ref="C69:D69"/>
    <mergeCell ref="C70:D70"/>
    <mergeCell ref="A71:A78"/>
    <mergeCell ref="B71:B78"/>
    <mergeCell ref="C71:C72"/>
    <mergeCell ref="D71:D72"/>
    <mergeCell ref="E71:E72"/>
    <mergeCell ref="F71:F72"/>
    <mergeCell ref="A67:A70"/>
    <mergeCell ref="B67:B70"/>
    <mergeCell ref="C67:C68"/>
    <mergeCell ref="D67:D68"/>
    <mergeCell ref="E67:E68"/>
    <mergeCell ref="F67:F68"/>
    <mergeCell ref="F92:F103"/>
    <mergeCell ref="C104:D104"/>
    <mergeCell ref="C77:D77"/>
    <mergeCell ref="C78:D78"/>
    <mergeCell ref="A79:A105"/>
    <mergeCell ref="B79:B105"/>
    <mergeCell ref="C79:C91"/>
    <mergeCell ref="D79:D91"/>
    <mergeCell ref="E79:E91"/>
    <mergeCell ref="F79:F91"/>
    <mergeCell ref="C105:D105"/>
    <mergeCell ref="A106:A111"/>
    <mergeCell ref="B106:B111"/>
    <mergeCell ref="C106:C109"/>
    <mergeCell ref="D106:D109"/>
    <mergeCell ref="E106:E109"/>
    <mergeCell ref="C92:C103"/>
    <mergeCell ref="D92:D103"/>
    <mergeCell ref="E92:E103"/>
    <mergeCell ref="F117:F122"/>
    <mergeCell ref="F106:F109"/>
    <mergeCell ref="C110:D110"/>
    <mergeCell ref="C111:D111"/>
    <mergeCell ref="A112:A124"/>
    <mergeCell ref="B112:B124"/>
    <mergeCell ref="C112:C116"/>
    <mergeCell ref="D112:D116"/>
    <mergeCell ref="E112:E116"/>
    <mergeCell ref="F112:F116"/>
    <mergeCell ref="C123:D123"/>
    <mergeCell ref="C124:D124"/>
    <mergeCell ref="A125:A135"/>
    <mergeCell ref="B125:B135"/>
    <mergeCell ref="C125:C133"/>
    <mergeCell ref="D125:D133"/>
    <mergeCell ref="C117:C122"/>
    <mergeCell ref="D117:D122"/>
    <mergeCell ref="E117:E122"/>
    <mergeCell ref="E125:E133"/>
    <mergeCell ref="F125:F133"/>
    <mergeCell ref="C134:D134"/>
    <mergeCell ref="C135:D135"/>
    <mergeCell ref="A136:A139"/>
    <mergeCell ref="B136:B139"/>
    <mergeCell ref="C136:C137"/>
    <mergeCell ref="D136:D137"/>
    <mergeCell ref="E136:E137"/>
    <mergeCell ref="F136:F137"/>
    <mergeCell ref="C138:D138"/>
    <mergeCell ref="C139:D139"/>
    <mergeCell ref="A140:A144"/>
    <mergeCell ref="B140:B144"/>
    <mergeCell ref="C140:C142"/>
    <mergeCell ref="D140:D142"/>
    <mergeCell ref="E140:E142"/>
    <mergeCell ref="F140:F142"/>
    <mergeCell ref="E156:E157"/>
    <mergeCell ref="F156:F157"/>
    <mergeCell ref="C148:D148"/>
    <mergeCell ref="C149:D149"/>
    <mergeCell ref="C150:C152"/>
    <mergeCell ref="D150:D152"/>
    <mergeCell ref="E150:E152"/>
    <mergeCell ref="F150:F152"/>
    <mergeCell ref="C143:D143"/>
    <mergeCell ref="C144:D144"/>
    <mergeCell ref="C145:C147"/>
    <mergeCell ref="D145:D147"/>
    <mergeCell ref="E145:E147"/>
    <mergeCell ref="F145:F147"/>
    <mergeCell ref="C158:D158"/>
    <mergeCell ref="C159:D159"/>
    <mergeCell ref="A160:A169"/>
    <mergeCell ref="B160:B169"/>
    <mergeCell ref="C160:C164"/>
    <mergeCell ref="D160:D164"/>
    <mergeCell ref="C168:D168"/>
    <mergeCell ref="C169:D169"/>
    <mergeCell ref="C154:D154"/>
    <mergeCell ref="C155:D155"/>
    <mergeCell ref="A156:A159"/>
    <mergeCell ref="B156:B159"/>
    <mergeCell ref="C156:C157"/>
    <mergeCell ref="D156:D157"/>
    <mergeCell ref="A145:A155"/>
    <mergeCell ref="B145:B155"/>
    <mergeCell ref="E178:E183"/>
    <mergeCell ref="F178:F183"/>
    <mergeCell ref="A170:A177"/>
    <mergeCell ref="B170:B177"/>
    <mergeCell ref="C170:C175"/>
    <mergeCell ref="D170:D175"/>
    <mergeCell ref="E170:E175"/>
    <mergeCell ref="F170:F175"/>
    <mergeCell ref="E160:E164"/>
    <mergeCell ref="F160:F164"/>
    <mergeCell ref="C165:C167"/>
    <mergeCell ref="D165:D167"/>
    <mergeCell ref="E165:E167"/>
    <mergeCell ref="F165:F167"/>
    <mergeCell ref="C184:D184"/>
    <mergeCell ref="C185:D185"/>
    <mergeCell ref="A186:A190"/>
    <mergeCell ref="B186:B190"/>
    <mergeCell ref="C186:C188"/>
    <mergeCell ref="D186:D188"/>
    <mergeCell ref="C176:D176"/>
    <mergeCell ref="C177:D177"/>
    <mergeCell ref="A178:A185"/>
    <mergeCell ref="B178:B185"/>
    <mergeCell ref="C178:C183"/>
    <mergeCell ref="D178:D183"/>
    <mergeCell ref="E186:E188"/>
    <mergeCell ref="F186:F188"/>
    <mergeCell ref="C189:D189"/>
    <mergeCell ref="C190:D190"/>
    <mergeCell ref="A191:A197"/>
    <mergeCell ref="B191:B197"/>
    <mergeCell ref="C191:C195"/>
    <mergeCell ref="D191:D195"/>
    <mergeCell ref="E191:E195"/>
    <mergeCell ref="E205:E206"/>
    <mergeCell ref="F205:F206"/>
    <mergeCell ref="F191:F195"/>
    <mergeCell ref="C196:D196"/>
    <mergeCell ref="C197:D197"/>
    <mergeCell ref="A198:A204"/>
    <mergeCell ref="B198:B204"/>
    <mergeCell ref="C198:C202"/>
    <mergeCell ref="D198:D202"/>
    <mergeCell ref="E198:E202"/>
    <mergeCell ref="F198:F202"/>
    <mergeCell ref="A216:D216"/>
    <mergeCell ref="C207:D207"/>
    <mergeCell ref="C208:D208"/>
    <mergeCell ref="A209:A215"/>
    <mergeCell ref="B209:B215"/>
    <mergeCell ref="C214:D214"/>
    <mergeCell ref="C215:D215"/>
    <mergeCell ref="C203:D203"/>
    <mergeCell ref="C204:D204"/>
    <mergeCell ref="A205:A208"/>
    <mergeCell ref="B205:B208"/>
    <mergeCell ref="C205:C206"/>
    <mergeCell ref="D205:D206"/>
  </mergeCells>
  <pageMargins left="0.16" right="0.12" top="0.27" bottom="0.28000000000000003" header="0.2" footer="0.17"/>
  <pageSetup paperSize="9" scale="9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55"/>
  </sheetPr>
  <dimension ref="A1:J220"/>
  <sheetViews>
    <sheetView workbookViewId="0">
      <pane xSplit="5" ySplit="4" topLeftCell="F199" activePane="bottomRight" state="frozen"/>
      <selection pane="topRight" activeCell="G1" sqref="G1"/>
      <selection pane="bottomLeft" activeCell="A5" sqref="A5"/>
      <selection pane="bottomRight" activeCell="F185" sqref="A185:XFD185"/>
    </sheetView>
  </sheetViews>
  <sheetFormatPr defaultColWidth="9.140625" defaultRowHeight="12.75"/>
  <cols>
    <col min="1" max="1" width="4.28515625" style="5" customWidth="1"/>
    <col min="2" max="2" width="18.5703125" style="30" customWidth="1"/>
    <col min="3" max="3" width="23" style="5" customWidth="1"/>
    <col min="4" max="4" width="8.28515625" style="30" customWidth="1"/>
    <col min="5" max="5" width="14.5703125" style="65" customWidth="1"/>
    <col min="6" max="6" width="13.85546875" style="65" customWidth="1"/>
    <col min="7" max="7" width="8.140625" style="5" customWidth="1"/>
    <col min="8" max="8" width="13.140625" style="5" customWidth="1"/>
    <col min="9" max="9" width="14.85546875" style="30" customWidth="1"/>
    <col min="10" max="10" width="13.85546875" style="30" customWidth="1"/>
    <col min="11" max="11" width="13.5703125" style="30" customWidth="1"/>
    <col min="12" max="12" width="12.5703125" style="30" bestFit="1" customWidth="1"/>
    <col min="13" max="16384" width="9.140625" style="30"/>
  </cols>
  <sheetData>
    <row r="1" spans="1:8" s="1" customFormat="1" ht="20.25">
      <c r="A1" s="118" t="str">
        <f ca="1">"CHI PHÍ XÂY DỰNG TRÀ VINH   " &amp; TEXT(NOW(),"dd/MM/yyyy")</f>
        <v>CHI PHÍ XÂY DỰNG TRÀ VINH   14/10/2015</v>
      </c>
      <c r="B1" s="118"/>
      <c r="C1" s="118"/>
      <c r="D1" s="118"/>
      <c r="E1" s="118"/>
      <c r="F1" s="118"/>
      <c r="G1" s="118"/>
      <c r="H1" s="118"/>
    </row>
    <row r="3" spans="1:8" s="2" customFormat="1" ht="19.5" customHeight="1">
      <c r="A3" s="119" t="s">
        <v>0</v>
      </c>
      <c r="B3" s="119" t="s">
        <v>1</v>
      </c>
      <c r="C3" s="119" t="s">
        <v>2</v>
      </c>
      <c r="D3" s="119" t="s">
        <v>3</v>
      </c>
      <c r="E3" s="120" t="s">
        <v>5</v>
      </c>
      <c r="F3" s="122"/>
      <c r="G3" s="123" t="s">
        <v>6</v>
      </c>
      <c r="H3" s="119" t="s">
        <v>7</v>
      </c>
    </row>
    <row r="4" spans="1:8" s="5" customFormat="1" ht="19.5" customHeight="1">
      <c r="A4" s="119"/>
      <c r="B4" s="119"/>
      <c r="C4" s="119"/>
      <c r="D4" s="119"/>
      <c r="E4" s="4" t="s">
        <v>9</v>
      </c>
      <c r="F4" s="3" t="s">
        <v>10</v>
      </c>
      <c r="G4" s="124"/>
      <c r="H4" s="119"/>
    </row>
    <row r="5" spans="1:8" s="5" customFormat="1" ht="19.5" customHeight="1">
      <c r="A5" s="116">
        <v>1</v>
      </c>
      <c r="B5" s="111" t="s">
        <v>11</v>
      </c>
      <c r="C5" s="6" t="s">
        <v>12</v>
      </c>
      <c r="D5" s="7"/>
      <c r="E5" s="8"/>
      <c r="F5" s="8"/>
      <c r="G5" s="7"/>
      <c r="H5" s="9"/>
    </row>
    <row r="6" spans="1:8" s="5" customFormat="1" ht="19.5" customHeight="1">
      <c r="A6" s="116"/>
      <c r="B6" s="112"/>
      <c r="C6" s="6" t="s">
        <v>13</v>
      </c>
      <c r="D6" s="7"/>
      <c r="E6" s="8">
        <f>F6</f>
        <v>44880000</v>
      </c>
      <c r="F6" s="8">
        <v>44880000</v>
      </c>
      <c r="G6" s="7">
        <v>40091</v>
      </c>
      <c r="H6" s="9" t="s">
        <v>14</v>
      </c>
    </row>
    <row r="7" spans="1:8" s="10" customFormat="1" ht="17.25" customHeight="1">
      <c r="A7" s="116"/>
      <c r="B7" s="112"/>
      <c r="C7" s="6" t="s">
        <v>15</v>
      </c>
      <c r="D7" s="7">
        <v>40623</v>
      </c>
      <c r="E7" s="8">
        <v>32288666</v>
      </c>
      <c r="F7" s="8">
        <v>32288666</v>
      </c>
      <c r="G7" s="7">
        <v>40623</v>
      </c>
      <c r="H7" s="9" t="s">
        <v>16</v>
      </c>
    </row>
    <row r="8" spans="1:8" s="10" customFormat="1" ht="17.25" customHeight="1">
      <c r="A8" s="116"/>
      <c r="B8" s="112"/>
      <c r="C8" s="6" t="s">
        <v>17</v>
      </c>
      <c r="D8" s="7">
        <v>40875</v>
      </c>
      <c r="E8" s="8">
        <v>29920000</v>
      </c>
      <c r="F8" s="8">
        <v>29920000</v>
      </c>
      <c r="G8" s="7">
        <v>40872</v>
      </c>
      <c r="H8" s="9" t="s">
        <v>16</v>
      </c>
    </row>
    <row r="9" spans="1:8" s="10" customFormat="1" ht="17.25" customHeight="1">
      <c r="A9" s="116"/>
      <c r="B9" s="112"/>
      <c r="C9" s="6" t="s">
        <v>18</v>
      </c>
      <c r="D9" s="7"/>
      <c r="E9" s="8">
        <f>F9</f>
        <v>29920000</v>
      </c>
      <c r="F9" s="8">
        <v>29920000</v>
      </c>
      <c r="G9" s="7">
        <v>41193</v>
      </c>
      <c r="H9" s="9" t="s">
        <v>16</v>
      </c>
    </row>
    <row r="10" spans="1:8" s="10" customFormat="1" ht="17.25" customHeight="1">
      <c r="A10" s="116"/>
      <c r="B10" s="112"/>
      <c r="C10" s="6" t="s">
        <v>19</v>
      </c>
      <c r="D10" s="7">
        <v>41653</v>
      </c>
      <c r="E10" s="8">
        <v>29920000</v>
      </c>
      <c r="F10" s="8">
        <v>29920000</v>
      </c>
      <c r="G10" s="7">
        <v>41641</v>
      </c>
      <c r="H10" s="9" t="s">
        <v>16</v>
      </c>
    </row>
    <row r="11" spans="1:8" s="10" customFormat="1" ht="17.25" customHeight="1">
      <c r="A11" s="116"/>
      <c r="B11" s="112"/>
      <c r="C11" s="6" t="s">
        <v>20</v>
      </c>
      <c r="D11" s="7">
        <v>41785</v>
      </c>
      <c r="E11" s="8">
        <v>36432000</v>
      </c>
      <c r="F11" s="8">
        <v>36432000</v>
      </c>
      <c r="G11" s="7">
        <v>41780</v>
      </c>
      <c r="H11" s="9" t="s">
        <v>16</v>
      </c>
    </row>
    <row r="12" spans="1:8" s="10" customFormat="1" ht="17.25" customHeight="1">
      <c r="A12" s="116"/>
      <c r="B12" s="112"/>
      <c r="C12" s="6" t="s">
        <v>21</v>
      </c>
      <c r="D12" s="7">
        <v>41934</v>
      </c>
      <c r="E12" s="8">
        <v>34408000</v>
      </c>
      <c r="F12" s="8">
        <v>34408000</v>
      </c>
      <c r="G12" s="7">
        <v>41918</v>
      </c>
      <c r="H12" s="9" t="s">
        <v>16</v>
      </c>
    </row>
    <row r="13" spans="1:8" s="10" customFormat="1" ht="17.25" customHeight="1">
      <c r="A13" s="116"/>
      <c r="B13" s="112"/>
      <c r="C13" s="6" t="s">
        <v>22</v>
      </c>
      <c r="D13" s="7">
        <v>42152</v>
      </c>
      <c r="E13" s="8">
        <v>36432000</v>
      </c>
      <c r="F13" s="8">
        <v>36432000</v>
      </c>
      <c r="G13" s="7">
        <v>42153</v>
      </c>
      <c r="H13" s="9" t="s">
        <v>16</v>
      </c>
    </row>
    <row r="14" spans="1:8" s="10" customFormat="1" ht="17.25" hidden="1" customHeight="1">
      <c r="A14" s="116"/>
      <c r="B14" s="112"/>
      <c r="C14" s="11"/>
      <c r="D14" s="12"/>
      <c r="E14" s="13"/>
      <c r="F14" s="13"/>
      <c r="G14" s="12"/>
      <c r="H14" s="14"/>
    </row>
    <row r="15" spans="1:8" s="10" customFormat="1" ht="17.25" hidden="1" customHeight="1">
      <c r="A15" s="116"/>
      <c r="B15" s="112"/>
      <c r="C15" s="11"/>
      <c r="D15" s="12"/>
      <c r="E15" s="13"/>
      <c r="F15" s="13"/>
      <c r="G15" s="12"/>
      <c r="H15" s="14"/>
    </row>
    <row r="16" spans="1:8" s="18" customFormat="1" ht="17.25" customHeight="1">
      <c r="A16" s="116"/>
      <c r="B16" s="112"/>
      <c r="C16" s="75" t="s">
        <v>23</v>
      </c>
      <c r="D16" s="76"/>
      <c r="E16" s="15">
        <f>SUM(E5:E15)</f>
        <v>274200666</v>
      </c>
      <c r="F16" s="15">
        <f>SUM(F5:F15)</f>
        <v>274200666</v>
      </c>
      <c r="G16" s="16"/>
      <c r="H16" s="17" t="s">
        <v>24</v>
      </c>
    </row>
    <row r="17" spans="1:8" s="18" customFormat="1" ht="17.25" customHeight="1">
      <c r="A17" s="116"/>
      <c r="B17" s="113"/>
      <c r="C17" s="75" t="s">
        <v>25</v>
      </c>
      <c r="D17" s="76"/>
      <c r="E17" s="19"/>
      <c r="F17" s="20">
        <f>E16-F16</f>
        <v>0</v>
      </c>
      <c r="G17" s="16"/>
      <c r="H17" s="17"/>
    </row>
    <row r="18" spans="1:8" s="10" customFormat="1" ht="17.25" customHeight="1">
      <c r="A18" s="116">
        <v>2</v>
      </c>
      <c r="B18" s="116" t="s">
        <v>26</v>
      </c>
      <c r="C18" s="9" t="s">
        <v>27</v>
      </c>
      <c r="D18" s="7">
        <v>41718</v>
      </c>
      <c r="E18" s="21">
        <v>80000000</v>
      </c>
      <c r="F18" s="22">
        <v>80000000</v>
      </c>
      <c r="G18" s="23">
        <v>41871</v>
      </c>
      <c r="H18" s="14" t="s">
        <v>16</v>
      </c>
    </row>
    <row r="19" spans="1:8" s="18" customFormat="1" ht="17.25" customHeight="1">
      <c r="A19" s="116"/>
      <c r="B19" s="116"/>
      <c r="C19" s="75" t="s">
        <v>23</v>
      </c>
      <c r="D19" s="76"/>
      <c r="E19" s="15">
        <f>SUM(E18:E18)</f>
        <v>80000000</v>
      </c>
      <c r="F19" s="15">
        <f>SUM(F18:F18)</f>
        <v>80000000</v>
      </c>
      <c r="G19" s="16"/>
      <c r="H19" s="17" t="s">
        <v>24</v>
      </c>
    </row>
    <row r="20" spans="1:8" s="18" customFormat="1" ht="17.25" customHeight="1">
      <c r="A20" s="116"/>
      <c r="B20" s="116"/>
      <c r="C20" s="75" t="s">
        <v>25</v>
      </c>
      <c r="D20" s="76"/>
      <c r="E20" s="19"/>
      <c r="F20" s="20">
        <f>E19-F19</f>
        <v>0</v>
      </c>
      <c r="G20" s="16"/>
      <c r="H20" s="17"/>
    </row>
    <row r="21" spans="1:8" s="10" customFormat="1" ht="17.25" customHeight="1">
      <c r="A21" s="116">
        <v>3</v>
      </c>
      <c r="B21" s="116" t="s">
        <v>28</v>
      </c>
      <c r="C21" s="9"/>
      <c r="D21" s="7"/>
      <c r="E21" s="21">
        <v>30800005</v>
      </c>
      <c r="F21" s="22">
        <v>30800005</v>
      </c>
      <c r="G21" s="23">
        <v>41942</v>
      </c>
      <c r="H21" s="14" t="s">
        <v>16</v>
      </c>
    </row>
    <row r="22" spans="1:8" s="18" customFormat="1" ht="17.25" customHeight="1">
      <c r="A22" s="116"/>
      <c r="B22" s="116"/>
      <c r="C22" s="75" t="s">
        <v>23</v>
      </c>
      <c r="D22" s="76"/>
      <c r="E22" s="15">
        <f>SUM(E21:E21)</f>
        <v>30800005</v>
      </c>
      <c r="F22" s="15">
        <f>SUM(F21:F21)</f>
        <v>30800005</v>
      </c>
      <c r="G22" s="16"/>
      <c r="H22" s="17" t="s">
        <v>24</v>
      </c>
    </row>
    <row r="23" spans="1:8" s="18" customFormat="1" ht="17.25" customHeight="1">
      <c r="A23" s="116"/>
      <c r="B23" s="116"/>
      <c r="C23" s="75" t="s">
        <v>25</v>
      </c>
      <c r="D23" s="76"/>
      <c r="E23" s="19"/>
      <c r="F23" s="20">
        <f>E22-F22</f>
        <v>0</v>
      </c>
      <c r="G23" s="16"/>
      <c r="H23" s="17"/>
    </row>
    <row r="24" spans="1:8" s="10" customFormat="1" ht="17.25" customHeight="1">
      <c r="A24" s="116">
        <v>4</v>
      </c>
      <c r="B24" s="116" t="s">
        <v>29</v>
      </c>
      <c r="C24" s="9"/>
      <c r="D24" s="7"/>
      <c r="E24" s="21">
        <v>30440000</v>
      </c>
      <c r="F24" s="22">
        <v>30440000</v>
      </c>
      <c r="G24" s="23">
        <v>42174</v>
      </c>
      <c r="H24" s="14" t="s">
        <v>16</v>
      </c>
    </row>
    <row r="25" spans="1:8" s="18" customFormat="1" ht="17.25" customHeight="1">
      <c r="A25" s="116"/>
      <c r="B25" s="116"/>
      <c r="C25" s="75" t="s">
        <v>23</v>
      </c>
      <c r="D25" s="76"/>
      <c r="E25" s="15">
        <f>SUM(E24:E24)</f>
        <v>30440000</v>
      </c>
      <c r="F25" s="15">
        <f>SUM(F24:F24)</f>
        <v>30440000</v>
      </c>
      <c r="G25" s="16"/>
      <c r="H25" s="17" t="s">
        <v>24</v>
      </c>
    </row>
    <row r="26" spans="1:8" s="18" customFormat="1" ht="17.25" customHeight="1">
      <c r="A26" s="116"/>
      <c r="B26" s="116"/>
      <c r="C26" s="75" t="s">
        <v>25</v>
      </c>
      <c r="D26" s="76"/>
      <c r="E26" s="19"/>
      <c r="F26" s="20">
        <f>E25-F25</f>
        <v>0</v>
      </c>
      <c r="G26" s="16"/>
      <c r="H26" s="17"/>
    </row>
    <row r="27" spans="1:8" s="10" customFormat="1" ht="18" customHeight="1">
      <c r="A27" s="116">
        <v>5</v>
      </c>
      <c r="B27" s="116" t="s">
        <v>30</v>
      </c>
      <c r="C27" s="9"/>
      <c r="D27" s="7"/>
      <c r="E27" s="21">
        <v>21610454</v>
      </c>
      <c r="F27" s="22">
        <v>21610454</v>
      </c>
      <c r="G27" s="23">
        <v>42188</v>
      </c>
      <c r="H27" s="14" t="s">
        <v>16</v>
      </c>
    </row>
    <row r="28" spans="1:8" s="18" customFormat="1" ht="18" customHeight="1">
      <c r="A28" s="116"/>
      <c r="B28" s="116"/>
      <c r="C28" s="75" t="s">
        <v>23</v>
      </c>
      <c r="D28" s="76"/>
      <c r="E28" s="15">
        <f>SUM(E27:E27)</f>
        <v>21610454</v>
      </c>
      <c r="F28" s="15">
        <f>SUM(F27:F27)</f>
        <v>21610454</v>
      </c>
      <c r="G28" s="16"/>
      <c r="H28" s="17" t="s">
        <v>24</v>
      </c>
    </row>
    <row r="29" spans="1:8" s="18" customFormat="1" ht="18" customHeight="1">
      <c r="A29" s="116"/>
      <c r="B29" s="116"/>
      <c r="C29" s="75" t="s">
        <v>25</v>
      </c>
      <c r="D29" s="76"/>
      <c r="E29" s="19"/>
      <c r="F29" s="20">
        <f>E28-F28</f>
        <v>0</v>
      </c>
      <c r="G29" s="16"/>
      <c r="H29" s="17"/>
    </row>
    <row r="30" spans="1:8" s="10" customFormat="1" ht="18" customHeight="1">
      <c r="A30" s="116">
        <v>5</v>
      </c>
      <c r="B30" s="116" t="s">
        <v>31</v>
      </c>
      <c r="C30" s="9"/>
      <c r="D30" s="7"/>
      <c r="E30" s="21">
        <v>33000000</v>
      </c>
      <c r="F30" s="22">
        <v>33000000</v>
      </c>
      <c r="G30" s="23">
        <v>42235</v>
      </c>
      <c r="H30" s="14" t="s">
        <v>16</v>
      </c>
    </row>
    <row r="31" spans="1:8" s="18" customFormat="1" ht="18" customHeight="1">
      <c r="A31" s="116"/>
      <c r="B31" s="116"/>
      <c r="C31" s="75" t="s">
        <v>23</v>
      </c>
      <c r="D31" s="76"/>
      <c r="E31" s="15">
        <f>SUM(E30:E30)</f>
        <v>33000000</v>
      </c>
      <c r="F31" s="15">
        <f>SUM(F30:F30)</f>
        <v>33000000</v>
      </c>
      <c r="G31" s="16"/>
      <c r="H31" s="17" t="s">
        <v>24</v>
      </c>
    </row>
    <row r="32" spans="1:8" s="18" customFormat="1" ht="18" customHeight="1">
      <c r="A32" s="116"/>
      <c r="B32" s="116"/>
      <c r="C32" s="75" t="s">
        <v>25</v>
      </c>
      <c r="D32" s="76"/>
      <c r="E32" s="19"/>
      <c r="F32" s="20">
        <f>E31-F31</f>
        <v>0</v>
      </c>
      <c r="G32" s="16"/>
      <c r="H32" s="17"/>
    </row>
    <row r="33" spans="1:8" s="10" customFormat="1" ht="18" customHeight="1">
      <c r="A33" s="116">
        <v>6</v>
      </c>
      <c r="B33" s="116" t="s">
        <v>32</v>
      </c>
      <c r="C33" s="9" t="s">
        <v>33</v>
      </c>
      <c r="D33" s="7">
        <v>41904</v>
      </c>
      <c r="E33" s="21">
        <v>16327199</v>
      </c>
      <c r="F33" s="22">
        <v>16327199</v>
      </c>
      <c r="G33" s="23">
        <v>41915</v>
      </c>
      <c r="H33" s="14" t="s">
        <v>16</v>
      </c>
    </row>
    <row r="34" spans="1:8" s="18" customFormat="1" ht="18" customHeight="1">
      <c r="A34" s="116"/>
      <c r="B34" s="116"/>
      <c r="C34" s="75" t="s">
        <v>23</v>
      </c>
      <c r="D34" s="76"/>
      <c r="E34" s="15">
        <f>SUM(E33:E33)</f>
        <v>16327199</v>
      </c>
      <c r="F34" s="15">
        <f>SUM(F33:F33)</f>
        <v>16327199</v>
      </c>
      <c r="G34" s="16"/>
      <c r="H34" s="17" t="s">
        <v>24</v>
      </c>
    </row>
    <row r="35" spans="1:8" s="18" customFormat="1" ht="18" customHeight="1">
      <c r="A35" s="116"/>
      <c r="B35" s="116"/>
      <c r="C35" s="75" t="s">
        <v>25</v>
      </c>
      <c r="D35" s="76"/>
      <c r="E35" s="19"/>
      <c r="F35" s="20">
        <f>E34-F34</f>
        <v>0</v>
      </c>
      <c r="G35" s="16"/>
      <c r="H35" s="17"/>
    </row>
    <row r="36" spans="1:8" s="10" customFormat="1" ht="17.25" customHeight="1">
      <c r="A36" s="116">
        <v>7</v>
      </c>
      <c r="B36" s="116" t="s">
        <v>34</v>
      </c>
      <c r="C36" s="109" t="s">
        <v>35</v>
      </c>
      <c r="D36" s="117">
        <v>41697</v>
      </c>
      <c r="E36" s="115">
        <f>324737600+1262599800</f>
        <v>1587337400</v>
      </c>
      <c r="F36" s="22">
        <v>43824000</v>
      </c>
      <c r="G36" s="23">
        <v>41664</v>
      </c>
      <c r="H36" s="14" t="s">
        <v>16</v>
      </c>
    </row>
    <row r="37" spans="1:8" s="10" customFormat="1" ht="17.25" customHeight="1">
      <c r="A37" s="116"/>
      <c r="B37" s="116"/>
      <c r="C37" s="109"/>
      <c r="D37" s="109"/>
      <c r="E37" s="115"/>
      <c r="F37" s="8">
        <v>76462320</v>
      </c>
      <c r="G37" s="7">
        <v>41699</v>
      </c>
      <c r="H37" s="9" t="s">
        <v>16</v>
      </c>
    </row>
    <row r="38" spans="1:8" s="10" customFormat="1" ht="17.25" customHeight="1">
      <c r="A38" s="116"/>
      <c r="B38" s="116"/>
      <c r="C38" s="109"/>
      <c r="D38" s="109"/>
      <c r="E38" s="115"/>
      <c r="F38" s="8">
        <v>133147080</v>
      </c>
      <c r="G38" s="7">
        <v>41718</v>
      </c>
      <c r="H38" s="9" t="s">
        <v>16</v>
      </c>
    </row>
    <row r="39" spans="1:8" s="10" customFormat="1" ht="17.25" customHeight="1">
      <c r="A39" s="116"/>
      <c r="B39" s="116"/>
      <c r="C39" s="109"/>
      <c r="D39" s="109"/>
      <c r="E39" s="115"/>
      <c r="F39" s="8">
        <v>378779940</v>
      </c>
      <c r="G39" s="7">
        <v>41834</v>
      </c>
      <c r="H39" s="9" t="s">
        <v>16</v>
      </c>
    </row>
    <row r="40" spans="1:8" s="10" customFormat="1" ht="17.25" customHeight="1">
      <c r="A40" s="116"/>
      <c r="B40" s="116"/>
      <c r="C40" s="109"/>
      <c r="D40" s="109"/>
      <c r="E40" s="115"/>
      <c r="F40" s="13">
        <v>252519960</v>
      </c>
      <c r="G40" s="12">
        <v>41865</v>
      </c>
      <c r="H40" s="24" t="s">
        <v>16</v>
      </c>
    </row>
    <row r="41" spans="1:8" s="10" customFormat="1" ht="17.25" customHeight="1">
      <c r="A41" s="116"/>
      <c r="B41" s="116"/>
      <c r="C41" s="109"/>
      <c r="D41" s="109"/>
      <c r="E41" s="115"/>
      <c r="F41" s="8">
        <v>378779940</v>
      </c>
      <c r="G41" s="7">
        <v>41871</v>
      </c>
      <c r="H41" s="24" t="s">
        <v>16</v>
      </c>
    </row>
    <row r="42" spans="1:8" s="10" customFormat="1" ht="17.25" customHeight="1">
      <c r="A42" s="116"/>
      <c r="B42" s="116"/>
      <c r="C42" s="109"/>
      <c r="D42" s="109"/>
      <c r="E42" s="115"/>
      <c r="F42" s="25">
        <v>323824160</v>
      </c>
      <c r="G42" s="26">
        <v>41928</v>
      </c>
      <c r="H42" s="24" t="s">
        <v>16</v>
      </c>
    </row>
    <row r="43" spans="1:8" s="18" customFormat="1" ht="18" customHeight="1">
      <c r="A43" s="116"/>
      <c r="B43" s="116"/>
      <c r="C43" s="75" t="s">
        <v>23</v>
      </c>
      <c r="D43" s="76"/>
      <c r="E43" s="15">
        <f>SUM(E36:E42)</f>
        <v>1587337400</v>
      </c>
      <c r="F43" s="15">
        <f>SUM(F36:F42)</f>
        <v>1587337400</v>
      </c>
      <c r="G43" s="16"/>
      <c r="H43" s="17" t="s">
        <v>24</v>
      </c>
    </row>
    <row r="44" spans="1:8" s="18" customFormat="1" ht="18" customHeight="1">
      <c r="A44" s="116"/>
      <c r="B44" s="116"/>
      <c r="C44" s="75" t="s">
        <v>25</v>
      </c>
      <c r="D44" s="76"/>
      <c r="E44" s="19"/>
      <c r="F44" s="20">
        <f>E43-F43</f>
        <v>0</v>
      </c>
      <c r="G44" s="16"/>
      <c r="H44" s="17"/>
    </row>
    <row r="45" spans="1:8" ht="17.25" customHeight="1">
      <c r="A45" s="77">
        <v>8</v>
      </c>
      <c r="B45" s="77" t="s">
        <v>36</v>
      </c>
      <c r="C45" s="95"/>
      <c r="D45" s="96"/>
      <c r="E45" s="94">
        <v>51490000</v>
      </c>
      <c r="F45" s="27">
        <v>5000000</v>
      </c>
      <c r="G45" s="28">
        <v>42100</v>
      </c>
      <c r="H45" s="29" t="s">
        <v>37</v>
      </c>
    </row>
    <row r="46" spans="1:8" ht="17.25" customHeight="1">
      <c r="A46" s="77"/>
      <c r="B46" s="77"/>
      <c r="C46" s="95"/>
      <c r="D46" s="96"/>
      <c r="E46" s="94"/>
      <c r="F46" s="27">
        <v>41490000</v>
      </c>
      <c r="G46" s="31">
        <v>42108</v>
      </c>
      <c r="H46" s="29" t="s">
        <v>37</v>
      </c>
    </row>
    <row r="47" spans="1:8" ht="17.25" customHeight="1">
      <c r="A47" s="77"/>
      <c r="B47" s="77"/>
      <c r="C47" s="95"/>
      <c r="D47" s="96"/>
      <c r="E47" s="94"/>
      <c r="F47" s="27">
        <v>5000000</v>
      </c>
      <c r="G47" s="31">
        <v>42112</v>
      </c>
      <c r="H47" s="29" t="s">
        <v>37</v>
      </c>
    </row>
    <row r="48" spans="1:8" s="18" customFormat="1" ht="18" customHeight="1">
      <c r="A48" s="77"/>
      <c r="B48" s="77"/>
      <c r="C48" s="75" t="s">
        <v>23</v>
      </c>
      <c r="D48" s="76"/>
      <c r="E48" s="15">
        <f>SUM(E45:E47)</f>
        <v>51490000</v>
      </c>
      <c r="F48" s="15">
        <f>SUM(F45:F47)</f>
        <v>51490000</v>
      </c>
      <c r="G48" s="16"/>
      <c r="H48" s="17" t="s">
        <v>24</v>
      </c>
    </row>
    <row r="49" spans="1:8" s="18" customFormat="1" ht="18" customHeight="1">
      <c r="A49" s="77"/>
      <c r="B49" s="77"/>
      <c r="C49" s="75" t="s">
        <v>25</v>
      </c>
      <c r="D49" s="76"/>
      <c r="E49" s="19"/>
      <c r="F49" s="20">
        <f>E48-F48</f>
        <v>0</v>
      </c>
      <c r="G49" s="16"/>
      <c r="H49" s="17"/>
    </row>
    <row r="50" spans="1:8" s="10" customFormat="1" ht="17.25" customHeight="1">
      <c r="A50" s="116">
        <v>9</v>
      </c>
      <c r="B50" s="116" t="s">
        <v>38</v>
      </c>
      <c r="C50" s="109" t="s">
        <v>39</v>
      </c>
      <c r="D50" s="117">
        <v>41627</v>
      </c>
      <c r="E50" s="115">
        <v>289000000</v>
      </c>
      <c r="F50" s="8">
        <v>20000000</v>
      </c>
      <c r="G50" s="23">
        <v>41664</v>
      </c>
      <c r="H50" s="14" t="s">
        <v>16</v>
      </c>
    </row>
    <row r="51" spans="1:8" s="10" customFormat="1" ht="17.25" customHeight="1">
      <c r="A51" s="116"/>
      <c r="B51" s="116"/>
      <c r="C51" s="109"/>
      <c r="D51" s="109"/>
      <c r="E51" s="115"/>
      <c r="F51" s="8">
        <v>20000000</v>
      </c>
      <c r="G51" s="23">
        <v>41843</v>
      </c>
      <c r="H51" s="14" t="s">
        <v>16</v>
      </c>
    </row>
    <row r="52" spans="1:8" s="10" customFormat="1" ht="17.25" customHeight="1">
      <c r="A52" s="116"/>
      <c r="B52" s="116"/>
      <c r="C52" s="109"/>
      <c r="D52" s="109"/>
      <c r="E52" s="115"/>
      <c r="F52" s="8">
        <v>50000000</v>
      </c>
      <c r="G52" s="23">
        <v>41851</v>
      </c>
      <c r="H52" s="14" t="s">
        <v>16</v>
      </c>
    </row>
    <row r="53" spans="1:8" s="10" customFormat="1" ht="17.25" customHeight="1">
      <c r="A53" s="116"/>
      <c r="B53" s="116"/>
      <c r="C53" s="109"/>
      <c r="D53" s="109"/>
      <c r="E53" s="115"/>
      <c r="F53" s="8">
        <v>50000000</v>
      </c>
      <c r="G53" s="7">
        <v>41858</v>
      </c>
      <c r="H53" s="9" t="s">
        <v>16</v>
      </c>
    </row>
    <row r="54" spans="1:8" s="10" customFormat="1" ht="17.25" customHeight="1">
      <c r="A54" s="116"/>
      <c r="B54" s="116"/>
      <c r="C54" s="109"/>
      <c r="D54" s="109"/>
      <c r="E54" s="115"/>
      <c r="F54" s="8">
        <v>50000000</v>
      </c>
      <c r="G54" s="7">
        <v>41871</v>
      </c>
      <c r="H54" s="9" t="s">
        <v>16</v>
      </c>
    </row>
    <row r="55" spans="1:8" s="10" customFormat="1" ht="17.25" customHeight="1">
      <c r="A55" s="116"/>
      <c r="B55" s="116"/>
      <c r="C55" s="109"/>
      <c r="D55" s="109"/>
      <c r="E55" s="115"/>
      <c r="F55" s="8">
        <v>50000000</v>
      </c>
      <c r="G55" s="12">
        <v>41894</v>
      </c>
      <c r="H55" s="9" t="s">
        <v>16</v>
      </c>
    </row>
    <row r="56" spans="1:8" s="10" customFormat="1" ht="17.25" customHeight="1">
      <c r="A56" s="116"/>
      <c r="B56" s="116"/>
      <c r="C56" s="109"/>
      <c r="D56" s="109"/>
      <c r="E56" s="115"/>
      <c r="F56" s="25">
        <v>49000000</v>
      </c>
      <c r="G56" s="26">
        <v>41942</v>
      </c>
      <c r="H56" s="9" t="s">
        <v>16</v>
      </c>
    </row>
    <row r="57" spans="1:8" s="18" customFormat="1" ht="18" customHeight="1">
      <c r="A57" s="116"/>
      <c r="B57" s="116"/>
      <c r="C57" s="75" t="s">
        <v>23</v>
      </c>
      <c r="D57" s="76"/>
      <c r="E57" s="15">
        <f>SUM(E50:E56)</f>
        <v>289000000</v>
      </c>
      <c r="F57" s="15">
        <f>SUM(F50:F56)</f>
        <v>289000000</v>
      </c>
      <c r="G57" s="16"/>
      <c r="H57" s="17" t="s">
        <v>24</v>
      </c>
    </row>
    <row r="58" spans="1:8" s="18" customFormat="1" ht="18" customHeight="1">
      <c r="A58" s="116"/>
      <c r="B58" s="116"/>
      <c r="C58" s="75" t="s">
        <v>25</v>
      </c>
      <c r="D58" s="76"/>
      <c r="E58" s="19"/>
      <c r="F58" s="20">
        <f>E57-F57</f>
        <v>0</v>
      </c>
      <c r="G58" s="16"/>
      <c r="H58" s="17"/>
    </row>
    <row r="59" spans="1:8" ht="16.5" customHeight="1">
      <c r="A59" s="77">
        <v>10</v>
      </c>
      <c r="B59" s="78" t="s">
        <v>40</v>
      </c>
      <c r="C59" s="86" t="s">
        <v>41</v>
      </c>
      <c r="D59" s="83">
        <v>42182</v>
      </c>
      <c r="E59" s="79">
        <v>150126466</v>
      </c>
      <c r="F59" s="27">
        <v>45000000</v>
      </c>
      <c r="G59" s="31">
        <v>42185</v>
      </c>
      <c r="H59" s="29" t="s">
        <v>16</v>
      </c>
    </row>
    <row r="60" spans="1:8" ht="16.5" customHeight="1">
      <c r="A60" s="77"/>
      <c r="B60" s="78"/>
      <c r="C60" s="82"/>
      <c r="D60" s="82"/>
      <c r="E60" s="80"/>
      <c r="F60" s="32">
        <v>105126466</v>
      </c>
      <c r="G60" s="31">
        <v>42195</v>
      </c>
      <c r="H60" s="29" t="s">
        <v>16</v>
      </c>
    </row>
    <row r="61" spans="1:8" ht="16.5" customHeight="1">
      <c r="A61" s="77"/>
      <c r="B61" s="78"/>
      <c r="C61" s="33"/>
      <c r="D61" s="34"/>
      <c r="E61" s="35"/>
      <c r="F61" s="35"/>
      <c r="G61" s="36"/>
      <c r="H61" s="37"/>
    </row>
    <row r="62" spans="1:8" s="18" customFormat="1" ht="18" customHeight="1">
      <c r="A62" s="77"/>
      <c r="B62" s="78"/>
      <c r="C62" s="75" t="s">
        <v>23</v>
      </c>
      <c r="D62" s="76"/>
      <c r="E62" s="15">
        <f>SUM(E59:E60)</f>
        <v>150126466</v>
      </c>
      <c r="F62" s="15">
        <f>SUM(F59:F60)</f>
        <v>150126466</v>
      </c>
      <c r="G62" s="16"/>
      <c r="H62" s="17" t="s">
        <v>24</v>
      </c>
    </row>
    <row r="63" spans="1:8" s="18" customFormat="1" ht="18" customHeight="1">
      <c r="A63" s="77"/>
      <c r="B63" s="78"/>
      <c r="C63" s="75" t="s">
        <v>25</v>
      </c>
      <c r="D63" s="76"/>
      <c r="E63" s="19"/>
      <c r="F63" s="20">
        <f>E62-F62</f>
        <v>0</v>
      </c>
      <c r="G63" s="16"/>
      <c r="H63" s="17"/>
    </row>
    <row r="64" spans="1:8" ht="16.5" customHeight="1">
      <c r="A64" s="77">
        <v>11</v>
      </c>
      <c r="B64" s="78" t="s">
        <v>42</v>
      </c>
      <c r="C64" s="38" t="s">
        <v>43</v>
      </c>
      <c r="D64" s="39">
        <v>42206</v>
      </c>
      <c r="E64" s="40">
        <v>53060000</v>
      </c>
      <c r="F64" s="40">
        <v>53060000</v>
      </c>
      <c r="G64" s="31">
        <v>42212</v>
      </c>
      <c r="H64" s="29" t="s">
        <v>16</v>
      </c>
    </row>
    <row r="65" spans="1:8" s="18" customFormat="1" ht="18" customHeight="1">
      <c r="A65" s="77"/>
      <c r="B65" s="78"/>
      <c r="C65" s="75" t="s">
        <v>23</v>
      </c>
      <c r="D65" s="76"/>
      <c r="E65" s="15">
        <f>SUM(E64:E64)</f>
        <v>53060000</v>
      </c>
      <c r="F65" s="15">
        <f>SUM(F64:F64)</f>
        <v>53060000</v>
      </c>
      <c r="G65" s="16"/>
      <c r="H65" s="17" t="s">
        <v>24</v>
      </c>
    </row>
    <row r="66" spans="1:8" s="18" customFormat="1" ht="18" customHeight="1">
      <c r="A66" s="77"/>
      <c r="B66" s="78"/>
      <c r="C66" s="75" t="s">
        <v>25</v>
      </c>
      <c r="D66" s="76"/>
      <c r="E66" s="19"/>
      <c r="F66" s="20">
        <f>E65-F65</f>
        <v>0</v>
      </c>
      <c r="G66" s="16"/>
      <c r="H66" s="17"/>
    </row>
    <row r="67" spans="1:8" ht="17.25" customHeight="1">
      <c r="A67" s="77">
        <v>12</v>
      </c>
      <c r="B67" s="77" t="s">
        <v>44</v>
      </c>
      <c r="C67" s="95" t="s">
        <v>45</v>
      </c>
      <c r="D67" s="96">
        <v>41353</v>
      </c>
      <c r="E67" s="94">
        <v>100000000</v>
      </c>
      <c r="F67" s="41">
        <v>30000000</v>
      </c>
      <c r="G67" s="28">
        <v>41723</v>
      </c>
      <c r="H67" s="29" t="s">
        <v>16</v>
      </c>
    </row>
    <row r="68" spans="1:8" ht="17.25" customHeight="1">
      <c r="A68" s="77"/>
      <c r="B68" s="77"/>
      <c r="C68" s="95"/>
      <c r="D68" s="96"/>
      <c r="E68" s="94"/>
      <c r="F68" s="27">
        <v>30000000</v>
      </c>
      <c r="G68" s="31">
        <v>41813</v>
      </c>
      <c r="H68" s="42" t="s">
        <v>16</v>
      </c>
    </row>
    <row r="69" spans="1:8" s="18" customFormat="1" ht="18" customHeight="1">
      <c r="A69" s="77"/>
      <c r="B69" s="77"/>
      <c r="C69" s="75" t="s">
        <v>23</v>
      </c>
      <c r="D69" s="76"/>
      <c r="E69" s="15">
        <f t="shared" ref="E69:F69" si="0">SUM(E67:E68)</f>
        <v>100000000</v>
      </c>
      <c r="F69" s="15">
        <f t="shared" si="0"/>
        <v>60000000</v>
      </c>
      <c r="G69" s="16"/>
      <c r="H69" s="17" t="s">
        <v>24</v>
      </c>
    </row>
    <row r="70" spans="1:8" s="18" customFormat="1" ht="18" customHeight="1">
      <c r="A70" s="77"/>
      <c r="B70" s="77"/>
      <c r="C70" s="75" t="s">
        <v>25</v>
      </c>
      <c r="D70" s="76"/>
      <c r="E70" s="19"/>
      <c r="F70" s="20">
        <f>E69-F69</f>
        <v>40000000</v>
      </c>
      <c r="G70" s="16"/>
      <c r="H70" s="17"/>
    </row>
    <row r="71" spans="1:8" s="10" customFormat="1" ht="17.25" customHeight="1">
      <c r="A71" s="111">
        <v>13</v>
      </c>
      <c r="B71" s="111" t="s">
        <v>46</v>
      </c>
      <c r="C71" s="108" t="s">
        <v>47</v>
      </c>
      <c r="D71" s="110">
        <v>41292</v>
      </c>
      <c r="E71" s="114">
        <v>60500000</v>
      </c>
      <c r="F71" s="22">
        <v>27500000</v>
      </c>
      <c r="G71" s="43">
        <v>41641</v>
      </c>
      <c r="H71" s="14" t="s">
        <v>16</v>
      </c>
    </row>
    <row r="72" spans="1:8" s="10" customFormat="1" ht="17.25" customHeight="1">
      <c r="A72" s="112"/>
      <c r="B72" s="112"/>
      <c r="C72" s="109"/>
      <c r="D72" s="109"/>
      <c r="E72" s="115"/>
      <c r="F72" s="8">
        <v>33000000</v>
      </c>
      <c r="G72" s="44">
        <v>41775</v>
      </c>
      <c r="H72" s="14" t="s">
        <v>16</v>
      </c>
    </row>
    <row r="73" spans="1:8" s="18" customFormat="1" ht="17.25" customHeight="1">
      <c r="A73" s="112"/>
      <c r="B73" s="112"/>
      <c r="C73" s="75" t="s">
        <v>23</v>
      </c>
      <c r="D73" s="76"/>
      <c r="E73" s="15">
        <f>SUM(E71:E72)</f>
        <v>60500000</v>
      </c>
      <c r="F73" s="15">
        <f>SUM(F71:F72)</f>
        <v>60500000</v>
      </c>
      <c r="G73" s="16"/>
      <c r="H73" s="17" t="s">
        <v>24</v>
      </c>
    </row>
    <row r="74" spans="1:8" s="18" customFormat="1" ht="17.25" customHeight="1">
      <c r="A74" s="112"/>
      <c r="B74" s="112"/>
      <c r="C74" s="75" t="s">
        <v>25</v>
      </c>
      <c r="D74" s="76"/>
      <c r="E74" s="19"/>
      <c r="F74" s="20">
        <f>E73-F73</f>
        <v>0</v>
      </c>
      <c r="G74" s="16"/>
      <c r="H74" s="17"/>
    </row>
    <row r="75" spans="1:8" s="10" customFormat="1" ht="17.25" customHeight="1">
      <c r="A75" s="112"/>
      <c r="B75" s="112"/>
      <c r="C75" s="108" t="s">
        <v>48</v>
      </c>
      <c r="D75" s="110">
        <v>42217</v>
      </c>
      <c r="E75" s="103">
        <v>428000000</v>
      </c>
      <c r="F75" s="22">
        <v>128400000</v>
      </c>
      <c r="G75" s="43">
        <v>42236</v>
      </c>
      <c r="H75" s="14" t="s">
        <v>16</v>
      </c>
    </row>
    <row r="76" spans="1:8" s="10" customFormat="1" ht="17.25" customHeight="1">
      <c r="A76" s="112"/>
      <c r="B76" s="112"/>
      <c r="C76" s="109"/>
      <c r="D76" s="109"/>
      <c r="E76" s="104"/>
      <c r="F76" s="8"/>
      <c r="G76" s="44"/>
      <c r="H76" s="14"/>
    </row>
    <row r="77" spans="1:8" s="18" customFormat="1" ht="17.25" customHeight="1">
      <c r="A77" s="112"/>
      <c r="B77" s="112"/>
      <c r="C77" s="75" t="s">
        <v>23</v>
      </c>
      <c r="D77" s="76"/>
      <c r="E77" s="15">
        <f>SUM(E75:E76)</f>
        <v>428000000</v>
      </c>
      <c r="F77" s="15">
        <f>SUM(F75:F76)</f>
        <v>128400000</v>
      </c>
      <c r="G77" s="16"/>
      <c r="H77" s="17" t="s">
        <v>24</v>
      </c>
    </row>
    <row r="78" spans="1:8" s="18" customFormat="1" ht="17.25" customHeight="1">
      <c r="A78" s="113"/>
      <c r="B78" s="113"/>
      <c r="C78" s="75" t="s">
        <v>25</v>
      </c>
      <c r="D78" s="76"/>
      <c r="E78" s="19"/>
      <c r="F78" s="20">
        <f>E77-F77</f>
        <v>299600000</v>
      </c>
      <c r="G78" s="16"/>
      <c r="H78" s="17"/>
    </row>
    <row r="79" spans="1:8" ht="17.25" customHeight="1">
      <c r="A79" s="77">
        <v>14</v>
      </c>
      <c r="B79" s="77" t="s">
        <v>49</v>
      </c>
      <c r="C79" s="105" t="s">
        <v>50</v>
      </c>
      <c r="D79" s="106">
        <v>40549</v>
      </c>
      <c r="E79" s="107">
        <v>1150000000</v>
      </c>
      <c r="F79" s="41">
        <v>100000000</v>
      </c>
      <c r="G79" s="28">
        <v>40570</v>
      </c>
      <c r="H79" s="29" t="s">
        <v>16</v>
      </c>
    </row>
    <row r="80" spans="1:8" ht="17.25" customHeight="1">
      <c r="A80" s="77"/>
      <c r="B80" s="77"/>
      <c r="C80" s="95"/>
      <c r="D80" s="99"/>
      <c r="E80" s="94"/>
      <c r="F80" s="27">
        <v>50000000</v>
      </c>
      <c r="G80" s="28">
        <v>40588</v>
      </c>
      <c r="H80" s="29" t="s">
        <v>16</v>
      </c>
    </row>
    <row r="81" spans="1:9" ht="17.25" customHeight="1">
      <c r="A81" s="77"/>
      <c r="B81" s="77"/>
      <c r="C81" s="95"/>
      <c r="D81" s="99"/>
      <c r="E81" s="94"/>
      <c r="F81" s="27">
        <v>100000000</v>
      </c>
      <c r="G81" s="28">
        <v>40605</v>
      </c>
      <c r="H81" s="29" t="s">
        <v>16</v>
      </c>
    </row>
    <row r="82" spans="1:9" ht="17.25" customHeight="1">
      <c r="A82" s="77"/>
      <c r="B82" s="77"/>
      <c r="C82" s="95"/>
      <c r="D82" s="99"/>
      <c r="E82" s="94"/>
      <c r="F82" s="27">
        <v>100000000</v>
      </c>
      <c r="G82" s="28">
        <v>40612</v>
      </c>
      <c r="H82" s="29" t="s">
        <v>37</v>
      </c>
    </row>
    <row r="83" spans="1:9" ht="17.25" customHeight="1">
      <c r="A83" s="77"/>
      <c r="B83" s="77"/>
      <c r="C83" s="95"/>
      <c r="D83" s="99"/>
      <c r="E83" s="94"/>
      <c r="F83" s="27">
        <v>200000000</v>
      </c>
      <c r="G83" s="28">
        <v>40623</v>
      </c>
      <c r="H83" s="29" t="s">
        <v>16</v>
      </c>
    </row>
    <row r="84" spans="1:9" ht="17.25" customHeight="1">
      <c r="A84" s="77"/>
      <c r="B84" s="77"/>
      <c r="C84" s="95"/>
      <c r="D84" s="99"/>
      <c r="E84" s="94"/>
      <c r="F84" s="27">
        <v>-91500000</v>
      </c>
      <c r="G84" s="28">
        <v>40627</v>
      </c>
      <c r="H84" s="29" t="s">
        <v>51</v>
      </c>
    </row>
    <row r="85" spans="1:9" ht="17.25" customHeight="1">
      <c r="A85" s="77"/>
      <c r="B85" s="77"/>
      <c r="C85" s="95"/>
      <c r="D85" s="99"/>
      <c r="E85" s="94"/>
      <c r="F85" s="27">
        <v>100000000</v>
      </c>
      <c r="G85" s="28">
        <v>40630</v>
      </c>
      <c r="H85" s="29" t="s">
        <v>16</v>
      </c>
    </row>
    <row r="86" spans="1:9" ht="17.25" customHeight="1">
      <c r="A86" s="77"/>
      <c r="B86" s="77"/>
      <c r="C86" s="95"/>
      <c r="D86" s="99"/>
      <c r="E86" s="94"/>
      <c r="F86" s="27">
        <v>100000000</v>
      </c>
      <c r="G86" s="28">
        <v>40676</v>
      </c>
      <c r="H86" s="29" t="s">
        <v>37</v>
      </c>
    </row>
    <row r="87" spans="1:9" ht="17.25" customHeight="1">
      <c r="A87" s="77"/>
      <c r="B87" s="77"/>
      <c r="C87" s="95"/>
      <c r="D87" s="99"/>
      <c r="E87" s="94"/>
      <c r="F87" s="27">
        <v>100000000</v>
      </c>
      <c r="G87" s="28">
        <v>40686</v>
      </c>
      <c r="H87" s="29" t="s">
        <v>16</v>
      </c>
    </row>
    <row r="88" spans="1:9" s="46" customFormat="1" ht="17.25" customHeight="1">
      <c r="A88" s="77"/>
      <c r="B88" s="77"/>
      <c r="C88" s="95"/>
      <c r="D88" s="99"/>
      <c r="E88" s="94"/>
      <c r="F88" s="27">
        <v>50000000</v>
      </c>
      <c r="G88" s="28">
        <v>40690</v>
      </c>
      <c r="H88" s="29" t="s">
        <v>16</v>
      </c>
    </row>
    <row r="89" spans="1:9" s="46" customFormat="1" ht="17.25" customHeight="1">
      <c r="A89" s="77"/>
      <c r="B89" s="77"/>
      <c r="C89" s="95"/>
      <c r="D89" s="99"/>
      <c r="E89" s="94"/>
      <c r="F89" s="27">
        <v>100000000</v>
      </c>
      <c r="G89" s="28">
        <v>40724</v>
      </c>
      <c r="H89" s="29" t="s">
        <v>16</v>
      </c>
    </row>
    <row r="90" spans="1:9" s="46" customFormat="1" ht="17.25" customHeight="1">
      <c r="A90" s="77"/>
      <c r="B90" s="77"/>
      <c r="C90" s="95"/>
      <c r="D90" s="99"/>
      <c r="E90" s="94"/>
      <c r="F90" s="27">
        <v>100000000</v>
      </c>
      <c r="G90" s="31">
        <v>40747</v>
      </c>
      <c r="H90" s="42" t="s">
        <v>37</v>
      </c>
    </row>
    <row r="91" spans="1:9" ht="17.25" customHeight="1">
      <c r="A91" s="77"/>
      <c r="B91" s="77"/>
      <c r="C91" s="95"/>
      <c r="D91" s="99"/>
      <c r="E91" s="94"/>
      <c r="F91" s="27">
        <v>50000000</v>
      </c>
      <c r="G91" s="31">
        <v>41115</v>
      </c>
      <c r="H91" s="29" t="s">
        <v>16</v>
      </c>
    </row>
    <row r="92" spans="1:9" ht="17.25" customHeight="1">
      <c r="A92" s="77"/>
      <c r="B92" s="77"/>
      <c r="C92" s="95" t="s">
        <v>52</v>
      </c>
      <c r="D92" s="99">
        <v>41860</v>
      </c>
      <c r="E92" s="94">
        <v>10172555140</v>
      </c>
      <c r="F92" s="27">
        <v>800000000</v>
      </c>
      <c r="G92" s="31">
        <v>41905</v>
      </c>
      <c r="H92" s="29" t="s">
        <v>16</v>
      </c>
    </row>
    <row r="93" spans="1:9" ht="17.25" customHeight="1">
      <c r="A93" s="77"/>
      <c r="B93" s="77"/>
      <c r="C93" s="95"/>
      <c r="D93" s="99"/>
      <c r="E93" s="94"/>
      <c r="F93" s="27">
        <v>1500000000</v>
      </c>
      <c r="G93" s="31">
        <v>41935</v>
      </c>
      <c r="H93" s="29" t="s">
        <v>16</v>
      </c>
    </row>
    <row r="94" spans="1:9" ht="17.25" customHeight="1">
      <c r="A94" s="77"/>
      <c r="B94" s="77"/>
      <c r="C94" s="95"/>
      <c r="D94" s="99"/>
      <c r="E94" s="94"/>
      <c r="F94" s="27">
        <v>1000000000</v>
      </c>
      <c r="G94" s="31">
        <v>41963</v>
      </c>
      <c r="H94" s="29" t="s">
        <v>16</v>
      </c>
    </row>
    <row r="95" spans="1:9" ht="17.25" customHeight="1">
      <c r="A95" s="77"/>
      <c r="B95" s="77"/>
      <c r="C95" s="95"/>
      <c r="D95" s="99"/>
      <c r="E95" s="94"/>
      <c r="F95" s="27">
        <v>1000000000</v>
      </c>
      <c r="G95" s="31">
        <v>41984</v>
      </c>
      <c r="H95" s="29" t="s">
        <v>16</v>
      </c>
    </row>
    <row r="96" spans="1:9" ht="17.25" customHeight="1">
      <c r="A96" s="77"/>
      <c r="B96" s="77"/>
      <c r="C96" s="95"/>
      <c r="D96" s="99"/>
      <c r="E96" s="94"/>
      <c r="F96" s="27">
        <v>700000000</v>
      </c>
      <c r="G96" s="31">
        <v>42034</v>
      </c>
      <c r="H96" s="29" t="s">
        <v>16</v>
      </c>
      <c r="I96" s="30" t="s">
        <v>53</v>
      </c>
    </row>
    <row r="97" spans="1:8" ht="17.25" customHeight="1">
      <c r="A97" s="77"/>
      <c r="B97" s="77"/>
      <c r="C97" s="95"/>
      <c r="D97" s="99"/>
      <c r="E97" s="94"/>
      <c r="F97" s="27">
        <v>500000000</v>
      </c>
      <c r="G97" s="31">
        <v>42096</v>
      </c>
      <c r="H97" s="29" t="s">
        <v>16</v>
      </c>
    </row>
    <row r="98" spans="1:8" ht="17.25" customHeight="1">
      <c r="A98" s="77"/>
      <c r="B98" s="77"/>
      <c r="C98" s="95"/>
      <c r="D98" s="99"/>
      <c r="E98" s="94"/>
      <c r="F98" s="27">
        <v>500000000</v>
      </c>
      <c r="G98" s="31">
        <v>42116</v>
      </c>
      <c r="H98" s="29" t="s">
        <v>16</v>
      </c>
    </row>
    <row r="99" spans="1:8" ht="17.25" customHeight="1">
      <c r="A99" s="77"/>
      <c r="B99" s="77"/>
      <c r="C99" s="95"/>
      <c r="D99" s="99"/>
      <c r="E99" s="94"/>
      <c r="F99" s="27">
        <v>500000000</v>
      </c>
      <c r="G99" s="31">
        <v>42138</v>
      </c>
      <c r="H99" s="29" t="s">
        <v>16</v>
      </c>
    </row>
    <row r="100" spans="1:8" ht="17.25" customHeight="1">
      <c r="A100" s="77"/>
      <c r="B100" s="77"/>
      <c r="C100" s="95"/>
      <c r="D100" s="99"/>
      <c r="E100" s="94"/>
      <c r="F100" s="32">
        <v>1000000000</v>
      </c>
      <c r="G100" s="31">
        <v>42187</v>
      </c>
      <c r="H100" s="29" t="s">
        <v>16</v>
      </c>
    </row>
    <row r="101" spans="1:8" ht="17.25" customHeight="1">
      <c r="A101" s="77"/>
      <c r="B101" s="77"/>
      <c r="C101" s="86"/>
      <c r="D101" s="100"/>
      <c r="E101" s="79"/>
      <c r="F101" s="32">
        <v>300000000</v>
      </c>
      <c r="G101" s="31">
        <v>42209</v>
      </c>
      <c r="H101" s="29" t="s">
        <v>16</v>
      </c>
    </row>
    <row r="102" spans="1:8" ht="17.25" hidden="1" customHeight="1">
      <c r="A102" s="77"/>
      <c r="B102" s="77"/>
      <c r="C102" s="86"/>
      <c r="D102" s="100"/>
      <c r="E102" s="79"/>
      <c r="F102" s="32"/>
      <c r="G102" s="31"/>
      <c r="H102" s="29"/>
    </row>
    <row r="103" spans="1:8" ht="17.25" customHeight="1">
      <c r="A103" s="77"/>
      <c r="B103" s="77"/>
      <c r="C103" s="98"/>
      <c r="D103" s="101"/>
      <c r="E103" s="102"/>
      <c r="F103" s="32"/>
      <c r="G103" s="31"/>
      <c r="H103" s="29"/>
    </row>
    <row r="104" spans="1:8" s="18" customFormat="1" ht="18" customHeight="1">
      <c r="A104" s="77"/>
      <c r="B104" s="77"/>
      <c r="C104" s="75" t="s">
        <v>23</v>
      </c>
      <c r="D104" s="76"/>
      <c r="E104" s="15">
        <f>SUM(E79:E103)</f>
        <v>11322555140</v>
      </c>
      <c r="F104" s="15">
        <f>SUM(F79:F103)</f>
        <v>8858500000</v>
      </c>
      <c r="G104" s="16"/>
      <c r="H104" s="17" t="s">
        <v>24</v>
      </c>
    </row>
    <row r="105" spans="1:8" s="18" customFormat="1" ht="18" customHeight="1">
      <c r="A105" s="77"/>
      <c r="B105" s="77"/>
      <c r="C105" s="75" t="s">
        <v>25</v>
      </c>
      <c r="D105" s="76"/>
      <c r="E105" s="19"/>
      <c r="F105" s="20">
        <f>E104-F104</f>
        <v>2464055140</v>
      </c>
      <c r="G105" s="16"/>
      <c r="H105" s="17"/>
    </row>
    <row r="106" spans="1:8" ht="17.25" customHeight="1">
      <c r="A106" s="77">
        <v>15</v>
      </c>
      <c r="B106" s="77" t="s">
        <v>54</v>
      </c>
      <c r="C106" s="95" t="s">
        <v>45</v>
      </c>
      <c r="D106" s="96">
        <v>41353</v>
      </c>
      <c r="E106" s="94">
        <v>200000000</v>
      </c>
      <c r="F106" s="41">
        <v>50000000</v>
      </c>
      <c r="G106" s="28">
        <v>41871</v>
      </c>
      <c r="H106" s="29" t="s">
        <v>16</v>
      </c>
    </row>
    <row r="107" spans="1:8" ht="17.25" customHeight="1">
      <c r="A107" s="77"/>
      <c r="B107" s="77"/>
      <c r="C107" s="95"/>
      <c r="D107" s="96"/>
      <c r="E107" s="94"/>
      <c r="F107" s="41">
        <v>50000000</v>
      </c>
      <c r="G107" s="31">
        <v>42034</v>
      </c>
      <c r="H107" s="29" t="s">
        <v>16</v>
      </c>
    </row>
    <row r="108" spans="1:8" ht="17.25" customHeight="1">
      <c r="A108" s="77"/>
      <c r="B108" s="77"/>
      <c r="C108" s="95"/>
      <c r="D108" s="96"/>
      <c r="E108" s="94"/>
      <c r="F108" s="41">
        <v>50000000</v>
      </c>
      <c r="G108" s="31">
        <v>42144</v>
      </c>
      <c r="H108" s="29" t="s">
        <v>16</v>
      </c>
    </row>
    <row r="109" spans="1:8" ht="17.25" customHeight="1">
      <c r="A109" s="77"/>
      <c r="B109" s="77"/>
      <c r="C109" s="95"/>
      <c r="D109" s="96"/>
      <c r="E109" s="94"/>
      <c r="F109" s="8"/>
      <c r="G109" s="39"/>
      <c r="H109" s="38"/>
    </row>
    <row r="110" spans="1:8" s="18" customFormat="1" ht="18" customHeight="1">
      <c r="A110" s="77"/>
      <c r="B110" s="77"/>
      <c r="C110" s="75" t="s">
        <v>23</v>
      </c>
      <c r="D110" s="76"/>
      <c r="E110" s="15">
        <f>SUM(E106:E109)</f>
        <v>200000000</v>
      </c>
      <c r="F110" s="15">
        <f>SUM(F106:F109)</f>
        <v>150000000</v>
      </c>
      <c r="G110" s="16"/>
      <c r="H110" s="17" t="s">
        <v>24</v>
      </c>
    </row>
    <row r="111" spans="1:8" s="18" customFormat="1" ht="18" customHeight="1">
      <c r="A111" s="77"/>
      <c r="B111" s="77"/>
      <c r="C111" s="75" t="s">
        <v>25</v>
      </c>
      <c r="D111" s="76"/>
      <c r="E111" s="19"/>
      <c r="F111" s="20">
        <f>E110-F110</f>
        <v>50000000</v>
      </c>
      <c r="G111" s="16"/>
      <c r="H111" s="17"/>
    </row>
    <row r="112" spans="1:8" ht="17.25" customHeight="1">
      <c r="A112" s="77">
        <v>16</v>
      </c>
      <c r="B112" s="77" t="s">
        <v>55</v>
      </c>
      <c r="C112" s="86" t="s">
        <v>56</v>
      </c>
      <c r="D112" s="83">
        <v>41871</v>
      </c>
      <c r="E112" s="79">
        <v>1858000000</v>
      </c>
      <c r="F112" s="27">
        <v>752610000</v>
      </c>
      <c r="G112" s="28">
        <v>41905</v>
      </c>
      <c r="H112" s="29" t="s">
        <v>16</v>
      </c>
    </row>
    <row r="113" spans="1:8" s="46" customFormat="1" ht="17.25" customHeight="1">
      <c r="A113" s="77"/>
      <c r="B113" s="77"/>
      <c r="C113" s="82"/>
      <c r="D113" s="82"/>
      <c r="E113" s="80"/>
      <c r="F113" s="49">
        <v>-200000000</v>
      </c>
      <c r="G113" s="50">
        <v>41907</v>
      </c>
      <c r="H113" s="51" t="s">
        <v>51</v>
      </c>
    </row>
    <row r="114" spans="1:8" ht="17.25" customHeight="1">
      <c r="A114" s="77"/>
      <c r="B114" s="77"/>
      <c r="C114" s="82"/>
      <c r="D114" s="82"/>
      <c r="E114" s="80"/>
      <c r="F114" s="27">
        <v>500000000</v>
      </c>
      <c r="G114" s="28">
        <v>41942</v>
      </c>
      <c r="H114" s="29" t="s">
        <v>16</v>
      </c>
    </row>
    <row r="115" spans="1:8" ht="17.25" customHeight="1">
      <c r="A115" s="77"/>
      <c r="B115" s="77"/>
      <c r="C115" s="82"/>
      <c r="D115" s="82"/>
      <c r="E115" s="80"/>
      <c r="F115" s="49">
        <v>-100000000</v>
      </c>
      <c r="G115" s="50">
        <v>41951</v>
      </c>
      <c r="H115" s="51" t="s">
        <v>51</v>
      </c>
    </row>
    <row r="116" spans="1:8" ht="17.25" customHeight="1">
      <c r="A116" s="77"/>
      <c r="B116" s="77"/>
      <c r="C116" s="82"/>
      <c r="D116" s="82"/>
      <c r="E116" s="80"/>
      <c r="F116" s="27">
        <v>500000000</v>
      </c>
      <c r="G116" s="28">
        <v>42010</v>
      </c>
      <c r="H116" s="29" t="s">
        <v>16</v>
      </c>
    </row>
    <row r="117" spans="1:8" ht="17.25" customHeight="1">
      <c r="A117" s="77"/>
      <c r="B117" s="77"/>
      <c r="C117" s="82" t="s">
        <v>57</v>
      </c>
      <c r="D117" s="84">
        <v>42139</v>
      </c>
      <c r="E117" s="80">
        <f>139900000+250800000</f>
        <v>390700000</v>
      </c>
      <c r="F117" s="49">
        <v>-100000000</v>
      </c>
      <c r="G117" s="50">
        <v>42017</v>
      </c>
      <c r="H117" s="51" t="s">
        <v>51</v>
      </c>
    </row>
    <row r="118" spans="1:8" ht="17.25" customHeight="1">
      <c r="A118" s="77"/>
      <c r="B118" s="77"/>
      <c r="C118" s="82"/>
      <c r="D118" s="84"/>
      <c r="E118" s="80"/>
      <c r="F118" s="27">
        <v>251000000</v>
      </c>
      <c r="G118" s="28">
        <v>42094</v>
      </c>
      <c r="H118" s="29" t="s">
        <v>16</v>
      </c>
    </row>
    <row r="119" spans="1:8" ht="17.25" customHeight="1">
      <c r="A119" s="77"/>
      <c r="B119" s="77"/>
      <c r="C119" s="82"/>
      <c r="D119" s="84"/>
      <c r="E119" s="80"/>
      <c r="F119" s="27">
        <v>200000000</v>
      </c>
      <c r="G119" s="28">
        <v>42170</v>
      </c>
      <c r="H119" s="29" t="s">
        <v>16</v>
      </c>
    </row>
    <row r="120" spans="1:8" ht="17.25" customHeight="1">
      <c r="A120" s="77"/>
      <c r="B120" s="77"/>
      <c r="C120" s="82"/>
      <c r="D120" s="84"/>
      <c r="E120" s="80"/>
      <c r="F120" s="27">
        <v>400000000</v>
      </c>
      <c r="G120" s="28">
        <v>42199</v>
      </c>
      <c r="H120" s="29" t="s">
        <v>16</v>
      </c>
    </row>
    <row r="121" spans="1:8" ht="17.25" customHeight="1">
      <c r="A121" s="77"/>
      <c r="B121" s="77"/>
      <c r="C121" s="82"/>
      <c r="D121" s="84"/>
      <c r="E121" s="80"/>
      <c r="F121" s="49">
        <v>-200000000</v>
      </c>
      <c r="G121" s="28">
        <v>42202</v>
      </c>
      <c r="H121" s="51" t="s">
        <v>51</v>
      </c>
    </row>
    <row r="122" spans="1:8" ht="17.25" customHeight="1">
      <c r="A122" s="77"/>
      <c r="B122" s="77"/>
      <c r="C122" s="82"/>
      <c r="D122" s="84"/>
      <c r="E122" s="80"/>
      <c r="F122" s="8"/>
      <c r="G122" s="28"/>
      <c r="H122" s="29"/>
    </row>
    <row r="123" spans="1:8" ht="17.25" customHeight="1">
      <c r="A123" s="77"/>
      <c r="B123" s="77"/>
      <c r="C123" s="82"/>
      <c r="D123" s="84"/>
      <c r="E123" s="80"/>
      <c r="F123" s="8"/>
      <c r="G123" s="36"/>
      <c r="H123" s="37"/>
    </row>
    <row r="124" spans="1:8" s="18" customFormat="1" ht="18" customHeight="1">
      <c r="A124" s="77"/>
      <c r="B124" s="77"/>
      <c r="C124" s="75" t="s">
        <v>23</v>
      </c>
      <c r="D124" s="76"/>
      <c r="E124" s="15">
        <f>SUM(E112:E123)</f>
        <v>2248700000</v>
      </c>
      <c r="F124" s="15">
        <f>SUM(F112:F123)</f>
        <v>2003610000</v>
      </c>
      <c r="G124" s="16"/>
      <c r="H124" s="17" t="s">
        <v>24</v>
      </c>
    </row>
    <row r="125" spans="1:8" s="18" customFormat="1" ht="18" customHeight="1">
      <c r="A125" s="77"/>
      <c r="B125" s="77"/>
      <c r="C125" s="75" t="s">
        <v>25</v>
      </c>
      <c r="D125" s="76"/>
      <c r="E125" s="19"/>
      <c r="F125" s="20">
        <f>E124-F124</f>
        <v>245090000</v>
      </c>
      <c r="G125" s="16"/>
      <c r="H125" s="17"/>
    </row>
    <row r="126" spans="1:8" ht="17.25" customHeight="1">
      <c r="A126" s="77">
        <v>17</v>
      </c>
      <c r="B126" s="77" t="s">
        <v>58</v>
      </c>
      <c r="C126" s="95" t="s">
        <v>59</v>
      </c>
      <c r="D126" s="96">
        <v>42014</v>
      </c>
      <c r="E126" s="94">
        <v>2910000000</v>
      </c>
      <c r="F126" s="41">
        <v>600000000</v>
      </c>
      <c r="G126" s="28">
        <v>42034</v>
      </c>
      <c r="H126" s="29" t="s">
        <v>16</v>
      </c>
    </row>
    <row r="127" spans="1:8" ht="17.25" customHeight="1">
      <c r="A127" s="77"/>
      <c r="B127" s="77"/>
      <c r="C127" s="95"/>
      <c r="D127" s="95"/>
      <c r="E127" s="94"/>
      <c r="F127" s="41">
        <v>600000000</v>
      </c>
      <c r="G127" s="31">
        <v>42088</v>
      </c>
      <c r="H127" s="29" t="s">
        <v>16</v>
      </c>
    </row>
    <row r="128" spans="1:8" ht="17.25" customHeight="1">
      <c r="A128" s="77"/>
      <c r="B128" s="77"/>
      <c r="C128" s="95"/>
      <c r="D128" s="95"/>
      <c r="E128" s="94"/>
      <c r="F128" s="27">
        <v>500000000</v>
      </c>
      <c r="G128" s="31">
        <v>42131</v>
      </c>
      <c r="H128" s="29" t="s">
        <v>16</v>
      </c>
    </row>
    <row r="129" spans="1:8" ht="17.25" customHeight="1">
      <c r="A129" s="77"/>
      <c r="B129" s="77"/>
      <c r="C129" s="95"/>
      <c r="D129" s="95"/>
      <c r="E129" s="94"/>
      <c r="F129" s="27">
        <v>500000000</v>
      </c>
      <c r="G129" s="31">
        <v>42142</v>
      </c>
      <c r="H129" s="29" t="s">
        <v>16</v>
      </c>
    </row>
    <row r="130" spans="1:8" ht="17.25" customHeight="1">
      <c r="A130" s="77"/>
      <c r="B130" s="77"/>
      <c r="C130" s="95"/>
      <c r="D130" s="95"/>
      <c r="E130" s="94"/>
      <c r="F130" s="49">
        <v>-500000000</v>
      </c>
      <c r="G130" s="50">
        <v>42144</v>
      </c>
      <c r="H130" s="51" t="s">
        <v>51</v>
      </c>
    </row>
    <row r="131" spans="1:8" ht="17.25" customHeight="1">
      <c r="A131" s="77"/>
      <c r="B131" s="77"/>
      <c r="C131" s="95"/>
      <c r="D131" s="95"/>
      <c r="E131" s="94"/>
      <c r="F131" s="27">
        <v>500000000</v>
      </c>
      <c r="G131" s="31">
        <v>42164</v>
      </c>
      <c r="H131" s="29" t="s">
        <v>16</v>
      </c>
    </row>
    <row r="132" spans="1:8" ht="17.25" customHeight="1">
      <c r="A132" s="77"/>
      <c r="B132" s="77"/>
      <c r="C132" s="95"/>
      <c r="D132" s="95"/>
      <c r="E132" s="94"/>
      <c r="F132" s="27">
        <v>500000000</v>
      </c>
      <c r="G132" s="31">
        <v>42199</v>
      </c>
      <c r="H132" s="29" t="s">
        <v>16</v>
      </c>
    </row>
    <row r="133" spans="1:8" ht="17.25" customHeight="1">
      <c r="A133" s="77"/>
      <c r="B133" s="77"/>
      <c r="C133" s="95"/>
      <c r="D133" s="95"/>
      <c r="E133" s="94"/>
      <c r="F133" s="27">
        <v>-200000000</v>
      </c>
      <c r="G133" s="31">
        <v>42205</v>
      </c>
      <c r="H133" s="51" t="s">
        <v>51</v>
      </c>
    </row>
    <row r="134" spans="1:8" ht="17.25" customHeight="1">
      <c r="A134" s="77"/>
      <c r="B134" s="77"/>
      <c r="C134" s="95"/>
      <c r="D134" s="95"/>
      <c r="E134" s="94"/>
      <c r="F134" s="8"/>
      <c r="G134" s="31"/>
      <c r="H134" s="29"/>
    </row>
    <row r="135" spans="1:8" ht="17.25" customHeight="1">
      <c r="A135" s="77"/>
      <c r="B135" s="77"/>
      <c r="C135" s="33"/>
      <c r="D135" s="34"/>
      <c r="E135" s="35"/>
      <c r="F135" s="71"/>
      <c r="G135" s="36"/>
      <c r="H135" s="37"/>
    </row>
    <row r="136" spans="1:8" s="18" customFormat="1" ht="18" customHeight="1">
      <c r="A136" s="77"/>
      <c r="B136" s="77"/>
      <c r="C136" s="75" t="s">
        <v>23</v>
      </c>
      <c r="D136" s="76"/>
      <c r="E136" s="15">
        <f>SUM(E126:E134)</f>
        <v>2910000000</v>
      </c>
      <c r="F136" s="15">
        <f>SUM(F126:F134)</f>
        <v>2500000000</v>
      </c>
      <c r="G136" s="16"/>
      <c r="H136" s="17" t="s">
        <v>24</v>
      </c>
    </row>
    <row r="137" spans="1:8" s="18" customFormat="1" ht="18" customHeight="1">
      <c r="A137" s="77"/>
      <c r="B137" s="77"/>
      <c r="C137" s="75" t="s">
        <v>25</v>
      </c>
      <c r="D137" s="76"/>
      <c r="E137" s="19"/>
      <c r="F137" s="20">
        <f>E136-F136</f>
        <v>410000000</v>
      </c>
      <c r="G137" s="16"/>
      <c r="H137" s="17"/>
    </row>
    <row r="138" spans="1:8" ht="17.25" customHeight="1">
      <c r="A138" s="77">
        <v>18</v>
      </c>
      <c r="B138" s="77" t="s">
        <v>60</v>
      </c>
      <c r="C138" s="95" t="s">
        <v>61</v>
      </c>
      <c r="D138" s="96">
        <v>42088</v>
      </c>
      <c r="E138" s="94">
        <v>1300000000</v>
      </c>
      <c r="F138" s="41">
        <v>360000000</v>
      </c>
      <c r="G138" s="28">
        <v>42094</v>
      </c>
      <c r="H138" s="29" t="s">
        <v>16</v>
      </c>
    </row>
    <row r="139" spans="1:8" ht="17.25" customHeight="1">
      <c r="A139" s="77"/>
      <c r="B139" s="77"/>
      <c r="C139" s="95"/>
      <c r="D139" s="95"/>
      <c r="E139" s="94"/>
      <c r="F139" s="8"/>
      <c r="G139" s="31"/>
      <c r="H139" s="29"/>
    </row>
    <row r="140" spans="1:8" s="18" customFormat="1" ht="18" customHeight="1">
      <c r="A140" s="77"/>
      <c r="B140" s="77"/>
      <c r="C140" s="75" t="s">
        <v>23</v>
      </c>
      <c r="D140" s="76"/>
      <c r="E140" s="15">
        <f>SUM(E138:E139)</f>
        <v>1300000000</v>
      </c>
      <c r="F140" s="15">
        <f>SUM(F138:F139)</f>
        <v>360000000</v>
      </c>
      <c r="G140" s="16"/>
      <c r="H140" s="17" t="s">
        <v>24</v>
      </c>
    </row>
    <row r="141" spans="1:8" s="18" customFormat="1" ht="18" customHeight="1">
      <c r="A141" s="77"/>
      <c r="B141" s="77"/>
      <c r="C141" s="75" t="s">
        <v>25</v>
      </c>
      <c r="D141" s="76"/>
      <c r="E141" s="19"/>
      <c r="F141" s="20">
        <f>E140-F140</f>
        <v>940000000</v>
      </c>
      <c r="G141" s="16"/>
      <c r="H141" s="17"/>
    </row>
    <row r="142" spans="1:8" ht="17.25" customHeight="1">
      <c r="A142" s="77">
        <v>19</v>
      </c>
      <c r="B142" s="77" t="s">
        <v>62</v>
      </c>
      <c r="C142" s="95"/>
      <c r="D142" s="96">
        <v>42094</v>
      </c>
      <c r="E142" s="94">
        <v>485650000</v>
      </c>
      <c r="F142" s="27">
        <v>195195000</v>
      </c>
      <c r="G142" s="31">
        <v>42103</v>
      </c>
      <c r="H142" s="29" t="s">
        <v>16</v>
      </c>
    </row>
    <row r="143" spans="1:8" ht="17.25" customHeight="1">
      <c r="A143" s="77"/>
      <c r="B143" s="77"/>
      <c r="C143" s="95"/>
      <c r="D143" s="96"/>
      <c r="E143" s="94"/>
      <c r="F143" s="27">
        <v>140000000</v>
      </c>
      <c r="G143" s="31">
        <v>42170</v>
      </c>
      <c r="H143" s="29" t="s">
        <v>16</v>
      </c>
    </row>
    <row r="144" spans="1:8" ht="16.5" customHeight="1">
      <c r="A144" s="77"/>
      <c r="B144" s="77"/>
      <c r="C144" s="95"/>
      <c r="D144" s="96"/>
      <c r="E144" s="94"/>
      <c r="F144" s="8"/>
      <c r="G144" s="31"/>
      <c r="H144" s="52"/>
    </row>
    <row r="145" spans="1:8" s="18" customFormat="1" ht="18" customHeight="1">
      <c r="A145" s="77"/>
      <c r="B145" s="77"/>
      <c r="C145" s="75" t="s">
        <v>23</v>
      </c>
      <c r="D145" s="76"/>
      <c r="E145" s="15">
        <f>SUM(E142:E144)</f>
        <v>485650000</v>
      </c>
      <c r="F145" s="15">
        <f>SUM(F142:F144)</f>
        <v>335195000</v>
      </c>
      <c r="G145" s="16"/>
      <c r="H145" s="17" t="s">
        <v>24</v>
      </c>
    </row>
    <row r="146" spans="1:8" s="18" customFormat="1" ht="18" customHeight="1">
      <c r="A146" s="77"/>
      <c r="B146" s="77"/>
      <c r="C146" s="75" t="s">
        <v>25</v>
      </c>
      <c r="D146" s="76"/>
      <c r="E146" s="19"/>
      <c r="F146" s="20">
        <f>E145-F145</f>
        <v>150455000</v>
      </c>
      <c r="G146" s="16"/>
      <c r="H146" s="17"/>
    </row>
    <row r="147" spans="1:8" ht="16.5" customHeight="1">
      <c r="A147" s="77">
        <v>20</v>
      </c>
      <c r="B147" s="77" t="s">
        <v>63</v>
      </c>
      <c r="C147" s="95" t="s">
        <v>64</v>
      </c>
      <c r="D147" s="96">
        <v>42118</v>
      </c>
      <c r="E147" s="94">
        <v>255297700</v>
      </c>
      <c r="F147" s="27">
        <v>100000000</v>
      </c>
      <c r="G147" s="31">
        <v>42131</v>
      </c>
      <c r="H147" s="29" t="s">
        <v>16</v>
      </c>
    </row>
    <row r="148" spans="1:8" ht="16.5" customHeight="1">
      <c r="A148" s="77"/>
      <c r="B148" s="77"/>
      <c r="C148" s="95"/>
      <c r="D148" s="96"/>
      <c r="E148" s="94"/>
      <c r="F148" s="27">
        <v>100000000</v>
      </c>
      <c r="G148" s="31">
        <v>42157</v>
      </c>
      <c r="H148" s="29" t="s">
        <v>16</v>
      </c>
    </row>
    <row r="149" spans="1:8" ht="16.5" customHeight="1">
      <c r="A149" s="77"/>
      <c r="B149" s="77"/>
      <c r="C149" s="95"/>
      <c r="D149" s="96"/>
      <c r="E149" s="94"/>
      <c r="F149" s="27">
        <v>55297700</v>
      </c>
      <c r="G149" s="31">
        <v>42195</v>
      </c>
      <c r="H149" s="29" t="s">
        <v>16</v>
      </c>
    </row>
    <row r="150" spans="1:8" s="18" customFormat="1" ht="18" customHeight="1">
      <c r="A150" s="77"/>
      <c r="B150" s="77"/>
      <c r="C150" s="75" t="s">
        <v>23</v>
      </c>
      <c r="D150" s="76"/>
      <c r="E150" s="15">
        <f>SUM(E147:E149)</f>
        <v>255297700</v>
      </c>
      <c r="F150" s="15">
        <f>SUM(F147:F149)</f>
        <v>255297700</v>
      </c>
      <c r="G150" s="16"/>
      <c r="H150" s="17" t="s">
        <v>24</v>
      </c>
    </row>
    <row r="151" spans="1:8" s="18" customFormat="1" ht="18" customHeight="1">
      <c r="A151" s="77"/>
      <c r="B151" s="77"/>
      <c r="C151" s="75" t="s">
        <v>25</v>
      </c>
      <c r="D151" s="76"/>
      <c r="E151" s="19"/>
      <c r="F151" s="20">
        <f>E150-F150</f>
        <v>0</v>
      </c>
      <c r="G151" s="16"/>
      <c r="H151" s="17"/>
    </row>
    <row r="152" spans="1:8" ht="16.5" customHeight="1">
      <c r="A152" s="77"/>
      <c r="B152" s="77"/>
      <c r="C152" s="95" t="s">
        <v>65</v>
      </c>
      <c r="D152" s="96">
        <v>42203</v>
      </c>
      <c r="E152" s="94">
        <f>188280000+102950000+150022500+59760000+114906620</f>
        <v>615919120</v>
      </c>
      <c r="F152" s="27">
        <v>100000000</v>
      </c>
      <c r="G152" s="31">
        <v>42174</v>
      </c>
      <c r="H152" s="29" t="s">
        <v>16</v>
      </c>
    </row>
    <row r="153" spans="1:8" ht="16.5" customHeight="1">
      <c r="A153" s="77"/>
      <c r="B153" s="77"/>
      <c r="C153" s="95"/>
      <c r="D153" s="96"/>
      <c r="E153" s="94"/>
      <c r="F153" s="27">
        <v>200000000</v>
      </c>
      <c r="G153" s="31">
        <v>42212</v>
      </c>
      <c r="H153" s="29" t="s">
        <v>16</v>
      </c>
    </row>
    <row r="154" spans="1:8" ht="16.5" customHeight="1">
      <c r="A154" s="77"/>
      <c r="B154" s="77"/>
      <c r="C154" s="95"/>
      <c r="D154" s="96"/>
      <c r="E154" s="94"/>
      <c r="F154" s="27">
        <v>201012500</v>
      </c>
      <c r="G154" s="31">
        <v>42266</v>
      </c>
      <c r="H154" s="29" t="s">
        <v>16</v>
      </c>
    </row>
    <row r="155" spans="1:8" ht="16.5" customHeight="1">
      <c r="A155" s="77"/>
      <c r="B155" s="77"/>
      <c r="C155" s="33"/>
      <c r="D155" s="53"/>
      <c r="E155" s="35"/>
      <c r="F155" s="54"/>
      <c r="G155" s="36"/>
      <c r="H155" s="37"/>
    </row>
    <row r="156" spans="1:8" s="18" customFormat="1" ht="18" customHeight="1">
      <c r="A156" s="77"/>
      <c r="B156" s="77"/>
      <c r="C156" s="75" t="s">
        <v>23</v>
      </c>
      <c r="D156" s="76"/>
      <c r="E156" s="15">
        <f>SUM(E152:E154)</f>
        <v>615919120</v>
      </c>
      <c r="F156" s="15">
        <f>SUM(F152:F154)</f>
        <v>501012500</v>
      </c>
      <c r="G156" s="16"/>
      <c r="H156" s="17" t="s">
        <v>24</v>
      </c>
    </row>
    <row r="157" spans="1:8" s="18" customFormat="1" ht="18" customHeight="1">
      <c r="A157" s="77"/>
      <c r="B157" s="77"/>
      <c r="C157" s="75" t="s">
        <v>25</v>
      </c>
      <c r="D157" s="76"/>
      <c r="E157" s="19"/>
      <c r="F157" s="20">
        <f>E156-F156</f>
        <v>114906620</v>
      </c>
      <c r="G157" s="16"/>
      <c r="H157" s="17"/>
    </row>
    <row r="158" spans="1:8" ht="16.5" customHeight="1">
      <c r="A158" s="77">
        <v>21</v>
      </c>
      <c r="B158" s="77" t="s">
        <v>66</v>
      </c>
      <c r="C158" s="95" t="s">
        <v>67</v>
      </c>
      <c r="D158" s="96">
        <v>41618</v>
      </c>
      <c r="E158" s="94">
        <v>298500000</v>
      </c>
      <c r="F158" s="27">
        <v>100000000</v>
      </c>
      <c r="G158" s="31">
        <v>42116</v>
      </c>
      <c r="H158" s="29" t="s">
        <v>16</v>
      </c>
    </row>
    <row r="159" spans="1:8" ht="16.5" customHeight="1">
      <c r="A159" s="77"/>
      <c r="B159" s="77"/>
      <c r="C159" s="95"/>
      <c r="D159" s="96"/>
      <c r="E159" s="94"/>
      <c r="F159" s="8"/>
      <c r="G159" s="31"/>
      <c r="H159" s="52"/>
    </row>
    <row r="160" spans="1:8" s="18" customFormat="1" ht="18" customHeight="1">
      <c r="A160" s="77"/>
      <c r="B160" s="77"/>
      <c r="C160" s="75" t="s">
        <v>23</v>
      </c>
      <c r="D160" s="76"/>
      <c r="E160" s="15">
        <f>SUM(E158:E159)</f>
        <v>298500000</v>
      </c>
      <c r="F160" s="15">
        <f>SUM(F158:F159)</f>
        <v>100000000</v>
      </c>
      <c r="G160" s="16"/>
      <c r="H160" s="17" t="s">
        <v>24</v>
      </c>
    </row>
    <row r="161" spans="1:8" s="18" customFormat="1" ht="18" customHeight="1">
      <c r="A161" s="77"/>
      <c r="B161" s="77"/>
      <c r="C161" s="75" t="s">
        <v>25</v>
      </c>
      <c r="D161" s="76"/>
      <c r="E161" s="19"/>
      <c r="F161" s="20">
        <f>E160-F160</f>
        <v>198500000</v>
      </c>
      <c r="G161" s="16"/>
      <c r="H161" s="17"/>
    </row>
    <row r="162" spans="1:8" ht="16.5" customHeight="1">
      <c r="A162" s="77">
        <v>22</v>
      </c>
      <c r="B162" s="77" t="s">
        <v>68</v>
      </c>
      <c r="C162" s="95" t="s">
        <v>69</v>
      </c>
      <c r="D162" s="96"/>
      <c r="E162" s="94">
        <f>663683801</f>
        <v>663683801</v>
      </c>
      <c r="F162" s="27">
        <v>150000000</v>
      </c>
      <c r="G162" s="31">
        <v>42132</v>
      </c>
      <c r="H162" s="29" t="s">
        <v>16</v>
      </c>
    </row>
    <row r="163" spans="1:8" ht="16.5" customHeight="1">
      <c r="A163" s="77"/>
      <c r="B163" s="77"/>
      <c r="C163" s="95"/>
      <c r="D163" s="96"/>
      <c r="E163" s="94"/>
      <c r="F163" s="27">
        <v>150000000</v>
      </c>
      <c r="G163" s="31">
        <v>42144</v>
      </c>
      <c r="H163" s="29" t="s">
        <v>16</v>
      </c>
    </row>
    <row r="164" spans="1:8" ht="16.5" customHeight="1">
      <c r="A164" s="77"/>
      <c r="B164" s="77"/>
      <c r="C164" s="95"/>
      <c r="D164" s="96"/>
      <c r="E164" s="94"/>
      <c r="F164" s="27">
        <v>50000000</v>
      </c>
      <c r="G164" s="31">
        <v>42157</v>
      </c>
      <c r="H164" s="29" t="s">
        <v>16</v>
      </c>
    </row>
    <row r="165" spans="1:8" ht="16.5" customHeight="1">
      <c r="A165" s="77"/>
      <c r="B165" s="77"/>
      <c r="C165" s="95"/>
      <c r="D165" s="96"/>
      <c r="E165" s="94"/>
      <c r="F165" s="27">
        <v>200000000</v>
      </c>
      <c r="G165" s="31">
        <v>42167</v>
      </c>
      <c r="H165" s="29" t="s">
        <v>16</v>
      </c>
    </row>
    <row r="166" spans="1:8" ht="16.5" customHeight="1">
      <c r="A166" s="77"/>
      <c r="B166" s="77"/>
      <c r="C166" s="95"/>
      <c r="D166" s="96"/>
      <c r="E166" s="94"/>
      <c r="F166" s="27">
        <v>100000000</v>
      </c>
      <c r="G166" s="31">
        <v>42198</v>
      </c>
      <c r="H166" s="29" t="s">
        <v>16</v>
      </c>
    </row>
    <row r="167" spans="1:8" ht="16.5" customHeight="1">
      <c r="A167" s="77"/>
      <c r="B167" s="77"/>
      <c r="C167" s="95" t="s">
        <v>70</v>
      </c>
      <c r="D167" s="96"/>
      <c r="E167" s="94">
        <v>304043967</v>
      </c>
      <c r="F167" s="27">
        <v>400000000</v>
      </c>
      <c r="G167" s="31">
        <v>42219</v>
      </c>
      <c r="H167" s="29" t="s">
        <v>16</v>
      </c>
    </row>
    <row r="168" spans="1:8" ht="16.5" customHeight="1">
      <c r="A168" s="77"/>
      <c r="B168" s="77"/>
      <c r="C168" s="95"/>
      <c r="D168" s="96"/>
      <c r="E168" s="94"/>
      <c r="F168" s="55">
        <v>-200000000</v>
      </c>
      <c r="G168" s="56">
        <v>42220</v>
      </c>
      <c r="H168" s="57" t="s">
        <v>51</v>
      </c>
    </row>
    <row r="169" spans="1:8" ht="16.5" customHeight="1">
      <c r="A169" s="77"/>
      <c r="B169" s="77"/>
      <c r="C169" s="95"/>
      <c r="D169" s="96"/>
      <c r="E169" s="94"/>
      <c r="F169" s="27"/>
      <c r="G169" s="31"/>
      <c r="H169" s="29"/>
    </row>
    <row r="170" spans="1:8" s="18" customFormat="1" ht="18" customHeight="1">
      <c r="A170" s="77"/>
      <c r="B170" s="77"/>
      <c r="C170" s="75" t="s">
        <v>23</v>
      </c>
      <c r="D170" s="76"/>
      <c r="E170" s="15">
        <f>SUM(E162:E169)</f>
        <v>967727768</v>
      </c>
      <c r="F170" s="15">
        <f>SUM(F162:F169)</f>
        <v>850000000</v>
      </c>
      <c r="G170" s="16"/>
      <c r="H170" s="17" t="s">
        <v>24</v>
      </c>
    </row>
    <row r="171" spans="1:8" s="18" customFormat="1" ht="18" customHeight="1">
      <c r="A171" s="77"/>
      <c r="B171" s="77"/>
      <c r="C171" s="75" t="s">
        <v>25</v>
      </c>
      <c r="D171" s="76"/>
      <c r="E171" s="19"/>
      <c r="F171" s="20">
        <f>E170-F170</f>
        <v>117727768</v>
      </c>
      <c r="G171" s="16"/>
      <c r="H171" s="17"/>
    </row>
    <row r="172" spans="1:8" ht="16.5" customHeight="1">
      <c r="A172" s="77">
        <v>23</v>
      </c>
      <c r="B172" s="78" t="s">
        <v>71</v>
      </c>
      <c r="C172" s="90" t="s">
        <v>72</v>
      </c>
      <c r="D172" s="92">
        <v>42125</v>
      </c>
      <c r="E172" s="88">
        <f>99315000+278359000+247185000+61180000+303311000+82240000</f>
        <v>1071590000</v>
      </c>
      <c r="F172" s="45">
        <v>200000000</v>
      </c>
      <c r="G172" s="58">
        <v>42144</v>
      </c>
      <c r="H172" s="59" t="s">
        <v>16</v>
      </c>
    </row>
    <row r="173" spans="1:8" ht="16.5" customHeight="1">
      <c r="A173" s="77"/>
      <c r="B173" s="78"/>
      <c r="C173" s="82"/>
      <c r="D173" s="84"/>
      <c r="E173" s="80"/>
      <c r="F173" s="27">
        <v>250000000</v>
      </c>
      <c r="G173" s="31">
        <v>42188</v>
      </c>
      <c r="H173" s="42" t="s">
        <v>16</v>
      </c>
    </row>
    <row r="174" spans="1:8" ht="16.5" customHeight="1">
      <c r="A174" s="77"/>
      <c r="B174" s="78"/>
      <c r="C174" s="82"/>
      <c r="D174" s="84"/>
      <c r="E174" s="80"/>
      <c r="F174" s="47">
        <v>300000000</v>
      </c>
      <c r="G174" s="31">
        <v>42219</v>
      </c>
      <c r="H174" s="42" t="s">
        <v>16</v>
      </c>
    </row>
    <row r="175" spans="1:8" ht="16.5" customHeight="1">
      <c r="A175" s="77"/>
      <c r="B175" s="78"/>
      <c r="C175" s="82"/>
      <c r="D175" s="84"/>
      <c r="E175" s="80"/>
      <c r="F175" s="47">
        <v>-100000000</v>
      </c>
      <c r="G175" s="31">
        <v>42220</v>
      </c>
      <c r="H175" s="51" t="s">
        <v>51</v>
      </c>
    </row>
    <row r="176" spans="1:8" ht="16.5" customHeight="1">
      <c r="A176" s="77"/>
      <c r="B176" s="78"/>
      <c r="C176" s="82"/>
      <c r="D176" s="84"/>
      <c r="E176" s="80"/>
      <c r="F176" s="40">
        <v>150000000</v>
      </c>
      <c r="G176" s="39">
        <v>42251</v>
      </c>
      <c r="H176" s="42" t="s">
        <v>16</v>
      </c>
    </row>
    <row r="177" spans="1:8" ht="16.5" customHeight="1">
      <c r="A177" s="77"/>
      <c r="B177" s="78"/>
      <c r="C177" s="91"/>
      <c r="D177" s="93"/>
      <c r="E177" s="89"/>
      <c r="F177" s="48"/>
      <c r="G177" s="60"/>
      <c r="H177" s="61"/>
    </row>
    <row r="178" spans="1:8" s="18" customFormat="1" ht="18" customHeight="1">
      <c r="A178" s="77"/>
      <c r="B178" s="78"/>
      <c r="C178" s="75" t="s">
        <v>23</v>
      </c>
      <c r="D178" s="76"/>
      <c r="E178" s="15">
        <f t="shared" ref="E178:F178" si="1">SUM(E172:E177)</f>
        <v>1071590000</v>
      </c>
      <c r="F178" s="15">
        <f t="shared" si="1"/>
        <v>800000000</v>
      </c>
      <c r="G178" s="16"/>
      <c r="H178" s="17" t="s">
        <v>24</v>
      </c>
    </row>
    <row r="179" spans="1:8" s="18" customFormat="1" ht="18" customHeight="1">
      <c r="A179" s="77"/>
      <c r="B179" s="78"/>
      <c r="C179" s="75" t="s">
        <v>25</v>
      </c>
      <c r="D179" s="76"/>
      <c r="E179" s="19"/>
      <c r="F179" s="20">
        <f>E178-F178</f>
        <v>271590000</v>
      </c>
      <c r="G179" s="16"/>
      <c r="H179" s="17"/>
    </row>
    <row r="180" spans="1:8" ht="16.5" customHeight="1">
      <c r="A180" s="77">
        <v>24</v>
      </c>
      <c r="B180" s="78" t="s">
        <v>73</v>
      </c>
      <c r="C180" s="86" t="s">
        <v>74</v>
      </c>
      <c r="D180" s="83">
        <v>42125</v>
      </c>
      <c r="E180" s="79">
        <v>868450000</v>
      </c>
      <c r="F180" s="27">
        <v>200000000</v>
      </c>
      <c r="G180" s="31">
        <v>42150</v>
      </c>
      <c r="H180" s="29" t="s">
        <v>16</v>
      </c>
    </row>
    <row r="181" spans="1:8" ht="16.5" customHeight="1">
      <c r="A181" s="77"/>
      <c r="B181" s="78"/>
      <c r="C181" s="82"/>
      <c r="D181" s="82"/>
      <c r="E181" s="80"/>
      <c r="F181" s="27">
        <v>500000000</v>
      </c>
      <c r="G181" s="31">
        <v>42198</v>
      </c>
      <c r="H181" s="29" t="s">
        <v>16</v>
      </c>
    </row>
    <row r="182" spans="1:8" ht="16.5" customHeight="1">
      <c r="A182" s="77"/>
      <c r="B182" s="78"/>
      <c r="C182" s="82"/>
      <c r="D182" s="82"/>
      <c r="E182" s="80"/>
      <c r="F182" s="55">
        <v>-300000000</v>
      </c>
      <c r="G182" s="56">
        <v>42199</v>
      </c>
      <c r="H182" s="57" t="s">
        <v>51</v>
      </c>
    </row>
    <row r="183" spans="1:8" ht="16.5" customHeight="1">
      <c r="A183" s="77"/>
      <c r="B183" s="78"/>
      <c r="C183" s="82"/>
      <c r="D183" s="82"/>
      <c r="E183" s="80"/>
      <c r="F183" s="27">
        <v>500000000</v>
      </c>
      <c r="G183" s="31">
        <v>42241</v>
      </c>
      <c r="H183" s="29" t="s">
        <v>16</v>
      </c>
    </row>
    <row r="184" spans="1:8" ht="16.5" customHeight="1">
      <c r="A184" s="77"/>
      <c r="B184" s="78"/>
      <c r="C184" s="82"/>
      <c r="D184" s="82"/>
      <c r="E184" s="80"/>
      <c r="F184" s="55">
        <v>-300000000</v>
      </c>
      <c r="G184" s="56">
        <v>42242</v>
      </c>
      <c r="H184" s="57" t="s">
        <v>51</v>
      </c>
    </row>
    <row r="185" spans="1:8" ht="16.5" customHeight="1">
      <c r="A185" s="77"/>
      <c r="B185" s="78"/>
      <c r="C185" s="82"/>
      <c r="D185" s="82"/>
      <c r="E185" s="80"/>
      <c r="F185" s="8"/>
      <c r="G185" s="31"/>
      <c r="H185" s="52"/>
    </row>
    <row r="186" spans="1:8" s="18" customFormat="1" ht="18" customHeight="1">
      <c r="A186" s="77"/>
      <c r="B186" s="78"/>
      <c r="C186" s="75" t="s">
        <v>23</v>
      </c>
      <c r="D186" s="76"/>
      <c r="E186" s="15">
        <f>SUM(E180:E185)</f>
        <v>868450000</v>
      </c>
      <c r="F186" s="15">
        <f>SUM(F180:F185)</f>
        <v>600000000</v>
      </c>
      <c r="G186" s="16"/>
      <c r="H186" s="17" t="s">
        <v>24</v>
      </c>
    </row>
    <row r="187" spans="1:8" s="18" customFormat="1" ht="18" customHeight="1">
      <c r="A187" s="77"/>
      <c r="B187" s="78"/>
      <c r="C187" s="75" t="s">
        <v>25</v>
      </c>
      <c r="D187" s="76"/>
      <c r="E187" s="19"/>
      <c r="F187" s="20">
        <f>E186-F186</f>
        <v>268450000</v>
      </c>
      <c r="G187" s="16"/>
      <c r="H187" s="17"/>
    </row>
    <row r="188" spans="1:8" ht="16.5" customHeight="1">
      <c r="A188" s="77">
        <v>25</v>
      </c>
      <c r="B188" s="78" t="s">
        <v>75</v>
      </c>
      <c r="C188" s="86" t="s">
        <v>76</v>
      </c>
      <c r="D188" s="83"/>
      <c r="E188" s="79">
        <v>570000000</v>
      </c>
      <c r="F188" s="27">
        <v>171000000</v>
      </c>
      <c r="G188" s="31">
        <v>42174</v>
      </c>
      <c r="H188" s="29" t="s">
        <v>16</v>
      </c>
    </row>
    <row r="189" spans="1:8" ht="16.5" customHeight="1">
      <c r="A189" s="77"/>
      <c r="B189" s="78"/>
      <c r="C189" s="82"/>
      <c r="D189" s="84"/>
      <c r="E189" s="80"/>
      <c r="F189" s="27">
        <v>228000000</v>
      </c>
      <c r="G189" s="31">
        <v>42251</v>
      </c>
      <c r="H189" s="29" t="s">
        <v>16</v>
      </c>
    </row>
    <row r="190" spans="1:8" ht="16.5" customHeight="1">
      <c r="A190" s="77"/>
      <c r="B190" s="78"/>
      <c r="C190" s="82"/>
      <c r="D190" s="82"/>
      <c r="E190" s="80"/>
      <c r="F190" s="8"/>
      <c r="G190" s="31"/>
      <c r="H190" s="52"/>
    </row>
    <row r="191" spans="1:8" s="18" customFormat="1" ht="18" customHeight="1">
      <c r="A191" s="77"/>
      <c r="B191" s="78"/>
      <c r="C191" s="75" t="s">
        <v>23</v>
      </c>
      <c r="D191" s="76"/>
      <c r="E191" s="15">
        <f>SUM(E188:E190)</f>
        <v>570000000</v>
      </c>
      <c r="F191" s="15">
        <f>SUM(F188:F190)</f>
        <v>399000000</v>
      </c>
      <c r="G191" s="16"/>
      <c r="H191" s="17" t="s">
        <v>24</v>
      </c>
    </row>
    <row r="192" spans="1:8" s="18" customFormat="1" ht="18" customHeight="1">
      <c r="A192" s="77"/>
      <c r="B192" s="78"/>
      <c r="C192" s="75" t="s">
        <v>25</v>
      </c>
      <c r="D192" s="76"/>
      <c r="E192" s="19"/>
      <c r="F192" s="20">
        <f>E191-F191</f>
        <v>171000000</v>
      </c>
      <c r="G192" s="16"/>
      <c r="H192" s="17"/>
    </row>
    <row r="193" spans="1:8" ht="16.5" customHeight="1">
      <c r="A193" s="77">
        <v>26</v>
      </c>
      <c r="B193" s="78" t="s">
        <v>77</v>
      </c>
      <c r="C193" s="86" t="s">
        <v>78</v>
      </c>
      <c r="D193" s="83">
        <v>42173</v>
      </c>
      <c r="E193" s="79">
        <v>2255000000</v>
      </c>
      <c r="F193" s="27">
        <v>100000000</v>
      </c>
      <c r="G193" s="31">
        <v>42185</v>
      </c>
      <c r="H193" s="29" t="s">
        <v>16</v>
      </c>
    </row>
    <row r="194" spans="1:8" ht="16.5" customHeight="1">
      <c r="A194" s="77"/>
      <c r="B194" s="78"/>
      <c r="C194" s="82"/>
      <c r="D194" s="82"/>
      <c r="E194" s="80"/>
      <c r="F194" s="27">
        <v>200000000</v>
      </c>
      <c r="G194" s="31">
        <v>42187</v>
      </c>
      <c r="H194" s="29" t="s">
        <v>16</v>
      </c>
    </row>
    <row r="195" spans="1:8" ht="16.5" customHeight="1">
      <c r="A195" s="77"/>
      <c r="B195" s="78"/>
      <c r="C195" s="82"/>
      <c r="D195" s="82"/>
      <c r="E195" s="80"/>
      <c r="F195" s="27">
        <v>500000000</v>
      </c>
      <c r="G195" s="31">
        <v>42221</v>
      </c>
      <c r="H195" s="29" t="s">
        <v>16</v>
      </c>
    </row>
    <row r="196" spans="1:8" ht="16.5" customHeight="1">
      <c r="A196" s="77"/>
      <c r="B196" s="78"/>
      <c r="C196" s="82"/>
      <c r="D196" s="82"/>
      <c r="E196" s="80"/>
      <c r="F196" s="55">
        <v>-300000000</v>
      </c>
      <c r="G196" s="56">
        <v>42234</v>
      </c>
      <c r="H196" s="57" t="s">
        <v>51</v>
      </c>
    </row>
    <row r="197" spans="1:8" ht="16.5" customHeight="1">
      <c r="A197" s="77"/>
      <c r="B197" s="78"/>
      <c r="C197" s="87"/>
      <c r="D197" s="87"/>
      <c r="E197" s="85"/>
      <c r="F197" s="8"/>
      <c r="G197" s="31"/>
      <c r="H197" s="52"/>
    </row>
    <row r="198" spans="1:8" s="18" customFormat="1" ht="18" customHeight="1">
      <c r="A198" s="77"/>
      <c r="B198" s="78"/>
      <c r="C198" s="75" t="s">
        <v>23</v>
      </c>
      <c r="D198" s="76"/>
      <c r="E198" s="15">
        <f>SUM(E193:E197)</f>
        <v>2255000000</v>
      </c>
      <c r="F198" s="15">
        <f>SUM(F193:F197)</f>
        <v>500000000</v>
      </c>
      <c r="G198" s="16"/>
      <c r="H198" s="17" t="s">
        <v>24</v>
      </c>
    </row>
    <row r="199" spans="1:8" s="18" customFormat="1" ht="18" customHeight="1">
      <c r="A199" s="77"/>
      <c r="B199" s="78"/>
      <c r="C199" s="75" t="s">
        <v>25</v>
      </c>
      <c r="D199" s="76"/>
      <c r="E199" s="19"/>
      <c r="F199" s="20">
        <f>E198-F198</f>
        <v>1755000000</v>
      </c>
      <c r="G199" s="16"/>
      <c r="H199" s="17"/>
    </row>
    <row r="200" spans="1:8" ht="16.5" customHeight="1">
      <c r="A200" s="77">
        <v>27</v>
      </c>
      <c r="B200" s="78" t="s">
        <v>79</v>
      </c>
      <c r="C200" s="86" t="s">
        <v>80</v>
      </c>
      <c r="D200" s="83">
        <v>42205</v>
      </c>
      <c r="E200" s="79">
        <v>282530000</v>
      </c>
      <c r="F200" s="8">
        <v>90000000</v>
      </c>
      <c r="G200" s="31">
        <v>42212</v>
      </c>
      <c r="H200" s="29" t="s">
        <v>16</v>
      </c>
    </row>
    <row r="201" spans="1:8" ht="16.5" customHeight="1">
      <c r="A201" s="77"/>
      <c r="B201" s="78"/>
      <c r="C201" s="82"/>
      <c r="D201" s="84"/>
      <c r="E201" s="80"/>
      <c r="F201" s="8">
        <v>50000000</v>
      </c>
      <c r="G201" s="31">
        <v>42229</v>
      </c>
      <c r="H201" s="29" t="s">
        <v>16</v>
      </c>
    </row>
    <row r="202" spans="1:8" ht="16.5" customHeight="1">
      <c r="A202" s="77"/>
      <c r="B202" s="78"/>
      <c r="C202" s="82"/>
      <c r="D202" s="84"/>
      <c r="E202" s="80"/>
      <c r="F202" s="8">
        <v>50000000</v>
      </c>
      <c r="G202" s="31">
        <v>42241</v>
      </c>
      <c r="H202" s="29" t="s">
        <v>16</v>
      </c>
    </row>
    <row r="203" spans="1:8" ht="16.5" customHeight="1">
      <c r="A203" s="77"/>
      <c r="B203" s="78"/>
      <c r="C203" s="82"/>
      <c r="D203" s="84"/>
      <c r="E203" s="80"/>
      <c r="F203" s="8">
        <v>50000000</v>
      </c>
      <c r="G203" s="31">
        <v>42251</v>
      </c>
      <c r="H203" s="29" t="s">
        <v>16</v>
      </c>
    </row>
    <row r="204" spans="1:8" ht="16.5" customHeight="1">
      <c r="A204" s="77"/>
      <c r="B204" s="78"/>
      <c r="C204" s="82"/>
      <c r="D204" s="82"/>
      <c r="E204" s="80"/>
      <c r="F204" s="8"/>
      <c r="G204" s="31"/>
      <c r="H204" s="52"/>
    </row>
    <row r="205" spans="1:8" s="18" customFormat="1" ht="18" customHeight="1">
      <c r="A205" s="77"/>
      <c r="B205" s="78"/>
      <c r="C205" s="75" t="s">
        <v>23</v>
      </c>
      <c r="D205" s="76"/>
      <c r="E205" s="15">
        <f>SUM(E200:E204)</f>
        <v>282530000</v>
      </c>
      <c r="F205" s="15">
        <f>SUM(F200:F204)</f>
        <v>240000000</v>
      </c>
      <c r="G205" s="16"/>
      <c r="H205" s="17" t="s">
        <v>24</v>
      </c>
    </row>
    <row r="206" spans="1:8" s="18" customFormat="1" ht="18" customHeight="1">
      <c r="A206" s="77"/>
      <c r="B206" s="78"/>
      <c r="C206" s="75" t="s">
        <v>25</v>
      </c>
      <c r="D206" s="76"/>
      <c r="E206" s="19"/>
      <c r="F206" s="20">
        <f>E205-F205</f>
        <v>42530000</v>
      </c>
      <c r="G206" s="16"/>
      <c r="H206" s="17"/>
    </row>
    <row r="207" spans="1:8" ht="16.5" customHeight="1">
      <c r="A207" s="77">
        <v>28</v>
      </c>
      <c r="B207" s="78" t="s">
        <v>81</v>
      </c>
      <c r="C207" s="81" t="s">
        <v>82</v>
      </c>
      <c r="D207" s="83">
        <v>42230</v>
      </c>
      <c r="E207" s="79">
        <v>599632000</v>
      </c>
      <c r="F207" s="8">
        <v>200000000</v>
      </c>
      <c r="G207" s="31">
        <v>42236</v>
      </c>
      <c r="H207" s="29" t="s">
        <v>16</v>
      </c>
    </row>
    <row r="208" spans="1:8" ht="16.5" customHeight="1">
      <c r="A208" s="77"/>
      <c r="B208" s="78"/>
      <c r="C208" s="82"/>
      <c r="D208" s="84"/>
      <c r="E208" s="80"/>
      <c r="F208" s="8"/>
      <c r="G208" s="31"/>
      <c r="H208" s="29"/>
    </row>
    <row r="209" spans="1:10" s="18" customFormat="1" ht="18" customHeight="1">
      <c r="A209" s="77"/>
      <c r="B209" s="78"/>
      <c r="C209" s="75" t="s">
        <v>23</v>
      </c>
      <c r="D209" s="76"/>
      <c r="E209" s="15">
        <f>SUM(E207:E208)</f>
        <v>599632000</v>
      </c>
      <c r="F209" s="15">
        <f>SUM(F207:F208)</f>
        <v>200000000</v>
      </c>
      <c r="G209" s="16"/>
      <c r="H209" s="17" t="s">
        <v>24</v>
      </c>
    </row>
    <row r="210" spans="1:10" s="18" customFormat="1" ht="18" customHeight="1">
      <c r="A210" s="77"/>
      <c r="B210" s="78"/>
      <c r="C210" s="75" t="s">
        <v>25</v>
      </c>
      <c r="D210" s="76"/>
      <c r="E210" s="19"/>
      <c r="F210" s="20">
        <f>E209-F209</f>
        <v>399632000</v>
      </c>
      <c r="G210" s="16"/>
      <c r="H210" s="17"/>
    </row>
    <row r="211" spans="1:10" ht="16.5" customHeight="1">
      <c r="A211" s="77">
        <v>29</v>
      </c>
      <c r="B211" s="78" t="s">
        <v>83</v>
      </c>
      <c r="C211" s="59" t="str">
        <f ca="1">"Chi phí TM (có HĐ) đến "&amp; TEXT(NOW(),"dd/MM/yy")</f>
        <v>Chi phí TM (có HĐ) đến 14/10/15</v>
      </c>
      <c r="D211" s="58"/>
      <c r="E211" s="32">
        <v>304078089</v>
      </c>
      <c r="F211" s="32">
        <v>304078089</v>
      </c>
      <c r="G211" s="31" t="str">
        <f>IF(D211&lt;&gt;"",D211,"")</f>
        <v/>
      </c>
      <c r="H211" s="29" t="s">
        <v>37</v>
      </c>
    </row>
    <row r="212" spans="1:10" ht="16.5" customHeight="1">
      <c r="A212" s="77"/>
      <c r="B212" s="78"/>
      <c r="C212" s="29" t="str">
        <f ca="1">"CP lãi vay ( 09/2014 - "&amp;MONTH(NOW())&amp;"/"&amp;YEAR(NOW())&amp;" )"</f>
        <v>CP lãi vay ( 09/2014 - 10/2015 )</v>
      </c>
      <c r="D212" s="28"/>
      <c r="E212" s="32">
        <v>1052108206</v>
      </c>
      <c r="F212" s="32">
        <v>1052108206</v>
      </c>
      <c r="G212" s="31" t="str">
        <f t="shared" ref="G212:G215" si="2">IF(D212&lt;&gt;"",D212,"")</f>
        <v/>
      </c>
      <c r="H212" s="29" t="s">
        <v>37</v>
      </c>
    </row>
    <row r="213" spans="1:10" ht="16.5" customHeight="1">
      <c r="A213" s="77"/>
      <c r="B213" s="78"/>
      <c r="C213" s="29" t="s">
        <v>84</v>
      </c>
      <c r="D213" s="28">
        <v>42130</v>
      </c>
      <c r="E213" s="32">
        <v>23000000</v>
      </c>
      <c r="F213" s="32">
        <v>23000000</v>
      </c>
      <c r="G213" s="31">
        <f t="shared" si="2"/>
        <v>42130</v>
      </c>
      <c r="H213" s="29" t="s">
        <v>37</v>
      </c>
    </row>
    <row r="214" spans="1:10" ht="16.5" customHeight="1">
      <c r="A214" s="77"/>
      <c r="B214" s="78"/>
      <c r="C214" s="42" t="s">
        <v>85</v>
      </c>
      <c r="D214" s="31">
        <v>42224</v>
      </c>
      <c r="E214" s="32">
        <v>3740000</v>
      </c>
      <c r="F214" s="32">
        <v>3740000</v>
      </c>
      <c r="G214" s="31">
        <f t="shared" si="2"/>
        <v>42224</v>
      </c>
      <c r="H214" s="29" t="s">
        <v>37</v>
      </c>
    </row>
    <row r="215" spans="1:10" ht="16.5" customHeight="1">
      <c r="A215" s="77"/>
      <c r="B215" s="78"/>
      <c r="C215" s="42"/>
      <c r="D215" s="31"/>
      <c r="E215" s="32">
        <v>0</v>
      </c>
      <c r="F215" s="32">
        <v>0</v>
      </c>
      <c r="G215" s="31" t="str">
        <f t="shared" si="2"/>
        <v/>
      </c>
      <c r="H215" s="29"/>
    </row>
    <row r="216" spans="1:10" s="18" customFormat="1" ht="18" customHeight="1">
      <c r="A216" s="77"/>
      <c r="B216" s="78"/>
      <c r="C216" s="75" t="s">
        <v>23</v>
      </c>
      <c r="D216" s="76"/>
      <c r="E216" s="15">
        <f>SUM(E211:E215)</f>
        <v>1382926295</v>
      </c>
      <c r="F216" s="15">
        <f>SUM(F211:F215)</f>
        <v>1382926295</v>
      </c>
      <c r="G216" s="16"/>
      <c r="H216" s="17" t="s">
        <v>24</v>
      </c>
    </row>
    <row r="217" spans="1:10" s="18" customFormat="1" ht="18" customHeight="1">
      <c r="A217" s="77"/>
      <c r="B217" s="78"/>
      <c r="C217" s="75" t="s">
        <v>25</v>
      </c>
      <c r="D217" s="76"/>
      <c r="E217" s="19"/>
      <c r="F217" s="20">
        <f>E216-F216</f>
        <v>0</v>
      </c>
      <c r="G217" s="16"/>
      <c r="H217" s="17"/>
    </row>
    <row r="218" spans="1:10" ht="28.5" customHeight="1">
      <c r="A218" s="72" t="s">
        <v>86</v>
      </c>
      <c r="B218" s="73"/>
      <c r="C218" s="73"/>
      <c r="D218" s="74"/>
      <c r="E218" s="4">
        <f>SUMIF(DSTT,"x",$E$7:$E$217)</f>
        <v>30840370213</v>
      </c>
      <c r="F218" s="4">
        <f>SUMIF(DSTT,"x",$F$7:$F$217)</f>
        <v>22901833685</v>
      </c>
      <c r="G218" s="64"/>
      <c r="H218" s="64"/>
      <c r="J218" s="65"/>
    </row>
    <row r="219" spans="1:10" ht="17.25" customHeight="1"/>
    <row r="220" spans="1:10" ht="17.25" customHeight="1"/>
  </sheetData>
  <autoFilter ref="A4:J197">
    <filterColumn colId="5"/>
  </autoFilter>
  <mergeCells count="211">
    <mergeCell ref="A1:H1"/>
    <mergeCell ref="A3:A4"/>
    <mergeCell ref="B3:B4"/>
    <mergeCell ref="C3:C4"/>
    <mergeCell ref="D3:D4"/>
    <mergeCell ref="E3:F3"/>
    <mergeCell ref="G3:G4"/>
    <mergeCell ref="H3:H4"/>
    <mergeCell ref="A21:A23"/>
    <mergeCell ref="B21:B23"/>
    <mergeCell ref="C22:D22"/>
    <mergeCell ref="C23:D23"/>
    <mergeCell ref="A24:A26"/>
    <mergeCell ref="B24:B26"/>
    <mergeCell ref="C25:D25"/>
    <mergeCell ref="C26:D26"/>
    <mergeCell ref="A5:A17"/>
    <mergeCell ref="B5:B17"/>
    <mergeCell ref="C16:D16"/>
    <mergeCell ref="C17:D17"/>
    <mergeCell ref="A18:A20"/>
    <mergeCell ref="B18:B20"/>
    <mergeCell ref="C19:D19"/>
    <mergeCell ref="C20:D20"/>
    <mergeCell ref="A33:A35"/>
    <mergeCell ref="B33:B35"/>
    <mergeCell ref="C34:D34"/>
    <mergeCell ref="C35:D35"/>
    <mergeCell ref="A36:A44"/>
    <mergeCell ref="B36:B44"/>
    <mergeCell ref="C36:C42"/>
    <mergeCell ref="D36:D42"/>
    <mergeCell ref="A27:A29"/>
    <mergeCell ref="B27:B29"/>
    <mergeCell ref="C28:D28"/>
    <mergeCell ref="C29:D29"/>
    <mergeCell ref="A30:A32"/>
    <mergeCell ref="B30:B32"/>
    <mergeCell ref="C31:D31"/>
    <mergeCell ref="C32:D32"/>
    <mergeCell ref="E45:E47"/>
    <mergeCell ref="C48:D48"/>
    <mergeCell ref="C49:D49"/>
    <mergeCell ref="A50:A58"/>
    <mergeCell ref="B50:B58"/>
    <mergeCell ref="C50:C56"/>
    <mergeCell ref="D50:D56"/>
    <mergeCell ref="E36:E42"/>
    <mergeCell ref="C43:D43"/>
    <mergeCell ref="C44:D44"/>
    <mergeCell ref="A45:A49"/>
    <mergeCell ref="B45:B49"/>
    <mergeCell ref="C45:C47"/>
    <mergeCell ref="D45:D47"/>
    <mergeCell ref="C62:D62"/>
    <mergeCell ref="C63:D63"/>
    <mergeCell ref="A64:A66"/>
    <mergeCell ref="B64:B66"/>
    <mergeCell ref="C65:D65"/>
    <mergeCell ref="C66:D66"/>
    <mergeCell ref="E50:E56"/>
    <mergeCell ref="C57:D57"/>
    <mergeCell ref="C58:D58"/>
    <mergeCell ref="A59:A63"/>
    <mergeCell ref="B59:B63"/>
    <mergeCell ref="C59:C60"/>
    <mergeCell ref="D59:D60"/>
    <mergeCell ref="E59:E60"/>
    <mergeCell ref="E67:E68"/>
    <mergeCell ref="C69:D69"/>
    <mergeCell ref="C70:D70"/>
    <mergeCell ref="A71:A78"/>
    <mergeCell ref="B71:B78"/>
    <mergeCell ref="C71:C72"/>
    <mergeCell ref="D71:D72"/>
    <mergeCell ref="E71:E72"/>
    <mergeCell ref="A67:A70"/>
    <mergeCell ref="B67:B70"/>
    <mergeCell ref="C67:C68"/>
    <mergeCell ref="D67:D68"/>
    <mergeCell ref="E75:E76"/>
    <mergeCell ref="C77:D77"/>
    <mergeCell ref="C78:D78"/>
    <mergeCell ref="A79:A105"/>
    <mergeCell ref="B79:B105"/>
    <mergeCell ref="C79:C91"/>
    <mergeCell ref="D79:D91"/>
    <mergeCell ref="E79:E91"/>
    <mergeCell ref="C73:D73"/>
    <mergeCell ref="C74:D74"/>
    <mergeCell ref="C75:C76"/>
    <mergeCell ref="D75:D76"/>
    <mergeCell ref="C105:D105"/>
    <mergeCell ref="A106:A111"/>
    <mergeCell ref="B106:B111"/>
    <mergeCell ref="C106:C109"/>
    <mergeCell ref="D106:D109"/>
    <mergeCell ref="C92:C103"/>
    <mergeCell ref="D92:D103"/>
    <mergeCell ref="E92:E103"/>
    <mergeCell ref="C104:D104"/>
    <mergeCell ref="E112:E116"/>
    <mergeCell ref="C117:C123"/>
    <mergeCell ref="D117:D123"/>
    <mergeCell ref="E117:E123"/>
    <mergeCell ref="E106:E109"/>
    <mergeCell ref="C110:D110"/>
    <mergeCell ref="C111:D111"/>
    <mergeCell ref="A112:A125"/>
    <mergeCell ref="B112:B125"/>
    <mergeCell ref="C112:C116"/>
    <mergeCell ref="D112:D116"/>
    <mergeCell ref="E126:E134"/>
    <mergeCell ref="C136:D136"/>
    <mergeCell ref="C137:D137"/>
    <mergeCell ref="A138:A141"/>
    <mergeCell ref="B138:B141"/>
    <mergeCell ref="C138:C139"/>
    <mergeCell ref="D138:D139"/>
    <mergeCell ref="C124:D124"/>
    <mergeCell ref="C125:D125"/>
    <mergeCell ref="A126:A137"/>
    <mergeCell ref="B126:B137"/>
    <mergeCell ref="C126:C134"/>
    <mergeCell ref="D126:D134"/>
    <mergeCell ref="E142:E144"/>
    <mergeCell ref="C145:D145"/>
    <mergeCell ref="C146:D146"/>
    <mergeCell ref="A147:A157"/>
    <mergeCell ref="B147:B157"/>
    <mergeCell ref="C147:C149"/>
    <mergeCell ref="D147:D149"/>
    <mergeCell ref="E147:E149"/>
    <mergeCell ref="E138:E139"/>
    <mergeCell ref="C140:D140"/>
    <mergeCell ref="C141:D141"/>
    <mergeCell ref="A142:A146"/>
    <mergeCell ref="B142:B146"/>
    <mergeCell ref="C142:C144"/>
    <mergeCell ref="D142:D144"/>
    <mergeCell ref="E152:E154"/>
    <mergeCell ref="C156:D156"/>
    <mergeCell ref="C157:D157"/>
    <mergeCell ref="A158:A161"/>
    <mergeCell ref="B158:B161"/>
    <mergeCell ref="C158:C159"/>
    <mergeCell ref="D158:D159"/>
    <mergeCell ref="E158:E159"/>
    <mergeCell ref="C150:D150"/>
    <mergeCell ref="C151:D151"/>
    <mergeCell ref="C152:C154"/>
    <mergeCell ref="D152:D154"/>
    <mergeCell ref="E162:E166"/>
    <mergeCell ref="C167:C169"/>
    <mergeCell ref="D167:D169"/>
    <mergeCell ref="E167:E169"/>
    <mergeCell ref="C160:D160"/>
    <mergeCell ref="C161:D161"/>
    <mergeCell ref="A162:A171"/>
    <mergeCell ref="B162:B171"/>
    <mergeCell ref="C162:C166"/>
    <mergeCell ref="D162:D166"/>
    <mergeCell ref="C170:D170"/>
    <mergeCell ref="C171:D171"/>
    <mergeCell ref="C186:D186"/>
    <mergeCell ref="C187:D187"/>
    <mergeCell ref="A188:A192"/>
    <mergeCell ref="B188:B192"/>
    <mergeCell ref="C188:C190"/>
    <mergeCell ref="D188:D190"/>
    <mergeCell ref="E172:E177"/>
    <mergeCell ref="C178:D178"/>
    <mergeCell ref="C179:D179"/>
    <mergeCell ref="A180:A187"/>
    <mergeCell ref="B180:B187"/>
    <mergeCell ref="C180:C185"/>
    <mergeCell ref="D180:D185"/>
    <mergeCell ref="E180:E185"/>
    <mergeCell ref="A172:A179"/>
    <mergeCell ref="B172:B179"/>
    <mergeCell ref="C172:C177"/>
    <mergeCell ref="D172:D177"/>
    <mergeCell ref="E193:E197"/>
    <mergeCell ref="C198:D198"/>
    <mergeCell ref="C199:D199"/>
    <mergeCell ref="A200:A206"/>
    <mergeCell ref="B200:B206"/>
    <mergeCell ref="C200:C204"/>
    <mergeCell ref="D200:D204"/>
    <mergeCell ref="E188:E190"/>
    <mergeCell ref="C191:D191"/>
    <mergeCell ref="C192:D192"/>
    <mergeCell ref="A193:A199"/>
    <mergeCell ref="B193:B199"/>
    <mergeCell ref="C193:C197"/>
    <mergeCell ref="D193:D197"/>
    <mergeCell ref="A218:D218"/>
    <mergeCell ref="C209:D209"/>
    <mergeCell ref="C210:D210"/>
    <mergeCell ref="A211:A217"/>
    <mergeCell ref="B211:B217"/>
    <mergeCell ref="C216:D216"/>
    <mergeCell ref="C217:D217"/>
    <mergeCell ref="E200:E204"/>
    <mergeCell ref="C205:D205"/>
    <mergeCell ref="C206:D206"/>
    <mergeCell ref="A207:A210"/>
    <mergeCell ref="B207:B210"/>
    <mergeCell ref="C207:C208"/>
    <mergeCell ref="D207:D208"/>
    <mergeCell ref="E207:E208"/>
  </mergeCells>
  <pageMargins left="0.16" right="0.12" top="0.27" bottom="0.17" header="0.2" footer="0.2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TH - TT</vt:lpstr>
      <vt:lpstr>hop dong</vt:lpstr>
      <vt:lpstr>thuc te</vt:lpstr>
      <vt:lpstr>'hop dong'!DSTT</vt:lpstr>
      <vt:lpstr>'thuc te'!DSTT</vt:lpstr>
      <vt:lpstr>DSTT</vt:lpstr>
      <vt:lpstr>'thuc te'!DSTT1</vt:lpstr>
      <vt:lpstr>DSTT1</vt:lpstr>
      <vt:lpstr>'hop dong'!Print_Area</vt:lpstr>
      <vt:lpstr>'TH - TT'!Print_Area</vt:lpstr>
      <vt:lpstr>'thuc te'!Print_Area</vt:lpstr>
      <vt:lpstr>'hop dong'!Print_Titles</vt:lpstr>
      <vt:lpstr>'TH - TT'!Print_Titles</vt:lpstr>
      <vt:lpstr>'thuc 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2015-10-14T09:14:29Z</cp:lastPrinted>
  <dcterms:created xsi:type="dcterms:W3CDTF">2015-09-28T03:09:13Z</dcterms:created>
  <dcterms:modified xsi:type="dcterms:W3CDTF">2015-10-14T09:25:38Z</dcterms:modified>
</cp:coreProperties>
</file>