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570" windowHeight="11760"/>
  </bookViews>
  <sheets>
    <sheet name="Sheet1" sheetId="1" r:id="rId1"/>
  </sheets>
  <definedNames>
    <definedName name="_xlnm.Print_Titles" localSheetId="0">Sheet1!$2:$3</definedName>
  </definedNames>
  <calcPr calcId="124519"/>
</workbook>
</file>

<file path=xl/calcChain.xml><?xml version="1.0" encoding="utf-8"?>
<calcChain xmlns="http://schemas.openxmlformats.org/spreadsheetml/2006/main">
  <c r="K214" i="1"/>
  <c r="J213"/>
  <c r="K213"/>
  <c r="L213"/>
  <c r="M213"/>
  <c r="K220"/>
  <c r="M220"/>
  <c r="K219"/>
  <c r="M219"/>
  <c r="F222"/>
  <c r="I221"/>
  <c r="I222" s="1"/>
  <c r="F221"/>
  <c r="J216"/>
  <c r="K216"/>
  <c r="L216"/>
  <c r="M216"/>
  <c r="J217"/>
  <c r="K217"/>
  <c r="L217"/>
  <c r="M217"/>
  <c r="J218"/>
  <c r="K218"/>
  <c r="K221" s="1"/>
  <c r="L218"/>
  <c r="M218"/>
  <c r="M215"/>
  <c r="L215"/>
  <c r="K215"/>
  <c r="J215"/>
  <c r="F213"/>
  <c r="M221" l="1"/>
  <c r="F128"/>
  <c r="F129"/>
  <c r="F130"/>
  <c r="F119"/>
  <c r="F120"/>
  <c r="F121"/>
  <c r="F122"/>
  <c r="F109"/>
  <c r="F110"/>
  <c r="I148"/>
  <c r="I147"/>
  <c r="I140"/>
  <c r="I109"/>
  <c r="I110"/>
  <c r="L212"/>
  <c r="J212"/>
  <c r="I212"/>
  <c r="F212"/>
  <c r="L211"/>
  <c r="J211"/>
  <c r="I211"/>
  <c r="F211"/>
  <c r="L210"/>
  <c r="J210"/>
  <c r="I210"/>
  <c r="F210"/>
  <c r="L209"/>
  <c r="J209"/>
  <c r="I209"/>
  <c r="F209"/>
  <c r="L208"/>
  <c r="J208"/>
  <c r="I208"/>
  <c r="F208"/>
  <c r="L207"/>
  <c r="J207"/>
  <c r="I207"/>
  <c r="F207"/>
  <c r="L206"/>
  <c r="J206"/>
  <c r="I206"/>
  <c r="F206"/>
  <c r="L205"/>
  <c r="J205"/>
  <c r="I205"/>
  <c r="F205"/>
  <c r="L204"/>
  <c r="J204"/>
  <c r="I204"/>
  <c r="F204"/>
  <c r="L203"/>
  <c r="J203"/>
  <c r="I203"/>
  <c r="F203"/>
  <c r="L202"/>
  <c r="J202"/>
  <c r="I202"/>
  <c r="I214" s="1"/>
  <c r="F202"/>
  <c r="F214" s="1"/>
  <c r="L199"/>
  <c r="J199"/>
  <c r="I199"/>
  <c r="F199"/>
  <c r="L198"/>
  <c r="J198"/>
  <c r="I198"/>
  <c r="F198"/>
  <c r="L197"/>
  <c r="J197"/>
  <c r="I197"/>
  <c r="F197"/>
  <c r="L196"/>
  <c r="J196"/>
  <c r="I196"/>
  <c r="F196"/>
  <c r="L195"/>
  <c r="J195"/>
  <c r="I195"/>
  <c r="F195"/>
  <c r="L194"/>
  <c r="J194"/>
  <c r="I194"/>
  <c r="F194"/>
  <c r="L193"/>
  <c r="J193"/>
  <c r="I193"/>
  <c r="F193"/>
  <c r="L192"/>
  <c r="J192"/>
  <c r="I192"/>
  <c r="F192"/>
  <c r="L191"/>
  <c r="J191"/>
  <c r="I191"/>
  <c r="F191"/>
  <c r="L190"/>
  <c r="J190"/>
  <c r="I190"/>
  <c r="F190"/>
  <c r="L189"/>
  <c r="J189"/>
  <c r="I189"/>
  <c r="F189"/>
  <c r="L188"/>
  <c r="J188"/>
  <c r="I188"/>
  <c r="F188"/>
  <c r="L187"/>
  <c r="J187"/>
  <c r="I187"/>
  <c r="F187"/>
  <c r="L186"/>
  <c r="J186"/>
  <c r="I186"/>
  <c r="F186"/>
  <c r="L185"/>
  <c r="J185"/>
  <c r="I185"/>
  <c r="F185"/>
  <c r="L184"/>
  <c r="J184"/>
  <c r="I184"/>
  <c r="F184"/>
  <c r="L183"/>
  <c r="J183"/>
  <c r="I183"/>
  <c r="F183"/>
  <c r="L182"/>
  <c r="J182"/>
  <c r="I182"/>
  <c r="I200" s="1"/>
  <c r="F182"/>
  <c r="F200" s="1"/>
  <c r="L179"/>
  <c r="J179"/>
  <c r="I179"/>
  <c r="F179"/>
  <c r="L178"/>
  <c r="J178"/>
  <c r="I178"/>
  <c r="F178"/>
  <c r="K178" s="1"/>
  <c r="L177"/>
  <c r="J177"/>
  <c r="I177"/>
  <c r="F177"/>
  <c r="K177" s="1"/>
  <c r="L176"/>
  <c r="J176"/>
  <c r="I176"/>
  <c r="F176"/>
  <c r="K176" s="1"/>
  <c r="L175"/>
  <c r="J175"/>
  <c r="I175"/>
  <c r="F175"/>
  <c r="K175" s="1"/>
  <c r="L174"/>
  <c r="J174"/>
  <c r="I174"/>
  <c r="F174"/>
  <c r="K174" s="1"/>
  <c r="L173"/>
  <c r="J173"/>
  <c r="I173"/>
  <c r="F173"/>
  <c r="K173" s="1"/>
  <c r="L172"/>
  <c r="J172"/>
  <c r="I172"/>
  <c r="F172"/>
  <c r="K172" s="1"/>
  <c r="L171"/>
  <c r="J171"/>
  <c r="I171"/>
  <c r="F171"/>
  <c r="K171" s="1"/>
  <c r="L170"/>
  <c r="J170"/>
  <c r="I170"/>
  <c r="F170"/>
  <c r="K170" s="1"/>
  <c r="L169"/>
  <c r="J169"/>
  <c r="I169"/>
  <c r="F169"/>
  <c r="L168"/>
  <c r="J168"/>
  <c r="I168"/>
  <c r="F168"/>
  <c r="K168" s="1"/>
  <c r="L167"/>
  <c r="J167"/>
  <c r="I167"/>
  <c r="F167"/>
  <c r="K167" s="1"/>
  <c r="L166"/>
  <c r="J166"/>
  <c r="I166"/>
  <c r="F166"/>
  <c r="K166" s="1"/>
  <c r="L165"/>
  <c r="J165"/>
  <c r="I165"/>
  <c r="F165"/>
  <c r="L164"/>
  <c r="J164"/>
  <c r="I164"/>
  <c r="F164"/>
  <c r="L163"/>
  <c r="J163"/>
  <c r="I163"/>
  <c r="F163"/>
  <c r="L162"/>
  <c r="J162"/>
  <c r="I162"/>
  <c r="F162"/>
  <c r="L161"/>
  <c r="J161"/>
  <c r="I161"/>
  <c r="F161"/>
  <c r="L160"/>
  <c r="J160"/>
  <c r="I160"/>
  <c r="F160"/>
  <c r="L159"/>
  <c r="J159"/>
  <c r="I159"/>
  <c r="F159"/>
  <c r="L158"/>
  <c r="J158"/>
  <c r="I158"/>
  <c r="F158"/>
  <c r="L157"/>
  <c r="J157"/>
  <c r="I157"/>
  <c r="F157"/>
  <c r="L156"/>
  <c r="J156"/>
  <c r="I156"/>
  <c r="F156"/>
  <c r="L155"/>
  <c r="J155"/>
  <c r="I155"/>
  <c r="F155"/>
  <c r="L154"/>
  <c r="J154"/>
  <c r="I154"/>
  <c r="I180" s="1"/>
  <c r="F154"/>
  <c r="F180" s="1"/>
  <c r="L70"/>
  <c r="J70"/>
  <c r="I70"/>
  <c r="F70"/>
  <c r="K70" s="1"/>
  <c r="J6"/>
  <c r="L6"/>
  <c r="J7"/>
  <c r="L7"/>
  <c r="J8"/>
  <c r="L8"/>
  <c r="J9"/>
  <c r="L9"/>
  <c r="J10"/>
  <c r="L10"/>
  <c r="J11"/>
  <c r="L11"/>
  <c r="J12"/>
  <c r="L12"/>
  <c r="J13"/>
  <c r="L13"/>
  <c r="J14"/>
  <c r="L14"/>
  <c r="J15"/>
  <c r="L15"/>
  <c r="J16"/>
  <c r="L16"/>
  <c r="J17"/>
  <c r="L17"/>
  <c r="J18"/>
  <c r="L18"/>
  <c r="J19"/>
  <c r="L19"/>
  <c r="J20"/>
  <c r="L20"/>
  <c r="J21"/>
  <c r="L21"/>
  <c r="J22"/>
  <c r="L22"/>
  <c r="J23"/>
  <c r="L23"/>
  <c r="J24"/>
  <c r="L24"/>
  <c r="J25"/>
  <c r="L25"/>
  <c r="J26"/>
  <c r="L26"/>
  <c r="J27"/>
  <c r="L27"/>
  <c r="J28"/>
  <c r="L28"/>
  <c r="J29"/>
  <c r="L29"/>
  <c r="J30"/>
  <c r="L30"/>
  <c r="J33"/>
  <c r="L33"/>
  <c r="J34"/>
  <c r="L34"/>
  <c r="J35"/>
  <c r="L35"/>
  <c r="J36"/>
  <c r="L36"/>
  <c r="J37"/>
  <c r="L37"/>
  <c r="J38"/>
  <c r="L38"/>
  <c r="J39"/>
  <c r="L39"/>
  <c r="J40"/>
  <c r="L40"/>
  <c r="J41"/>
  <c r="L41"/>
  <c r="J42"/>
  <c r="L42"/>
  <c r="J43"/>
  <c r="L43"/>
  <c r="J44"/>
  <c r="L44"/>
  <c r="J45"/>
  <c r="L45"/>
  <c r="J46"/>
  <c r="L46"/>
  <c r="J47"/>
  <c r="L47"/>
  <c r="J48"/>
  <c r="L48"/>
  <c r="J49"/>
  <c r="L49"/>
  <c r="J50"/>
  <c r="L50"/>
  <c r="J51"/>
  <c r="L51"/>
  <c r="J52"/>
  <c r="L52"/>
  <c r="J53"/>
  <c r="L53"/>
  <c r="J54"/>
  <c r="L54"/>
  <c r="J55"/>
  <c r="L55"/>
  <c r="J56"/>
  <c r="L56"/>
  <c r="J57"/>
  <c r="L57"/>
  <c r="J58"/>
  <c r="L58"/>
  <c r="J59"/>
  <c r="L59"/>
  <c r="J60"/>
  <c r="L60"/>
  <c r="J61"/>
  <c r="L61"/>
  <c r="J62"/>
  <c r="L62"/>
  <c r="J63"/>
  <c r="L63"/>
  <c r="J64"/>
  <c r="L64"/>
  <c r="J65"/>
  <c r="L65"/>
  <c r="J66"/>
  <c r="L66"/>
  <c r="J67"/>
  <c r="L67"/>
  <c r="J68"/>
  <c r="L68"/>
  <c r="J69"/>
  <c r="L69"/>
  <c r="J71"/>
  <c r="L71"/>
  <c r="J74"/>
  <c r="L74"/>
  <c r="J75"/>
  <c r="L75"/>
  <c r="J76"/>
  <c r="L76"/>
  <c r="J77"/>
  <c r="L77"/>
  <c r="J78"/>
  <c r="L78"/>
  <c r="J79"/>
  <c r="L79"/>
  <c r="J80"/>
  <c r="L80"/>
  <c r="J81"/>
  <c r="L81"/>
  <c r="J82"/>
  <c r="L82"/>
  <c r="J83"/>
  <c r="L83"/>
  <c r="J84"/>
  <c r="L84"/>
  <c r="J85"/>
  <c r="L85"/>
  <c r="J86"/>
  <c r="L86"/>
  <c r="J87"/>
  <c r="L87"/>
  <c r="J88"/>
  <c r="L88"/>
  <c r="J89"/>
  <c r="L89"/>
  <c r="J90"/>
  <c r="L90"/>
  <c r="J91"/>
  <c r="L91"/>
  <c r="J92"/>
  <c r="L92"/>
  <c r="J93"/>
  <c r="L93"/>
  <c r="J94"/>
  <c r="L94"/>
  <c r="J95"/>
  <c r="L95"/>
  <c r="J96"/>
  <c r="L96"/>
  <c r="J97"/>
  <c r="L97"/>
  <c r="J98"/>
  <c r="L98"/>
  <c r="J99"/>
  <c r="L99"/>
  <c r="J100"/>
  <c r="L100"/>
  <c r="J101"/>
  <c r="L101"/>
  <c r="J102"/>
  <c r="L102"/>
  <c r="J103"/>
  <c r="L103"/>
  <c r="J104"/>
  <c r="L104"/>
  <c r="J105"/>
  <c r="L105"/>
  <c r="J106"/>
  <c r="L106"/>
  <c r="J107"/>
  <c r="L107"/>
  <c r="J108"/>
  <c r="L108"/>
  <c r="J109"/>
  <c r="L109"/>
  <c r="J110"/>
  <c r="L110"/>
  <c r="J111"/>
  <c r="L111"/>
  <c r="J114"/>
  <c r="L114"/>
  <c r="J115"/>
  <c r="L115"/>
  <c r="J116"/>
  <c r="L116"/>
  <c r="J117"/>
  <c r="L117"/>
  <c r="J118"/>
  <c r="L118"/>
  <c r="J119"/>
  <c r="L119"/>
  <c r="J120"/>
  <c r="L120"/>
  <c r="J121"/>
  <c r="L121"/>
  <c r="J122"/>
  <c r="L122"/>
  <c r="J123"/>
  <c r="L123"/>
  <c r="J124"/>
  <c r="L124"/>
  <c r="J125"/>
  <c r="L125"/>
  <c r="J126"/>
  <c r="L126"/>
  <c r="J127"/>
  <c r="L127"/>
  <c r="J128"/>
  <c r="L128"/>
  <c r="J129"/>
  <c r="L129"/>
  <c r="J130"/>
  <c r="L130"/>
  <c r="J131"/>
  <c r="L131"/>
  <c r="J132"/>
  <c r="L132"/>
  <c r="J133"/>
  <c r="L133"/>
  <c r="J134"/>
  <c r="L134"/>
  <c r="J135"/>
  <c r="L135"/>
  <c r="J136"/>
  <c r="L136"/>
  <c r="J137"/>
  <c r="L137"/>
  <c r="J138"/>
  <c r="L138"/>
  <c r="J139"/>
  <c r="L139"/>
  <c r="J140"/>
  <c r="L140"/>
  <c r="J141"/>
  <c r="L141"/>
  <c r="J142"/>
  <c r="L142"/>
  <c r="J143"/>
  <c r="L143"/>
  <c r="J144"/>
  <c r="L144"/>
  <c r="J145"/>
  <c r="L145"/>
  <c r="J146"/>
  <c r="L146"/>
  <c r="J147"/>
  <c r="L147"/>
  <c r="J148"/>
  <c r="L148"/>
  <c r="J149"/>
  <c r="L149"/>
  <c r="J150"/>
  <c r="L150"/>
  <c r="J151"/>
  <c r="L151"/>
  <c r="L5"/>
  <c r="J5"/>
  <c r="I151"/>
  <c r="I150"/>
  <c r="I149"/>
  <c r="I146"/>
  <c r="I145"/>
  <c r="I144"/>
  <c r="I143"/>
  <c r="I142"/>
  <c r="I141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1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1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F6"/>
  <c r="F7"/>
  <c r="K7" s="1"/>
  <c r="F8"/>
  <c r="K8" s="1"/>
  <c r="F9"/>
  <c r="K9" s="1"/>
  <c r="F10"/>
  <c r="K10" s="1"/>
  <c r="F11"/>
  <c r="K11" s="1"/>
  <c r="F12"/>
  <c r="K12" s="1"/>
  <c r="F13"/>
  <c r="K13" s="1"/>
  <c r="F14"/>
  <c r="K14" s="1"/>
  <c r="F15"/>
  <c r="K15" s="1"/>
  <c r="F16"/>
  <c r="K16" s="1"/>
  <c r="F17"/>
  <c r="K17" s="1"/>
  <c r="F18"/>
  <c r="K18" s="1"/>
  <c r="F19"/>
  <c r="K19" s="1"/>
  <c r="F20"/>
  <c r="K20" s="1"/>
  <c r="F21"/>
  <c r="K21" s="1"/>
  <c r="F22"/>
  <c r="K22" s="1"/>
  <c r="F23"/>
  <c r="K23" s="1"/>
  <c r="F24"/>
  <c r="K24" s="1"/>
  <c r="F25"/>
  <c r="K25" s="1"/>
  <c r="F26"/>
  <c r="K26" s="1"/>
  <c r="F27"/>
  <c r="K27" s="1"/>
  <c r="F28"/>
  <c r="K28" s="1"/>
  <c r="F29"/>
  <c r="F30"/>
  <c r="K30" s="1"/>
  <c r="F33"/>
  <c r="F34"/>
  <c r="K34" s="1"/>
  <c r="F35"/>
  <c r="F36"/>
  <c r="K36" s="1"/>
  <c r="F37"/>
  <c r="K37" s="1"/>
  <c r="F38"/>
  <c r="K38" s="1"/>
  <c r="F39"/>
  <c r="K39" s="1"/>
  <c r="F40"/>
  <c r="K40" s="1"/>
  <c r="F41"/>
  <c r="K41" s="1"/>
  <c r="F42"/>
  <c r="K42" s="1"/>
  <c r="F43"/>
  <c r="K43" s="1"/>
  <c r="F44"/>
  <c r="K44" s="1"/>
  <c r="F45"/>
  <c r="K45" s="1"/>
  <c r="F46"/>
  <c r="K46" s="1"/>
  <c r="F47"/>
  <c r="K47" s="1"/>
  <c r="F48"/>
  <c r="K48" s="1"/>
  <c r="F49"/>
  <c r="K49" s="1"/>
  <c r="F50"/>
  <c r="K50" s="1"/>
  <c r="F51"/>
  <c r="K51" s="1"/>
  <c r="F52"/>
  <c r="K52" s="1"/>
  <c r="F53"/>
  <c r="K53" s="1"/>
  <c r="F54"/>
  <c r="K54" s="1"/>
  <c r="F55"/>
  <c r="K55" s="1"/>
  <c r="F56"/>
  <c r="K56" s="1"/>
  <c r="F57"/>
  <c r="K57" s="1"/>
  <c r="F58"/>
  <c r="K58" s="1"/>
  <c r="F59"/>
  <c r="K59" s="1"/>
  <c r="F60"/>
  <c r="K60" s="1"/>
  <c r="F61"/>
  <c r="K61" s="1"/>
  <c r="F62"/>
  <c r="K62" s="1"/>
  <c r="F63"/>
  <c r="K63" s="1"/>
  <c r="F64"/>
  <c r="K64" s="1"/>
  <c r="F65"/>
  <c r="K65" s="1"/>
  <c r="F66"/>
  <c r="K66" s="1"/>
  <c r="F67"/>
  <c r="K67" s="1"/>
  <c r="F68"/>
  <c r="K68" s="1"/>
  <c r="F69"/>
  <c r="K69" s="1"/>
  <c r="F71"/>
  <c r="K71" s="1"/>
  <c r="F74"/>
  <c r="K74" s="1"/>
  <c r="F75"/>
  <c r="K75" s="1"/>
  <c r="F76"/>
  <c r="K76" s="1"/>
  <c r="F77"/>
  <c r="K77" s="1"/>
  <c r="F78"/>
  <c r="K78" s="1"/>
  <c r="F79"/>
  <c r="K79" s="1"/>
  <c r="F80"/>
  <c r="K80" s="1"/>
  <c r="F81"/>
  <c r="K81" s="1"/>
  <c r="F82"/>
  <c r="K82" s="1"/>
  <c r="F83"/>
  <c r="K83" s="1"/>
  <c r="F84"/>
  <c r="K84" s="1"/>
  <c r="F85"/>
  <c r="K85" s="1"/>
  <c r="F86"/>
  <c r="K86" s="1"/>
  <c r="F87"/>
  <c r="K87" s="1"/>
  <c r="F88"/>
  <c r="K88" s="1"/>
  <c r="F89"/>
  <c r="K89" s="1"/>
  <c r="F90"/>
  <c r="K90" s="1"/>
  <c r="F91"/>
  <c r="K91" s="1"/>
  <c r="F92"/>
  <c r="K92" s="1"/>
  <c r="F93"/>
  <c r="K93" s="1"/>
  <c r="F94"/>
  <c r="K94" s="1"/>
  <c r="F95"/>
  <c r="K95" s="1"/>
  <c r="F96"/>
  <c r="K96" s="1"/>
  <c r="F97"/>
  <c r="K97" s="1"/>
  <c r="F98"/>
  <c r="K98" s="1"/>
  <c r="F99"/>
  <c r="K99" s="1"/>
  <c r="F100"/>
  <c r="K100" s="1"/>
  <c r="F101"/>
  <c r="K101" s="1"/>
  <c r="F102"/>
  <c r="K102" s="1"/>
  <c r="F103"/>
  <c r="K103" s="1"/>
  <c r="F104"/>
  <c r="K104" s="1"/>
  <c r="F105"/>
  <c r="K105" s="1"/>
  <c r="F106"/>
  <c r="K106" s="1"/>
  <c r="F107"/>
  <c r="K107" s="1"/>
  <c r="F108"/>
  <c r="K108" s="1"/>
  <c r="K109"/>
  <c r="K110"/>
  <c r="F111"/>
  <c r="K111" s="1"/>
  <c r="F114"/>
  <c r="F115"/>
  <c r="K115" s="1"/>
  <c r="F116"/>
  <c r="K116" s="1"/>
  <c r="F117"/>
  <c r="K117" s="1"/>
  <c r="F118"/>
  <c r="K118" s="1"/>
  <c r="K119"/>
  <c r="K120"/>
  <c r="K121"/>
  <c r="K122"/>
  <c r="F123"/>
  <c r="K123" s="1"/>
  <c r="F124"/>
  <c r="K124" s="1"/>
  <c r="F125"/>
  <c r="K125" s="1"/>
  <c r="F126"/>
  <c r="K126" s="1"/>
  <c r="F127"/>
  <c r="K127" s="1"/>
  <c r="K128"/>
  <c r="K129"/>
  <c r="K130"/>
  <c r="F131"/>
  <c r="K131" s="1"/>
  <c r="F132"/>
  <c r="K132" s="1"/>
  <c r="F133"/>
  <c r="K133" s="1"/>
  <c r="F134"/>
  <c r="K134" s="1"/>
  <c r="F135"/>
  <c r="K135" s="1"/>
  <c r="F136"/>
  <c r="K136" s="1"/>
  <c r="F137"/>
  <c r="K137" s="1"/>
  <c r="F138"/>
  <c r="K138" s="1"/>
  <c r="F139"/>
  <c r="K139" s="1"/>
  <c r="F140"/>
  <c r="K140" s="1"/>
  <c r="F141"/>
  <c r="K141" s="1"/>
  <c r="F142"/>
  <c r="K142" s="1"/>
  <c r="F143"/>
  <c r="K143" s="1"/>
  <c r="F144"/>
  <c r="K144" s="1"/>
  <c r="F145"/>
  <c r="K145" s="1"/>
  <c r="F146"/>
  <c r="K146" s="1"/>
  <c r="F147"/>
  <c r="K147" s="1"/>
  <c r="F148"/>
  <c r="K148" s="1"/>
  <c r="F149"/>
  <c r="K149" s="1"/>
  <c r="F150"/>
  <c r="K150" s="1"/>
  <c r="F151"/>
  <c r="K151" s="1"/>
  <c r="F5"/>
  <c r="K5" s="1"/>
  <c r="M203" l="1"/>
  <c r="M212"/>
  <c r="M211"/>
  <c r="M210"/>
  <c r="M209"/>
  <c r="M208"/>
  <c r="M207"/>
  <c r="M204"/>
  <c r="K212"/>
  <c r="K211"/>
  <c r="K210"/>
  <c r="K209"/>
  <c r="K208"/>
  <c r="K207"/>
  <c r="K206"/>
  <c r="K199"/>
  <c r="K198"/>
  <c r="K183"/>
  <c r="K184"/>
  <c r="K185"/>
  <c r="K186"/>
  <c r="K187"/>
  <c r="K191"/>
  <c r="K197"/>
  <c r="M195"/>
  <c r="M194"/>
  <c r="M193"/>
  <c r="M192"/>
  <c r="M191"/>
  <c r="M189"/>
  <c r="M187"/>
  <c r="K155"/>
  <c r="K156"/>
  <c r="K157"/>
  <c r="K158"/>
  <c r="K159"/>
  <c r="K160"/>
  <c r="K161"/>
  <c r="K162"/>
  <c r="K163"/>
  <c r="K164"/>
  <c r="K165"/>
  <c r="K179"/>
  <c r="M171"/>
  <c r="M172"/>
  <c r="M173"/>
  <c r="M174"/>
  <c r="M175"/>
  <c r="M176"/>
  <c r="M177"/>
  <c r="M178"/>
  <c r="M179"/>
  <c r="M190"/>
  <c r="M196"/>
  <c r="M197"/>
  <c r="M198"/>
  <c r="M205"/>
  <c r="I112"/>
  <c r="K188"/>
  <c r="K192"/>
  <c r="M75"/>
  <c r="M77"/>
  <c r="M79"/>
  <c r="M81"/>
  <c r="M83"/>
  <c r="M85"/>
  <c r="M87"/>
  <c r="M89"/>
  <c r="M91"/>
  <c r="M93"/>
  <c r="M95"/>
  <c r="M97"/>
  <c r="M99"/>
  <c r="M101"/>
  <c r="M103"/>
  <c r="M105"/>
  <c r="M107"/>
  <c r="M109"/>
  <c r="M111"/>
  <c r="M115"/>
  <c r="M117"/>
  <c r="M119"/>
  <c r="M121"/>
  <c r="M123"/>
  <c r="M125"/>
  <c r="M127"/>
  <c r="M129"/>
  <c r="M131"/>
  <c r="M133"/>
  <c r="M135"/>
  <c r="M137"/>
  <c r="M139"/>
  <c r="M141"/>
  <c r="M143"/>
  <c r="M145"/>
  <c r="M147"/>
  <c r="M149"/>
  <c r="M151"/>
  <c r="M168"/>
  <c r="M169"/>
  <c r="M183"/>
  <c r="M184"/>
  <c r="M185"/>
  <c r="M186"/>
  <c r="M188"/>
  <c r="M199"/>
  <c r="M206"/>
  <c r="F152"/>
  <c r="M76"/>
  <c r="M78"/>
  <c r="M80"/>
  <c r="M82"/>
  <c r="M84"/>
  <c r="M86"/>
  <c r="M88"/>
  <c r="M90"/>
  <c r="M92"/>
  <c r="M94"/>
  <c r="M96"/>
  <c r="M98"/>
  <c r="M100"/>
  <c r="M102"/>
  <c r="M104"/>
  <c r="M106"/>
  <c r="M108"/>
  <c r="M110"/>
  <c r="M114"/>
  <c r="M116"/>
  <c r="M118"/>
  <c r="M120"/>
  <c r="M122"/>
  <c r="M124"/>
  <c r="M126"/>
  <c r="M128"/>
  <c r="M130"/>
  <c r="M132"/>
  <c r="M134"/>
  <c r="M136"/>
  <c r="M138"/>
  <c r="M140"/>
  <c r="M142"/>
  <c r="M144"/>
  <c r="M146"/>
  <c r="M148"/>
  <c r="M150"/>
  <c r="K189"/>
  <c r="K190"/>
  <c r="K193"/>
  <c r="K194"/>
  <c r="K195"/>
  <c r="K196"/>
  <c r="K203"/>
  <c r="K204"/>
  <c r="K205"/>
  <c r="K202"/>
  <c r="K222" s="1"/>
  <c r="M202"/>
  <c r="M214" s="1"/>
  <c r="M222" s="1"/>
  <c r="K182"/>
  <c r="M182"/>
  <c r="K112"/>
  <c r="M70"/>
  <c r="F112"/>
  <c r="I152"/>
  <c r="M155"/>
  <c r="M156"/>
  <c r="M157"/>
  <c r="M158"/>
  <c r="M159"/>
  <c r="M160"/>
  <c r="M161"/>
  <c r="M162"/>
  <c r="M163"/>
  <c r="M164"/>
  <c r="M165"/>
  <c r="M166"/>
  <c r="M167"/>
  <c r="M170"/>
  <c r="K114"/>
  <c r="K152" s="1"/>
  <c r="M74"/>
  <c r="K169"/>
  <c r="K154"/>
  <c r="M154"/>
  <c r="M71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K35"/>
  <c r="I72"/>
  <c r="K29"/>
  <c r="I31"/>
  <c r="F31"/>
  <c r="M41"/>
  <c r="M40"/>
  <c r="M39"/>
  <c r="M38"/>
  <c r="M37"/>
  <c r="M36"/>
  <c r="M35"/>
  <c r="F72"/>
  <c r="M34"/>
  <c r="M33"/>
  <c r="K33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K6"/>
  <c r="K31" s="1"/>
  <c r="M6"/>
  <c r="M5"/>
  <c r="K200" l="1"/>
  <c r="M200"/>
  <c r="M180"/>
  <c r="M152"/>
  <c r="M112"/>
  <c r="K180"/>
  <c r="K72"/>
  <c r="M31"/>
  <c r="M72"/>
</calcChain>
</file>

<file path=xl/sharedStrings.xml><?xml version="1.0" encoding="utf-8"?>
<sst xmlns="http://schemas.openxmlformats.org/spreadsheetml/2006/main" count="436" uniqueCount="163">
  <si>
    <t>TÊN CÔNG TÁC XÂY LẮP</t>
  </si>
  <si>
    <t>SỐ TT</t>
  </si>
  <si>
    <t>ĐƠN VỊ</t>
  </si>
  <si>
    <t>KL THEO HĐ</t>
  </si>
  <si>
    <t>KL PS GIẢM</t>
  </si>
  <si>
    <t>KL PS TĂNG</t>
  </si>
  <si>
    <t>KL</t>
  </si>
  <si>
    <t>TT</t>
  </si>
  <si>
    <t>GHI CHÚ</t>
  </si>
  <si>
    <t>NHÀ XƯỞNG</t>
  </si>
  <si>
    <t>M3</t>
  </si>
  <si>
    <t>Đơn giá</t>
  </si>
  <si>
    <t>KL THEO TT</t>
  </si>
  <si>
    <t>Đào móng cột trụ, hố kiểm tra, rộng &gt;1m, sâu&gt;1, đất cấp I</t>
  </si>
  <si>
    <t>Cắt đầu cọc</t>
  </si>
  <si>
    <t>cái</t>
  </si>
  <si>
    <t>Gia công đầu cọc</t>
  </si>
  <si>
    <t>Bê tông lót móng, đá 4x6 mac100 chiều rộng&lt;=250cm</t>
  </si>
  <si>
    <t>Bê tông móng đá 1x2 mác 250, rộng&lt;=250cm</t>
  </si>
  <si>
    <t>Bê tông xà dầm, giắng nhà, đá 1x2 mác 250</t>
  </si>
  <si>
    <t>SXLD, tháo dỡ ván khuôn móng cột vuông, chữ nhật (BT đổ tại chỗ)</t>
  </si>
  <si>
    <t>100M2</t>
  </si>
  <si>
    <t>SXLD, tháo dỡ ván khuôn xà dầm, giằng (BT đổ tại chỗ)</t>
  </si>
  <si>
    <t>SXLD, tháo dỡ ván khuôn cột vuông, chữ nhật (BT đổ tại chỗ)</t>
  </si>
  <si>
    <t>SX lắp dựng cất thép móng</t>
  </si>
  <si>
    <t>tấn</t>
  </si>
  <si>
    <t>SX lắp dựng cất thép xà dầm, giằng cao &lt;=4m</t>
  </si>
  <si>
    <t>SX lắp dựng cất thép cột, trụ cao &lt;=4m</t>
  </si>
  <si>
    <t>SX lắp dựng cất thép bệ máy, đường kính &lt;=10mm</t>
  </si>
  <si>
    <t>Trải PVC chống thấm</t>
  </si>
  <si>
    <t>100M3</t>
  </si>
  <si>
    <t>Xây tường bằng gạch thẻ 4x8x19, dày &lt;=10cm, cao&lt;=4m, vữa ximang mác 75</t>
  </si>
  <si>
    <t>xây tường bằng gạch ống 8x8x19, vữa ximang mac 75</t>
  </si>
  <si>
    <t>M2</t>
  </si>
  <si>
    <t>Lát nền sàn gạch ceramic 400x400mm, vữa mác 75</t>
  </si>
  <si>
    <t>Ốp gạch vào tường cột, gạch 25x40</t>
  </si>
  <si>
    <t>Bả bằng matit vào tường</t>
  </si>
  <si>
    <t>Sơn tường ngoài nhà, đã bả bằng sơn Sunrise, 1 lót, 2 phủ</t>
  </si>
  <si>
    <t>TỔNG CỘNG</t>
  </si>
  <si>
    <t>KHỐI VĂN PHÒNG</t>
  </si>
  <si>
    <t>Lắp đất móng</t>
  </si>
  <si>
    <t>Đóng cọc tràm</t>
  </si>
  <si>
    <t>Bê tông lót móng, đá 4x6 mac100</t>
  </si>
  <si>
    <t>Bê tông lót móng đá 1x2 mác 200, rộng &lt;=250cm</t>
  </si>
  <si>
    <t>Bê tông xà dầm, giắng nhà, đá 1x2 mác 200</t>
  </si>
  <si>
    <t>100M</t>
  </si>
  <si>
    <t>Láng granito nền sàn</t>
  </si>
  <si>
    <t>Bê tông seno đá 1x2 mác 200</t>
  </si>
  <si>
    <t>SXLD, tháo dỡ ván khuôn móng</t>
  </si>
  <si>
    <t xml:space="preserve">SXLD, tháo dỡ ván khuôn xà dầm, giằng </t>
  </si>
  <si>
    <t>SXLD, tháo dỡ ván khuôn cột vuông, chữ nhật</t>
  </si>
  <si>
    <t>Đắp đất đào móng công trình bằng thủ công độ chặt yêu cầu K=0,85</t>
  </si>
  <si>
    <t>Lót bó nền 226x0,3x0,1</t>
  </si>
  <si>
    <t>0,1x0,2x284,2</t>
  </si>
  <si>
    <t>Bê tông cột, đá 1x2 mác 250, tiết diện&lt;=0,1m, cao &lt;=4m</t>
  </si>
  <si>
    <t>Bê tông nền, đá 1x2 mác 250 83x33x0,1</t>
  </si>
  <si>
    <t>80x30x0,05</t>
  </si>
  <si>
    <t>284,2x0,4/100</t>
  </si>
  <si>
    <t>Đấp cát nền móng công trình 2400x0,3</t>
  </si>
  <si>
    <t>Bó nền hè 232x0,2x0,6</t>
  </si>
  <si>
    <t>Trát tường ngoài, chiều dày trát 1,5cm, vữa mác 75</t>
  </si>
  <si>
    <t>SXLD, tháo dỡ ván khuôn sê nô</t>
  </si>
  <si>
    <t>SX lắp dựng cất thép xà dầm, giằng</t>
  </si>
  <si>
    <t>SX lắp dựng cất thép cột, trụ</t>
  </si>
  <si>
    <t>SX lắp dựng cất thép sê nô</t>
  </si>
  <si>
    <t>Bê tông nền, đá 1x2 mác 200</t>
  </si>
  <si>
    <t>Lát nền sàn gạch nhám ceramic 400x400mm, vữa mác 75</t>
  </si>
  <si>
    <t>Lát nền sàn gạch thạch anh KT 600x600 vữa mác 75</t>
  </si>
  <si>
    <t>Ốp chân tường, viền tường, viền trụ, cột, kích thước gạch 250x400</t>
  </si>
  <si>
    <t>SX xà gồ thép</t>
  </si>
  <si>
    <t>Lắp dựng xà gồ thép</t>
  </si>
  <si>
    <t>Lợp mái tole sóng vuông cách nhiệt dày 0.45mm</t>
  </si>
  <si>
    <t>Xây tường bằng gạch ống 8x8x19, vữa ximang mac 75</t>
  </si>
  <si>
    <t>Làm trần thạch cao</t>
  </si>
  <si>
    <t>Láng sê nô vửa mác 75</t>
  </si>
  <si>
    <t>Đắp phào kép, vữa mác 75</t>
  </si>
  <si>
    <t>Đắp phào đơn, vữa mác 75</t>
  </si>
  <si>
    <t>Quét flinkote chống thấm mái, se nô, ô văng</t>
  </si>
  <si>
    <t>Trát tường, chiều dày trát 1,5cm, vữa mác 75</t>
  </si>
  <si>
    <t>M</t>
  </si>
  <si>
    <t>Trát sê nô, mái hắt, lam ngang, vữa mác 75</t>
  </si>
  <si>
    <t>Bả matic vào tường</t>
  </si>
  <si>
    <t>Lắp đặt ống PVC 90</t>
  </si>
  <si>
    <t>Lắp đặt co PVC 90</t>
  </si>
  <si>
    <t>KHU PHỤ TRỢ I</t>
  </si>
  <si>
    <t>KHU PHỤ TRỢ II</t>
  </si>
  <si>
    <t>HỒ NƯỚC 80 M3</t>
  </si>
  <si>
    <t>NHÀ XE</t>
  </si>
  <si>
    <t>HẦM TỰ HOẠI VP I</t>
  </si>
  <si>
    <t>TỔNG CỘNG CÔNG TRÌNH</t>
  </si>
  <si>
    <t>Bê tông lót móng, đá 4x6 mác 100 chiều rộng &lt;=250cm</t>
  </si>
  <si>
    <t>Bê tông móng đá 1x2 mác 200, rộng&lt;=250cm</t>
  </si>
  <si>
    <t>Bê tông xà dầm , giằng nhà, đá 1x2 mác 200</t>
  </si>
  <si>
    <t>Bê tông cột, đá 1x2 mác 200, tiết diện&lt;=0,1m, cao &lt;=4m</t>
  </si>
  <si>
    <t>SXLD , tháo dỡ ván khuôn xà dầm, giằng</t>
  </si>
  <si>
    <t>SXLD , tháo dỡ ván khuôn seno</t>
  </si>
  <si>
    <t>Sản xuất lắp dựng cốt thép móng</t>
  </si>
  <si>
    <t>Tấn</t>
  </si>
  <si>
    <t>Sản xuất lắp dựng cốt thép xà dầm, giằng</t>
  </si>
  <si>
    <t>Sản xuất lắp dựng cốt thép cột</t>
  </si>
  <si>
    <t>Sản xuất lắp dựng cốt thép se no</t>
  </si>
  <si>
    <t>Trát tường chiều dày trát 1,5 cm, vữa mác 75</t>
  </si>
  <si>
    <t>Trát se no vữa mác 75</t>
  </si>
  <si>
    <t>Láng se no chiều dầy 3cm, vữa mác 75</t>
  </si>
  <si>
    <t>Mét</t>
  </si>
  <si>
    <t>Sản xuất xà gồ thép</t>
  </si>
  <si>
    <t>Lợp mái tole sóng vuông dày 0.45mm</t>
  </si>
  <si>
    <t>Bê tông nền, đá 1x2 ,mác 200</t>
  </si>
  <si>
    <t>Đắp cát nền móng công trình</t>
  </si>
  <si>
    <t>Lát nền gạch thạch anh kích thước gạch 600x600mm, vữa mác 75</t>
  </si>
  <si>
    <t>Lát nền, sàn, gạch ceramic 400x400mm, vữa mác 75</t>
  </si>
  <si>
    <t>Ốp tường, trụ, cột, kích thước gạch 250x400 mm</t>
  </si>
  <si>
    <t>Sơn tường ngoài nhà, đã bả bằng sơn Sunrise, 1 nước lót, 2 nước phủ</t>
  </si>
  <si>
    <t>Cái</t>
  </si>
  <si>
    <t>Lấp đất móng</t>
  </si>
  <si>
    <t>Bê tông lót mỏng, đá 4x6 mác 100</t>
  </si>
  <si>
    <t>Bê tông móng, đá 1x2  mác 200, rộng &lt;= 250cm</t>
  </si>
  <si>
    <t>Bê tông xà dầm, giằng nhà, đá 1x2 mác 200</t>
  </si>
  <si>
    <t>SXLD , tháo dỡ ván khuôn mỏng</t>
  </si>
  <si>
    <t>SXLD, tháo dỡ ván khuôn xà dầm, giằng</t>
  </si>
  <si>
    <t>SXLD, tháo dỡ ván khuôn se no</t>
  </si>
  <si>
    <t>Sản xuất lắp dựng cốt thép xà dầm</t>
  </si>
  <si>
    <t>Trát xà dầm, vữa mác 75</t>
  </si>
  <si>
    <t>Lợp mái bằng tôn múi dày 0,45mm</t>
  </si>
  <si>
    <t>Sơn tường nhà đã bả bằng sơn Sunrise, 1 nước lót, 2 nước phủ</t>
  </si>
  <si>
    <t>Bể nước: 5.7x6.4x2.6x1.3</t>
  </si>
  <si>
    <t>Đóng cọc tràm vào đất cấp I, chiều dài cọc &gt;2.5m</t>
  </si>
  <si>
    <t>Bê tông lót móng , đá 4x6 mác 200</t>
  </si>
  <si>
    <t>Bê tông tường đá 1x2 mác 200, dày &lt;=45cm, cao &lt;=4m</t>
  </si>
  <si>
    <t>Bê tông sàn mái đá 1x2 mác 200</t>
  </si>
  <si>
    <t>SXLD, tháo dỡ ván khuôn xà dầm, giằng D5: 2x0.8x2.5/100</t>
  </si>
  <si>
    <t>SXLD, tháo dỡ ván khuôn tường</t>
  </si>
  <si>
    <t>SXLD, tháo dỡ ván khuôn sàn</t>
  </si>
  <si>
    <t>SXLD cốt thép xà dầm, giằng 1099,12/1000</t>
  </si>
  <si>
    <t>SXLD cốt thép hồ nước</t>
  </si>
  <si>
    <t>SXLD cốt thép cột</t>
  </si>
  <si>
    <t>SXLD cốt thép sàn</t>
  </si>
  <si>
    <t>Trát trụ, cột vữa mác 75</t>
  </si>
  <si>
    <t>Trát trần, vữa mác 75</t>
  </si>
  <si>
    <t>Láng bể nước dầy 2cm, vữa mác 75</t>
  </si>
  <si>
    <t>Đào đất móng</t>
  </si>
  <si>
    <t>Đào đất đà kiềng</t>
  </si>
  <si>
    <t>Lấp đất móng, đà kiềng</t>
  </si>
  <si>
    <t>Xây tường bằng gạch ống thẻ 4x8x19, hày &lt;=10cm,cao &lt;=4m, vữa xi măng 75</t>
  </si>
  <si>
    <t>SXLD cốt thép móng</t>
  </si>
  <si>
    <t>SXLD cốt thép xà dầm, giằng</t>
  </si>
  <si>
    <t>SXLD cốt thép nền</t>
  </si>
  <si>
    <t>Bê tông móng đá 1x2 mác 200, rộng &lt;=250cm</t>
  </si>
  <si>
    <t>Bê tông lót móng đá 4x6 mác 100</t>
  </si>
  <si>
    <t>Đóng cọc tràm vào đất cấp II, chiều dài cọc &gt;2.5m</t>
  </si>
  <si>
    <t>Đắp dất nền móng công trình bằng thủ công độ chặt yêu cầu K=0.85</t>
  </si>
  <si>
    <t>Bê tông đáy HTH đá 1x2 mác 200, rộng &lt;=250cm</t>
  </si>
  <si>
    <t>Bê tông đan đá 1x2 mác 200</t>
  </si>
  <si>
    <t>SXLD cốt thép đan cao &lt;=4m, đường kính &lt;=10mm</t>
  </si>
  <si>
    <t>Lắp đặt đan HTH</t>
  </si>
  <si>
    <t>Láng HTH dầy 2cm, vữa mác 100</t>
  </si>
  <si>
    <t>Than củi</t>
  </si>
  <si>
    <t>HẦM TỰ HOẠI VP II</t>
  </si>
  <si>
    <t>HẦM TỰ HOẠI KHU PHỤ TRỢ I</t>
  </si>
  <si>
    <t>HỒ XỬ LÝ NƯỚC THẢI</t>
  </si>
  <si>
    <t>PHẦN SAN LẤP NGOÀI DTXD</t>
  </si>
  <si>
    <t>PHẦN SAN LẤP TRONG DTXD</t>
  </si>
  <si>
    <t>PHÁT SINH KHÁC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</si>
</sst>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43" fontId="2" fillId="0" borderId="0" xfId="1" applyFont="1" applyAlignment="1">
      <alignment horizontal="center" vertical="center" wrapText="1"/>
    </xf>
    <xf numFmtId="43" fontId="2" fillId="0" borderId="6" xfId="1" applyFont="1" applyBorder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3" fillId="0" borderId="2" xfId="1" applyFont="1" applyBorder="1" applyAlignment="1">
      <alignment horizontal="center" vertical="center" wrapText="1"/>
    </xf>
    <xf numFmtId="0" fontId="2" fillId="0" borderId="6" xfId="1" applyNumberFormat="1" applyFont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0" fontId="2" fillId="0" borderId="9" xfId="1" applyNumberFormat="1" applyFont="1" applyBorder="1" applyAlignment="1">
      <alignment horizontal="center" vertical="center" wrapText="1"/>
    </xf>
    <xf numFmtId="43" fontId="2" fillId="0" borderId="9" xfId="1" applyFont="1" applyBorder="1" applyAlignment="1">
      <alignment horizontal="center" vertical="center" wrapText="1"/>
    </xf>
    <xf numFmtId="43" fontId="2" fillId="0" borderId="9" xfId="1" applyFont="1" applyBorder="1" applyAlignment="1">
      <alignment horizontal="left" vertical="center" wrapText="1"/>
    </xf>
    <xf numFmtId="43" fontId="2" fillId="0" borderId="6" xfId="1" applyFont="1" applyBorder="1" applyAlignment="1">
      <alignment horizontal="left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165" fontId="2" fillId="0" borderId="9" xfId="1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165" fontId="3" fillId="0" borderId="9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3" fontId="3" fillId="0" borderId="2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43" fontId="3" fillId="0" borderId="6" xfId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4" fontId="3" fillId="0" borderId="13" xfId="1" applyNumberFormat="1" applyFont="1" applyBorder="1" applyAlignment="1">
      <alignment horizontal="center" vertical="center" wrapText="1"/>
    </xf>
    <xf numFmtId="43" fontId="3" fillId="0" borderId="13" xfId="1" applyFont="1" applyBorder="1" applyAlignment="1">
      <alignment horizontal="center" vertical="center" wrapText="1"/>
    </xf>
    <xf numFmtId="0" fontId="2" fillId="2" borderId="6" xfId="1" applyNumberFormat="1" applyFont="1" applyFill="1" applyBorder="1" applyAlignment="1">
      <alignment horizontal="center" vertical="center" wrapText="1"/>
    </xf>
    <xf numFmtId="43" fontId="2" fillId="2" borderId="6" xfId="1" applyFont="1" applyFill="1" applyBorder="1" applyAlignment="1">
      <alignment horizontal="left" vertical="center" wrapText="1"/>
    </xf>
    <xf numFmtId="43" fontId="2" fillId="2" borderId="9" xfId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5" fontId="2" fillId="2" borderId="9" xfId="1" applyNumberFormat="1" applyFont="1" applyFill="1" applyBorder="1" applyAlignment="1">
      <alignment horizontal="center" vertical="center" wrapText="1"/>
    </xf>
    <xf numFmtId="43" fontId="2" fillId="2" borderId="6" xfId="1" applyFont="1" applyFill="1" applyBorder="1" applyAlignment="1">
      <alignment horizontal="center" vertical="center" wrapText="1"/>
    </xf>
    <xf numFmtId="43" fontId="2" fillId="2" borderId="0" xfId="1" applyFont="1" applyFill="1" applyAlignment="1">
      <alignment horizontal="center" vertical="center" wrapText="1"/>
    </xf>
    <xf numFmtId="0" fontId="2" fillId="2" borderId="7" xfId="1" applyNumberFormat="1" applyFont="1" applyFill="1" applyBorder="1" applyAlignment="1">
      <alignment horizontal="center" vertical="center" wrapText="1"/>
    </xf>
    <xf numFmtId="43" fontId="2" fillId="2" borderId="7" xfId="1" applyFont="1" applyFill="1" applyBorder="1" applyAlignment="1">
      <alignment horizontal="left" vertical="center" wrapText="1"/>
    </xf>
    <xf numFmtId="43" fontId="2" fillId="2" borderId="7" xfId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horizontal="center" vertical="center" wrapText="1"/>
    </xf>
    <xf numFmtId="164" fontId="2" fillId="2" borderId="12" xfId="1" applyNumberFormat="1" applyFont="1" applyFill="1" applyBorder="1" applyAlignment="1">
      <alignment horizontal="center" vertical="center" wrapText="1"/>
    </xf>
    <xf numFmtId="165" fontId="2" fillId="2" borderId="12" xfId="1" applyNumberFormat="1" applyFont="1" applyFill="1" applyBorder="1" applyAlignment="1">
      <alignment horizontal="center" vertical="center" wrapText="1"/>
    </xf>
    <xf numFmtId="43" fontId="2" fillId="2" borderId="0" xfId="1" applyFont="1" applyFill="1" applyAlignment="1">
      <alignment horizontal="left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43" fontId="2" fillId="2" borderId="12" xfId="1" applyFont="1" applyFill="1" applyBorder="1" applyAlignment="1">
      <alignment horizontal="center" vertical="center" wrapText="1"/>
    </xf>
    <xf numFmtId="165" fontId="2" fillId="3" borderId="0" xfId="1" applyNumberFormat="1" applyFont="1" applyFill="1" applyAlignment="1">
      <alignment horizontal="center" vertical="center" wrapText="1"/>
    </xf>
    <xf numFmtId="0" fontId="3" fillId="0" borderId="8" xfId="1" applyNumberFormat="1" applyFont="1" applyBorder="1" applyAlignment="1">
      <alignment horizontal="center" vertical="center" wrapText="1"/>
    </xf>
    <xf numFmtId="0" fontId="3" fillId="0" borderId="11" xfId="1" applyNumberFormat="1" applyFont="1" applyBorder="1" applyAlignment="1">
      <alignment horizontal="center" vertical="center" wrapText="1"/>
    </xf>
    <xf numFmtId="0" fontId="3" fillId="0" borderId="10" xfId="1" applyNumberFormat="1" applyFont="1" applyBorder="1" applyAlignment="1">
      <alignment horizontal="center" vertical="center" wrapText="1"/>
    </xf>
    <xf numFmtId="0" fontId="3" fillId="0" borderId="6" xfId="1" applyNumberFormat="1" applyFont="1" applyBorder="1" applyAlignment="1">
      <alignment horizontal="center" vertical="center" wrapText="1"/>
    </xf>
    <xf numFmtId="0" fontId="3" fillId="0" borderId="13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3" fillId="0" borderId="2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0" borderId="4" xfId="1" applyNumberFormat="1" applyFont="1" applyBorder="1" applyAlignment="1">
      <alignment horizontal="center" vertical="center" wrapText="1"/>
    </xf>
    <xf numFmtId="0" fontId="3" fillId="0" borderId="5" xfId="1" applyNumberFormat="1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24"/>
  <sheetViews>
    <sheetView tabSelected="1" topLeftCell="C2" workbookViewId="0">
      <pane ySplit="2" topLeftCell="A213" activePane="bottomLeft" state="frozen"/>
      <selection activeCell="A2" sqref="A2"/>
      <selection pane="bottomLeft" activeCell="J227" sqref="J227"/>
    </sheetView>
  </sheetViews>
  <sheetFormatPr defaultColWidth="9.140625" defaultRowHeight="32.25" customHeight="1"/>
  <cols>
    <col min="1" max="1" width="6.5703125" style="7" customWidth="1"/>
    <col min="2" max="2" width="32.85546875" style="1" customWidth="1"/>
    <col min="3" max="3" width="7.42578125" style="1" customWidth="1"/>
    <col min="4" max="4" width="10.85546875" style="21" customWidth="1"/>
    <col min="5" max="5" width="11.5703125" style="11" customWidth="1"/>
    <col min="6" max="6" width="17" style="11" customWidth="1"/>
    <col min="7" max="7" width="10.85546875" style="21" customWidth="1"/>
    <col min="8" max="8" width="10.7109375" style="11" customWidth="1"/>
    <col min="9" max="9" width="16.85546875" style="11" customWidth="1"/>
    <col min="10" max="10" width="10.85546875" style="21" customWidth="1"/>
    <col min="11" max="11" width="15.85546875" style="11" customWidth="1"/>
    <col min="12" max="12" width="10.140625" style="21" customWidth="1"/>
    <col min="13" max="13" width="15" style="11" customWidth="1"/>
    <col min="14" max="14" width="14.42578125" style="1" customWidth="1"/>
    <col min="15" max="16384" width="9.140625" style="1"/>
  </cols>
  <sheetData>
    <row r="2" spans="1:14" s="3" customFormat="1" ht="32.25" customHeight="1">
      <c r="A2" s="60" t="s">
        <v>1</v>
      </c>
      <c r="B2" s="61" t="s">
        <v>0</v>
      </c>
      <c r="C2" s="61" t="s">
        <v>2</v>
      </c>
      <c r="D2" s="63" t="s">
        <v>3</v>
      </c>
      <c r="E2" s="63"/>
      <c r="F2" s="63"/>
      <c r="G2" s="63" t="s">
        <v>12</v>
      </c>
      <c r="H2" s="63"/>
      <c r="I2" s="63"/>
      <c r="J2" s="63" t="s">
        <v>4</v>
      </c>
      <c r="K2" s="63"/>
      <c r="L2" s="63" t="s">
        <v>5</v>
      </c>
      <c r="M2" s="63"/>
      <c r="N2" s="61" t="s">
        <v>8</v>
      </c>
    </row>
    <row r="3" spans="1:14" s="3" customFormat="1" ht="32.25" customHeight="1">
      <c r="A3" s="60"/>
      <c r="B3" s="61"/>
      <c r="C3" s="61"/>
      <c r="D3" s="17" t="s">
        <v>6</v>
      </c>
      <c r="E3" s="28" t="s">
        <v>11</v>
      </c>
      <c r="F3" s="28" t="s">
        <v>7</v>
      </c>
      <c r="G3" s="17" t="s">
        <v>6</v>
      </c>
      <c r="H3" s="28" t="s">
        <v>11</v>
      </c>
      <c r="I3" s="28" t="s">
        <v>7</v>
      </c>
      <c r="J3" s="17" t="s">
        <v>6</v>
      </c>
      <c r="K3" s="28" t="s">
        <v>7</v>
      </c>
      <c r="L3" s="17" t="s">
        <v>6</v>
      </c>
      <c r="M3" s="28" t="s">
        <v>7</v>
      </c>
      <c r="N3" s="61"/>
    </row>
    <row r="4" spans="1:14" s="3" customFormat="1" ht="32.25" customHeight="1">
      <c r="A4" s="62" t="s">
        <v>9</v>
      </c>
      <c r="B4" s="62"/>
      <c r="C4" s="62"/>
      <c r="D4" s="18"/>
      <c r="E4" s="9"/>
      <c r="F4" s="5"/>
      <c r="G4" s="18"/>
      <c r="H4" s="9"/>
      <c r="I4" s="5"/>
      <c r="J4" s="18"/>
      <c r="K4" s="9"/>
      <c r="L4" s="18"/>
      <c r="M4" s="9"/>
      <c r="N4" s="5"/>
    </row>
    <row r="5" spans="1:14" ht="32.25" customHeight="1">
      <c r="A5" s="13">
        <v>1</v>
      </c>
      <c r="B5" s="15" t="s">
        <v>13</v>
      </c>
      <c r="C5" s="14" t="s">
        <v>10</v>
      </c>
      <c r="D5" s="19">
        <v>175.89</v>
      </c>
      <c r="E5" s="12">
        <v>157313</v>
      </c>
      <c r="F5" s="12">
        <f>D5*E5</f>
        <v>27669783.569999997</v>
      </c>
      <c r="G5" s="19">
        <v>175.89</v>
      </c>
      <c r="H5" s="12">
        <v>157313</v>
      </c>
      <c r="I5" s="12">
        <f>G5*H5</f>
        <v>27669783.569999997</v>
      </c>
      <c r="J5" s="19">
        <f>MAX(D5-G5,0)</f>
        <v>0</v>
      </c>
      <c r="K5" s="12">
        <f>MAX(F5-I5,0)</f>
        <v>0</v>
      </c>
      <c r="L5" s="20">
        <f>MAX(G5-D5,0)</f>
        <v>0</v>
      </c>
      <c r="M5" s="10">
        <f>MAX(I5-F5,0)</f>
        <v>0</v>
      </c>
      <c r="N5" s="2"/>
    </row>
    <row r="6" spans="1:14" ht="32.25" customHeight="1">
      <c r="A6" s="6">
        <v>2</v>
      </c>
      <c r="B6" s="16" t="s">
        <v>51</v>
      </c>
      <c r="C6" s="14" t="s">
        <v>10</v>
      </c>
      <c r="D6" s="20">
        <v>117.26</v>
      </c>
      <c r="E6" s="10">
        <v>124076</v>
      </c>
      <c r="F6" s="12">
        <f t="shared" ref="F6:F69" si="0">D6*E6</f>
        <v>14549151.76</v>
      </c>
      <c r="G6" s="20">
        <v>117.26</v>
      </c>
      <c r="H6" s="10">
        <v>124076</v>
      </c>
      <c r="I6" s="12">
        <f t="shared" ref="I6:I69" si="1">G6*H6</f>
        <v>14549151.76</v>
      </c>
      <c r="J6" s="19">
        <f t="shared" ref="J6:J69" si="2">MAX(D6-G6,0)</f>
        <v>0</v>
      </c>
      <c r="K6" s="12">
        <f t="shared" ref="K6:K69" si="3">MAX(F6-I6,0)</f>
        <v>0</v>
      </c>
      <c r="L6" s="20">
        <f t="shared" ref="L6:L69" si="4">MAX(G6-D6,0)</f>
        <v>0</v>
      </c>
      <c r="M6" s="10">
        <f t="shared" ref="M6:M69" si="5">MAX(I6-F6,0)</f>
        <v>0</v>
      </c>
      <c r="N6" s="2"/>
    </row>
    <row r="7" spans="1:14" ht="32.25" customHeight="1">
      <c r="A7" s="6">
        <v>3</v>
      </c>
      <c r="B7" s="16" t="s">
        <v>14</v>
      </c>
      <c r="C7" s="2" t="s">
        <v>15</v>
      </c>
      <c r="D7" s="20">
        <v>164</v>
      </c>
      <c r="E7" s="10">
        <v>91683</v>
      </c>
      <c r="F7" s="12">
        <f t="shared" si="0"/>
        <v>15036012</v>
      </c>
      <c r="G7" s="20">
        <v>164</v>
      </c>
      <c r="H7" s="10">
        <v>91683</v>
      </c>
      <c r="I7" s="12">
        <f t="shared" si="1"/>
        <v>15036012</v>
      </c>
      <c r="J7" s="19">
        <f t="shared" si="2"/>
        <v>0</v>
      </c>
      <c r="K7" s="12">
        <f t="shared" si="3"/>
        <v>0</v>
      </c>
      <c r="L7" s="20">
        <f t="shared" si="4"/>
        <v>0</v>
      </c>
      <c r="M7" s="10">
        <f t="shared" si="5"/>
        <v>0</v>
      </c>
      <c r="N7" s="2"/>
    </row>
    <row r="8" spans="1:14" ht="32.25" customHeight="1">
      <c r="A8" s="6">
        <v>4</v>
      </c>
      <c r="B8" s="16" t="s">
        <v>16</v>
      </c>
      <c r="C8" s="2" t="s">
        <v>15</v>
      </c>
      <c r="D8" s="20">
        <v>164</v>
      </c>
      <c r="E8" s="10">
        <v>218411</v>
      </c>
      <c r="F8" s="12">
        <f t="shared" si="0"/>
        <v>35819404</v>
      </c>
      <c r="G8" s="20">
        <v>164</v>
      </c>
      <c r="H8" s="10">
        <v>218411</v>
      </c>
      <c r="I8" s="12">
        <f t="shared" si="1"/>
        <v>35819404</v>
      </c>
      <c r="J8" s="19">
        <f t="shared" si="2"/>
        <v>0</v>
      </c>
      <c r="K8" s="12">
        <f t="shared" si="3"/>
        <v>0</v>
      </c>
      <c r="L8" s="20">
        <f t="shared" si="4"/>
        <v>0</v>
      </c>
      <c r="M8" s="10">
        <f t="shared" si="5"/>
        <v>0</v>
      </c>
      <c r="N8" s="2"/>
    </row>
    <row r="9" spans="1:14" s="43" customFormat="1" ht="32.25" customHeight="1">
      <c r="A9" s="36">
        <v>5</v>
      </c>
      <c r="B9" s="37" t="s">
        <v>17</v>
      </c>
      <c r="C9" s="38" t="s">
        <v>10</v>
      </c>
      <c r="D9" s="39">
        <v>8.52</v>
      </c>
      <c r="E9" s="40">
        <v>1283592</v>
      </c>
      <c r="F9" s="29">
        <f t="shared" si="0"/>
        <v>10936203.84</v>
      </c>
      <c r="G9" s="39">
        <v>15.3</v>
      </c>
      <c r="H9" s="40">
        <v>1283592</v>
      </c>
      <c r="I9" s="29">
        <f t="shared" si="1"/>
        <v>19638957.600000001</v>
      </c>
      <c r="J9" s="41">
        <f t="shared" si="2"/>
        <v>0</v>
      </c>
      <c r="K9" s="29">
        <f t="shared" si="3"/>
        <v>0</v>
      </c>
      <c r="L9" s="39">
        <f t="shared" si="4"/>
        <v>6.7800000000000011</v>
      </c>
      <c r="M9" s="40">
        <f t="shared" si="5"/>
        <v>8702753.7600000016</v>
      </c>
      <c r="N9" s="42" t="s">
        <v>52</v>
      </c>
    </row>
    <row r="10" spans="1:14" ht="32.25" customHeight="1">
      <c r="A10" s="6">
        <v>6</v>
      </c>
      <c r="B10" s="16" t="s">
        <v>18</v>
      </c>
      <c r="C10" s="14" t="s">
        <v>10</v>
      </c>
      <c r="D10" s="20">
        <v>57.847999999999999</v>
      </c>
      <c r="E10" s="10">
        <v>1795808</v>
      </c>
      <c r="F10" s="12">
        <f t="shared" si="0"/>
        <v>103883901.184</v>
      </c>
      <c r="G10" s="20">
        <v>57.847999999999999</v>
      </c>
      <c r="H10" s="10">
        <v>1795808</v>
      </c>
      <c r="I10" s="12">
        <f t="shared" si="1"/>
        <v>103883901.184</v>
      </c>
      <c r="J10" s="19">
        <f t="shared" si="2"/>
        <v>0</v>
      </c>
      <c r="K10" s="12">
        <f t="shared" si="3"/>
        <v>0</v>
      </c>
      <c r="L10" s="20">
        <f t="shared" si="4"/>
        <v>0</v>
      </c>
      <c r="M10" s="10">
        <f t="shared" si="5"/>
        <v>0</v>
      </c>
      <c r="N10" s="2"/>
    </row>
    <row r="11" spans="1:14" s="43" customFormat="1" ht="32.25" customHeight="1">
      <c r="A11" s="36">
        <v>7</v>
      </c>
      <c r="B11" s="37" t="s">
        <v>19</v>
      </c>
      <c r="C11" s="38" t="s">
        <v>10</v>
      </c>
      <c r="D11" s="39">
        <v>117.29</v>
      </c>
      <c r="E11" s="40">
        <v>2327897</v>
      </c>
      <c r="F11" s="29">
        <f t="shared" si="0"/>
        <v>273039039.13</v>
      </c>
      <c r="G11" s="39">
        <v>111.60599999999999</v>
      </c>
      <c r="H11" s="40">
        <v>2327897</v>
      </c>
      <c r="I11" s="29">
        <f t="shared" si="1"/>
        <v>259807272.58199999</v>
      </c>
      <c r="J11" s="41">
        <f t="shared" si="2"/>
        <v>5.6840000000000117</v>
      </c>
      <c r="K11" s="29">
        <f t="shared" si="3"/>
        <v>13231766.548000008</v>
      </c>
      <c r="L11" s="39">
        <f t="shared" si="4"/>
        <v>0</v>
      </c>
      <c r="M11" s="40">
        <f t="shared" si="5"/>
        <v>0</v>
      </c>
      <c r="N11" s="42" t="s">
        <v>53</v>
      </c>
    </row>
    <row r="12" spans="1:14" ht="32.25" customHeight="1">
      <c r="A12" s="6">
        <v>8</v>
      </c>
      <c r="B12" s="16" t="s">
        <v>54</v>
      </c>
      <c r="C12" s="14" t="s">
        <v>10</v>
      </c>
      <c r="D12" s="20">
        <v>9.8870000000000005</v>
      </c>
      <c r="E12" s="10">
        <v>2654775</v>
      </c>
      <c r="F12" s="12">
        <f t="shared" si="0"/>
        <v>26247760.425000001</v>
      </c>
      <c r="G12" s="20">
        <v>9.8870000000000005</v>
      </c>
      <c r="H12" s="10">
        <v>2654775</v>
      </c>
      <c r="I12" s="12">
        <f t="shared" si="1"/>
        <v>26247760.425000001</v>
      </c>
      <c r="J12" s="19">
        <f t="shared" si="2"/>
        <v>0</v>
      </c>
      <c r="K12" s="12">
        <f t="shared" si="3"/>
        <v>0</v>
      </c>
      <c r="L12" s="20">
        <f t="shared" si="4"/>
        <v>0</v>
      </c>
      <c r="M12" s="10">
        <f t="shared" si="5"/>
        <v>0</v>
      </c>
      <c r="N12" s="2"/>
    </row>
    <row r="13" spans="1:14" s="43" customFormat="1" ht="32.25" customHeight="1">
      <c r="A13" s="36">
        <v>9</v>
      </c>
      <c r="B13" s="37" t="s">
        <v>55</v>
      </c>
      <c r="C13" s="38" t="s">
        <v>10</v>
      </c>
      <c r="D13" s="39">
        <v>273.89999999999998</v>
      </c>
      <c r="E13" s="40">
        <v>1788057</v>
      </c>
      <c r="F13" s="29">
        <f t="shared" si="0"/>
        <v>489748812.29999995</v>
      </c>
      <c r="G13" s="39">
        <v>393.9</v>
      </c>
      <c r="H13" s="40">
        <v>1788057</v>
      </c>
      <c r="I13" s="29">
        <f t="shared" si="1"/>
        <v>704315652.29999995</v>
      </c>
      <c r="J13" s="41">
        <f t="shared" si="2"/>
        <v>0</v>
      </c>
      <c r="K13" s="29">
        <f t="shared" si="3"/>
        <v>0</v>
      </c>
      <c r="L13" s="39">
        <f t="shared" si="4"/>
        <v>120</v>
      </c>
      <c r="M13" s="40">
        <f t="shared" si="5"/>
        <v>214566840</v>
      </c>
      <c r="N13" s="42" t="s">
        <v>56</v>
      </c>
    </row>
    <row r="14" spans="1:14" ht="32.25" customHeight="1">
      <c r="A14" s="6">
        <v>10</v>
      </c>
      <c r="B14" s="16" t="s">
        <v>20</v>
      </c>
      <c r="C14" s="2" t="s">
        <v>21</v>
      </c>
      <c r="D14" s="20">
        <v>3.0333000000000001</v>
      </c>
      <c r="E14" s="10">
        <v>16065408</v>
      </c>
      <c r="F14" s="12">
        <f t="shared" si="0"/>
        <v>48731202.086400002</v>
      </c>
      <c r="G14" s="20">
        <v>3.0333000000000001</v>
      </c>
      <c r="H14" s="10">
        <v>16065408</v>
      </c>
      <c r="I14" s="12">
        <f t="shared" si="1"/>
        <v>48731202.086400002</v>
      </c>
      <c r="J14" s="19">
        <f t="shared" si="2"/>
        <v>0</v>
      </c>
      <c r="K14" s="12">
        <f t="shared" si="3"/>
        <v>0</v>
      </c>
      <c r="L14" s="20">
        <f t="shared" si="4"/>
        <v>0</v>
      </c>
      <c r="M14" s="10">
        <f t="shared" si="5"/>
        <v>0</v>
      </c>
      <c r="N14" s="2"/>
    </row>
    <row r="15" spans="1:14" s="43" customFormat="1" ht="32.25" customHeight="1">
      <c r="A15" s="36">
        <v>11</v>
      </c>
      <c r="B15" s="37" t="s">
        <v>22</v>
      </c>
      <c r="C15" s="42" t="s">
        <v>21</v>
      </c>
      <c r="D15" s="39">
        <v>12</v>
      </c>
      <c r="E15" s="40">
        <v>21613723</v>
      </c>
      <c r="F15" s="29">
        <f t="shared" si="0"/>
        <v>259364676</v>
      </c>
      <c r="G15" s="39">
        <v>10.863200000000001</v>
      </c>
      <c r="H15" s="40">
        <v>21613723</v>
      </c>
      <c r="I15" s="29">
        <f t="shared" si="1"/>
        <v>234794195.69360003</v>
      </c>
      <c r="J15" s="41">
        <f t="shared" si="2"/>
        <v>1.1367999999999991</v>
      </c>
      <c r="K15" s="29">
        <f t="shared" si="3"/>
        <v>24570480.306399971</v>
      </c>
      <c r="L15" s="39">
        <f t="shared" si="4"/>
        <v>0</v>
      </c>
      <c r="M15" s="40">
        <f t="shared" si="5"/>
        <v>0</v>
      </c>
      <c r="N15" s="42" t="s">
        <v>57</v>
      </c>
    </row>
    <row r="16" spans="1:14" s="43" customFormat="1" ht="32.25" customHeight="1">
      <c r="A16" s="36">
        <v>12</v>
      </c>
      <c r="B16" s="37" t="s">
        <v>23</v>
      </c>
      <c r="C16" s="42" t="s">
        <v>21</v>
      </c>
      <c r="D16" s="39">
        <v>1.32</v>
      </c>
      <c r="E16" s="40">
        <v>17821387</v>
      </c>
      <c r="F16" s="29">
        <f t="shared" si="0"/>
        <v>23524230.84</v>
      </c>
      <c r="G16" s="39">
        <v>2.5865</v>
      </c>
      <c r="H16" s="40">
        <v>17821387</v>
      </c>
      <c r="I16" s="29">
        <f t="shared" si="1"/>
        <v>46095017.475500003</v>
      </c>
      <c r="J16" s="41">
        <f t="shared" si="2"/>
        <v>0</v>
      </c>
      <c r="K16" s="29">
        <f t="shared" si="3"/>
        <v>0</v>
      </c>
      <c r="L16" s="39">
        <f t="shared" si="4"/>
        <v>1.2665</v>
      </c>
      <c r="M16" s="40">
        <f t="shared" si="5"/>
        <v>22570786.635500003</v>
      </c>
      <c r="N16" s="42"/>
    </row>
    <row r="17" spans="1:14" ht="32.25" customHeight="1">
      <c r="A17" s="6">
        <v>13</v>
      </c>
      <c r="B17" s="16" t="s">
        <v>24</v>
      </c>
      <c r="C17" s="2" t="s">
        <v>25</v>
      </c>
      <c r="D17" s="20">
        <v>29.303999999999998</v>
      </c>
      <c r="E17" s="10">
        <v>21993359</v>
      </c>
      <c r="F17" s="12">
        <f t="shared" si="0"/>
        <v>644493392.13599992</v>
      </c>
      <c r="G17" s="20">
        <v>29.303999999999998</v>
      </c>
      <c r="H17" s="10">
        <v>21993359</v>
      </c>
      <c r="I17" s="12">
        <f t="shared" si="1"/>
        <v>644493392.13599992</v>
      </c>
      <c r="J17" s="19">
        <f t="shared" si="2"/>
        <v>0</v>
      </c>
      <c r="K17" s="12">
        <f t="shared" si="3"/>
        <v>0</v>
      </c>
      <c r="L17" s="20">
        <f t="shared" si="4"/>
        <v>0</v>
      </c>
      <c r="M17" s="10">
        <f t="shared" si="5"/>
        <v>0</v>
      </c>
      <c r="N17" s="2"/>
    </row>
    <row r="18" spans="1:14" s="43" customFormat="1" ht="32.25" customHeight="1">
      <c r="A18" s="36">
        <v>14</v>
      </c>
      <c r="B18" s="37" t="s">
        <v>26</v>
      </c>
      <c r="C18" s="42" t="s">
        <v>25</v>
      </c>
      <c r="D18" s="39">
        <v>16.456</v>
      </c>
      <c r="E18" s="40">
        <v>23112893</v>
      </c>
      <c r="F18" s="29">
        <f t="shared" si="0"/>
        <v>380345767.208</v>
      </c>
      <c r="G18" s="39">
        <v>16.0001</v>
      </c>
      <c r="H18" s="40">
        <v>23112893</v>
      </c>
      <c r="I18" s="29">
        <f t="shared" si="1"/>
        <v>369808599.28929996</v>
      </c>
      <c r="J18" s="41">
        <f t="shared" si="2"/>
        <v>0.45589999999999975</v>
      </c>
      <c r="K18" s="29">
        <f t="shared" si="3"/>
        <v>10537167.918700039</v>
      </c>
      <c r="L18" s="39">
        <f t="shared" si="4"/>
        <v>0</v>
      </c>
      <c r="M18" s="40">
        <f t="shared" si="5"/>
        <v>0</v>
      </c>
      <c r="N18" s="42"/>
    </row>
    <row r="19" spans="1:14" s="43" customFormat="1" ht="32.25" customHeight="1">
      <c r="A19" s="36">
        <v>15</v>
      </c>
      <c r="B19" s="37" t="s">
        <v>27</v>
      </c>
      <c r="C19" s="42" t="s">
        <v>25</v>
      </c>
      <c r="D19" s="39">
        <v>1.9770000000000001</v>
      </c>
      <c r="E19" s="40">
        <v>22795827</v>
      </c>
      <c r="F19" s="29">
        <f t="shared" si="0"/>
        <v>45067349.979000002</v>
      </c>
      <c r="G19" s="39">
        <v>2.2210000000000001</v>
      </c>
      <c r="H19" s="40">
        <v>22795827</v>
      </c>
      <c r="I19" s="29">
        <f t="shared" si="1"/>
        <v>50629531.767000005</v>
      </c>
      <c r="J19" s="41">
        <f t="shared" si="2"/>
        <v>0</v>
      </c>
      <c r="K19" s="29">
        <f t="shared" si="3"/>
        <v>0</v>
      </c>
      <c r="L19" s="39">
        <f t="shared" si="4"/>
        <v>0.24399999999999999</v>
      </c>
      <c r="M19" s="40">
        <f t="shared" si="5"/>
        <v>5562181.7880000025</v>
      </c>
      <c r="N19" s="42"/>
    </row>
    <row r="20" spans="1:14" ht="32.25" customHeight="1">
      <c r="A20" s="6">
        <v>16</v>
      </c>
      <c r="B20" s="16" t="s">
        <v>28</v>
      </c>
      <c r="C20" s="2" t="s">
        <v>25</v>
      </c>
      <c r="D20" s="20">
        <v>35.539200000000001</v>
      </c>
      <c r="E20" s="10">
        <v>22329835</v>
      </c>
      <c r="F20" s="12">
        <f t="shared" si="0"/>
        <v>793584472.03200006</v>
      </c>
      <c r="G20" s="20">
        <v>35.539200000000001</v>
      </c>
      <c r="H20" s="10">
        <v>22329835</v>
      </c>
      <c r="I20" s="12">
        <f t="shared" si="1"/>
        <v>793584472.03200006</v>
      </c>
      <c r="J20" s="19">
        <f t="shared" si="2"/>
        <v>0</v>
      </c>
      <c r="K20" s="12">
        <f t="shared" si="3"/>
        <v>0</v>
      </c>
      <c r="L20" s="20">
        <f t="shared" si="4"/>
        <v>0</v>
      </c>
      <c r="M20" s="10">
        <f t="shared" si="5"/>
        <v>0</v>
      </c>
      <c r="N20" s="2"/>
    </row>
    <row r="21" spans="1:14" ht="32.25" customHeight="1">
      <c r="A21" s="6">
        <v>17</v>
      </c>
      <c r="B21" s="16" t="s">
        <v>58</v>
      </c>
      <c r="C21" s="2" t="s">
        <v>10</v>
      </c>
      <c r="D21" s="20">
        <v>750.8</v>
      </c>
      <c r="E21" s="10">
        <v>118811</v>
      </c>
      <c r="F21" s="12">
        <f t="shared" si="0"/>
        <v>89203298.799999997</v>
      </c>
      <c r="G21" s="20">
        <v>750.8</v>
      </c>
      <c r="H21" s="10">
        <v>118811</v>
      </c>
      <c r="I21" s="12">
        <f t="shared" si="1"/>
        <v>89203298.799999997</v>
      </c>
      <c r="J21" s="19">
        <f t="shared" si="2"/>
        <v>0</v>
      </c>
      <c r="K21" s="12">
        <f t="shared" si="3"/>
        <v>0</v>
      </c>
      <c r="L21" s="20">
        <f t="shared" si="4"/>
        <v>0</v>
      </c>
      <c r="M21" s="10">
        <f t="shared" si="5"/>
        <v>0</v>
      </c>
      <c r="N21" s="2"/>
    </row>
    <row r="22" spans="1:14" ht="32.25" customHeight="1">
      <c r="A22" s="6">
        <v>18</v>
      </c>
      <c r="B22" s="16" t="s">
        <v>29</v>
      </c>
      <c r="C22" s="2" t="s">
        <v>30</v>
      </c>
      <c r="D22" s="20">
        <v>27.39</v>
      </c>
      <c r="E22" s="10">
        <v>682496</v>
      </c>
      <c r="F22" s="12">
        <f t="shared" si="0"/>
        <v>18693565.440000001</v>
      </c>
      <c r="G22" s="20">
        <v>27.39</v>
      </c>
      <c r="H22" s="10">
        <v>682496</v>
      </c>
      <c r="I22" s="12">
        <f t="shared" si="1"/>
        <v>18693565.440000001</v>
      </c>
      <c r="J22" s="19">
        <f t="shared" si="2"/>
        <v>0</v>
      </c>
      <c r="K22" s="12">
        <f t="shared" si="3"/>
        <v>0</v>
      </c>
      <c r="L22" s="20">
        <f t="shared" si="4"/>
        <v>0</v>
      </c>
      <c r="M22" s="10">
        <f t="shared" si="5"/>
        <v>0</v>
      </c>
      <c r="N22" s="2"/>
    </row>
    <row r="23" spans="1:14" s="43" customFormat="1" ht="32.25" customHeight="1">
      <c r="A23" s="36">
        <v>19</v>
      </c>
      <c r="B23" s="37" t="s">
        <v>31</v>
      </c>
      <c r="C23" s="42" t="s">
        <v>10</v>
      </c>
      <c r="D23" s="39">
        <v>19.8</v>
      </c>
      <c r="E23" s="40">
        <v>2600494</v>
      </c>
      <c r="F23" s="29">
        <f t="shared" si="0"/>
        <v>51489781.200000003</v>
      </c>
      <c r="G23" s="39">
        <v>27.84</v>
      </c>
      <c r="H23" s="40">
        <v>2600494</v>
      </c>
      <c r="I23" s="29">
        <f t="shared" si="1"/>
        <v>72397752.959999993</v>
      </c>
      <c r="J23" s="41">
        <f t="shared" si="2"/>
        <v>0</v>
      </c>
      <c r="K23" s="29">
        <f t="shared" si="3"/>
        <v>0</v>
      </c>
      <c r="L23" s="39">
        <f t="shared" si="4"/>
        <v>8.0399999999999991</v>
      </c>
      <c r="M23" s="40">
        <f t="shared" si="5"/>
        <v>20907971.75999999</v>
      </c>
      <c r="N23" s="42" t="s">
        <v>59</v>
      </c>
    </row>
    <row r="24" spans="1:14" s="43" customFormat="1" ht="32.25" customHeight="1">
      <c r="A24" s="36">
        <v>20</v>
      </c>
      <c r="B24" s="37" t="s">
        <v>32</v>
      </c>
      <c r="C24" s="42" t="s">
        <v>10</v>
      </c>
      <c r="D24" s="39">
        <v>105.6</v>
      </c>
      <c r="E24" s="40">
        <v>1537033</v>
      </c>
      <c r="F24" s="29">
        <f t="shared" si="0"/>
        <v>162310684.79999998</v>
      </c>
      <c r="G24" s="39">
        <v>315.94450000000001</v>
      </c>
      <c r="H24" s="40">
        <v>1537033</v>
      </c>
      <c r="I24" s="29">
        <f t="shared" si="1"/>
        <v>485617122.66850001</v>
      </c>
      <c r="J24" s="41">
        <f t="shared" si="2"/>
        <v>0</v>
      </c>
      <c r="K24" s="29">
        <f t="shared" si="3"/>
        <v>0</v>
      </c>
      <c r="L24" s="39">
        <f t="shared" si="4"/>
        <v>210.34450000000001</v>
      </c>
      <c r="M24" s="40">
        <f t="shared" si="5"/>
        <v>323306437.86849999</v>
      </c>
      <c r="N24" s="42"/>
    </row>
    <row r="25" spans="1:14" s="43" customFormat="1" ht="32.25" customHeight="1">
      <c r="A25" s="36">
        <v>21</v>
      </c>
      <c r="B25" s="37" t="s">
        <v>60</v>
      </c>
      <c r="C25" s="42" t="s">
        <v>33</v>
      </c>
      <c r="D25" s="39">
        <v>726</v>
      </c>
      <c r="E25" s="40">
        <v>81113</v>
      </c>
      <c r="F25" s="29">
        <f t="shared" si="0"/>
        <v>58888038</v>
      </c>
      <c r="G25" s="39">
        <v>414.95800000000003</v>
      </c>
      <c r="H25" s="40">
        <v>81113</v>
      </c>
      <c r="I25" s="29">
        <f t="shared" si="1"/>
        <v>33658488.254000001</v>
      </c>
      <c r="J25" s="41">
        <f t="shared" si="2"/>
        <v>311.04199999999997</v>
      </c>
      <c r="K25" s="29">
        <f t="shared" si="3"/>
        <v>25229549.745999999</v>
      </c>
      <c r="L25" s="39">
        <f t="shared" si="4"/>
        <v>0</v>
      </c>
      <c r="M25" s="40">
        <f t="shared" si="5"/>
        <v>0</v>
      </c>
      <c r="N25" s="42"/>
    </row>
    <row r="26" spans="1:14" s="43" customFormat="1" ht="32.25" customHeight="1">
      <c r="A26" s="36">
        <v>22</v>
      </c>
      <c r="B26" s="37" t="s">
        <v>34</v>
      </c>
      <c r="C26" s="42" t="s">
        <v>33</v>
      </c>
      <c r="D26" s="39">
        <v>2106</v>
      </c>
      <c r="E26" s="40">
        <v>187552</v>
      </c>
      <c r="F26" s="29">
        <f t="shared" si="0"/>
        <v>394984512</v>
      </c>
      <c r="G26" s="39">
        <v>1530.55</v>
      </c>
      <c r="H26" s="40">
        <v>100000</v>
      </c>
      <c r="I26" s="29">
        <f t="shared" si="1"/>
        <v>153055000</v>
      </c>
      <c r="J26" s="41">
        <f t="shared" si="2"/>
        <v>575.45000000000005</v>
      </c>
      <c r="K26" s="29">
        <f t="shared" si="3"/>
        <v>241929512</v>
      </c>
      <c r="L26" s="39">
        <f t="shared" si="4"/>
        <v>0</v>
      </c>
      <c r="M26" s="40">
        <f t="shared" si="5"/>
        <v>0</v>
      </c>
      <c r="N26" s="42"/>
    </row>
    <row r="27" spans="1:14" s="43" customFormat="1" ht="32.25" customHeight="1">
      <c r="A27" s="36">
        <v>23</v>
      </c>
      <c r="B27" s="37" t="s">
        <v>35</v>
      </c>
      <c r="C27" s="42" t="s">
        <v>33</v>
      </c>
      <c r="D27" s="39">
        <v>1320</v>
      </c>
      <c r="E27" s="40">
        <v>302602</v>
      </c>
      <c r="F27" s="29">
        <f t="shared" si="0"/>
        <v>399434640</v>
      </c>
      <c r="G27" s="39">
        <v>1866</v>
      </c>
      <c r="H27" s="40">
        <v>120000</v>
      </c>
      <c r="I27" s="29">
        <f t="shared" si="1"/>
        <v>223920000</v>
      </c>
      <c r="J27" s="41">
        <f t="shared" si="2"/>
        <v>0</v>
      </c>
      <c r="K27" s="29">
        <f t="shared" si="3"/>
        <v>175514640</v>
      </c>
      <c r="L27" s="39">
        <f t="shared" si="4"/>
        <v>546</v>
      </c>
      <c r="M27" s="40">
        <f t="shared" si="5"/>
        <v>0</v>
      </c>
      <c r="N27" s="42"/>
    </row>
    <row r="28" spans="1:14" s="43" customFormat="1" ht="32.25" customHeight="1">
      <c r="A28" s="36">
        <v>24</v>
      </c>
      <c r="B28" s="37" t="s">
        <v>36</v>
      </c>
      <c r="C28" s="42" t="s">
        <v>33</v>
      </c>
      <c r="D28" s="39">
        <v>1452</v>
      </c>
      <c r="E28" s="40">
        <v>83662</v>
      </c>
      <c r="F28" s="29">
        <f t="shared" si="0"/>
        <v>121477224</v>
      </c>
      <c r="G28" s="39">
        <v>335.55799999999999</v>
      </c>
      <c r="H28" s="40">
        <v>83662</v>
      </c>
      <c r="I28" s="29">
        <f t="shared" si="1"/>
        <v>28073453.395999998</v>
      </c>
      <c r="J28" s="41">
        <f t="shared" si="2"/>
        <v>1116.442</v>
      </c>
      <c r="K28" s="29">
        <f t="shared" si="3"/>
        <v>93403770.604000002</v>
      </c>
      <c r="L28" s="39">
        <f t="shared" si="4"/>
        <v>0</v>
      </c>
      <c r="M28" s="40">
        <f t="shared" si="5"/>
        <v>0</v>
      </c>
      <c r="N28" s="42"/>
    </row>
    <row r="29" spans="1:14" s="43" customFormat="1" ht="32.25" customHeight="1">
      <c r="A29" s="36">
        <v>25</v>
      </c>
      <c r="B29" s="37" t="s">
        <v>37</v>
      </c>
      <c r="C29" s="42" t="s">
        <v>33</v>
      </c>
      <c r="D29" s="39">
        <v>1452</v>
      </c>
      <c r="E29" s="40">
        <v>59365</v>
      </c>
      <c r="F29" s="29">
        <f t="shared" si="0"/>
        <v>86197980</v>
      </c>
      <c r="G29" s="39">
        <v>335.55799999999999</v>
      </c>
      <c r="H29" s="40">
        <v>29710</v>
      </c>
      <c r="I29" s="29">
        <f t="shared" si="1"/>
        <v>9969428.1799999997</v>
      </c>
      <c r="J29" s="41">
        <f t="shared" si="2"/>
        <v>1116.442</v>
      </c>
      <c r="K29" s="29">
        <f t="shared" si="3"/>
        <v>76228551.819999993</v>
      </c>
      <c r="L29" s="39">
        <f t="shared" si="4"/>
        <v>0</v>
      </c>
      <c r="M29" s="40">
        <f t="shared" si="5"/>
        <v>0</v>
      </c>
      <c r="N29" s="42"/>
    </row>
    <row r="30" spans="1:14" s="43" customFormat="1" ht="32.25" customHeight="1">
      <c r="A30" s="44">
        <v>26</v>
      </c>
      <c r="B30" s="45" t="s">
        <v>46</v>
      </c>
      <c r="C30" s="46" t="s">
        <v>33</v>
      </c>
      <c r="D30" s="47">
        <v>96</v>
      </c>
      <c r="E30" s="48">
        <v>443907</v>
      </c>
      <c r="F30" s="49">
        <f t="shared" si="0"/>
        <v>42615072</v>
      </c>
      <c r="G30" s="47">
        <v>621.87249999999995</v>
      </c>
      <c r="H30" s="48">
        <v>443907</v>
      </c>
      <c r="I30" s="49">
        <f t="shared" si="1"/>
        <v>276053555.85749996</v>
      </c>
      <c r="J30" s="50">
        <f t="shared" si="2"/>
        <v>0</v>
      </c>
      <c r="K30" s="49">
        <f t="shared" si="3"/>
        <v>0</v>
      </c>
      <c r="L30" s="47">
        <f t="shared" si="4"/>
        <v>525.87249999999995</v>
      </c>
      <c r="M30" s="48">
        <f t="shared" si="5"/>
        <v>233438483.85749996</v>
      </c>
      <c r="N30" s="46"/>
    </row>
    <row r="31" spans="1:14" s="3" customFormat="1" ht="32.25" customHeight="1">
      <c r="A31" s="60" t="s">
        <v>38</v>
      </c>
      <c r="B31" s="60"/>
      <c r="C31" s="60"/>
      <c r="D31" s="17"/>
      <c r="E31" s="25"/>
      <c r="F31" s="8">
        <f>SUM(F5:F30)</f>
        <v>4617335954.7304001</v>
      </c>
      <c r="G31" s="17"/>
      <c r="H31" s="25"/>
      <c r="I31" s="8">
        <f t="shared" ref="I31:M31" si="6">SUM(I5:I30)</f>
        <v>4785745971.4568005</v>
      </c>
      <c r="J31" s="17"/>
      <c r="K31" s="8">
        <f t="shared" si="6"/>
        <v>660645438.94309998</v>
      </c>
      <c r="L31" s="17"/>
      <c r="M31" s="8">
        <f t="shared" si="6"/>
        <v>829055455.66949999</v>
      </c>
      <c r="N31" s="4"/>
    </row>
    <row r="32" spans="1:14" s="3" customFormat="1" ht="32.25" customHeight="1">
      <c r="A32" s="64" t="s">
        <v>39</v>
      </c>
      <c r="B32" s="65"/>
      <c r="C32" s="66"/>
      <c r="D32" s="24"/>
      <c r="E32" s="22"/>
      <c r="F32" s="22"/>
      <c r="G32" s="24"/>
      <c r="H32" s="22"/>
      <c r="I32" s="22"/>
      <c r="J32" s="24"/>
      <c r="K32" s="22"/>
      <c r="L32" s="24"/>
      <c r="M32" s="22"/>
      <c r="N32" s="23"/>
    </row>
    <row r="33" spans="1:14" ht="32.25" customHeight="1">
      <c r="A33" s="6">
        <v>1</v>
      </c>
      <c r="B33" s="15" t="s">
        <v>13</v>
      </c>
      <c r="C33" s="2" t="s">
        <v>10</v>
      </c>
      <c r="D33" s="20">
        <v>152.4016</v>
      </c>
      <c r="E33" s="10">
        <v>157313</v>
      </c>
      <c r="F33" s="12">
        <f t="shared" si="0"/>
        <v>23974752.900800001</v>
      </c>
      <c r="G33" s="20">
        <v>152.4016</v>
      </c>
      <c r="H33" s="10">
        <v>157313</v>
      </c>
      <c r="I33" s="12">
        <f t="shared" si="1"/>
        <v>23974752.900800001</v>
      </c>
      <c r="J33" s="19">
        <f t="shared" si="2"/>
        <v>0</v>
      </c>
      <c r="K33" s="12">
        <f t="shared" si="3"/>
        <v>0</v>
      </c>
      <c r="L33" s="20">
        <f t="shared" si="4"/>
        <v>0</v>
      </c>
      <c r="M33" s="10">
        <f t="shared" si="5"/>
        <v>0</v>
      </c>
      <c r="N33" s="2"/>
    </row>
    <row r="34" spans="1:14" ht="32.25" customHeight="1">
      <c r="A34" s="6">
        <v>2</v>
      </c>
      <c r="B34" s="16" t="s">
        <v>40</v>
      </c>
      <c r="C34" s="2" t="s">
        <v>10</v>
      </c>
      <c r="D34" s="20">
        <v>101.6011</v>
      </c>
      <c r="E34" s="10">
        <v>124076</v>
      </c>
      <c r="F34" s="12">
        <f t="shared" si="0"/>
        <v>12606258.0836</v>
      </c>
      <c r="G34" s="20">
        <v>101.6011</v>
      </c>
      <c r="H34" s="10">
        <v>124076</v>
      </c>
      <c r="I34" s="12">
        <f t="shared" si="1"/>
        <v>12606258.0836</v>
      </c>
      <c r="J34" s="19">
        <f t="shared" si="2"/>
        <v>0</v>
      </c>
      <c r="K34" s="12">
        <f t="shared" si="3"/>
        <v>0</v>
      </c>
      <c r="L34" s="20">
        <f t="shared" si="4"/>
        <v>0</v>
      </c>
      <c r="M34" s="10">
        <f t="shared" si="5"/>
        <v>0</v>
      </c>
      <c r="N34" s="2"/>
    </row>
    <row r="35" spans="1:14" ht="32.25" customHeight="1">
      <c r="A35" s="6">
        <v>3</v>
      </c>
      <c r="B35" s="16" t="s">
        <v>41</v>
      </c>
      <c r="C35" s="2" t="s">
        <v>45</v>
      </c>
      <c r="D35" s="20">
        <v>68.45</v>
      </c>
      <c r="E35" s="10">
        <v>1206690</v>
      </c>
      <c r="F35" s="12">
        <f t="shared" si="0"/>
        <v>82597930.5</v>
      </c>
      <c r="G35" s="20">
        <v>68.45</v>
      </c>
      <c r="H35" s="10">
        <v>1206690</v>
      </c>
      <c r="I35" s="12">
        <f t="shared" si="1"/>
        <v>82597930.5</v>
      </c>
      <c r="J35" s="19">
        <f t="shared" si="2"/>
        <v>0</v>
      </c>
      <c r="K35" s="12">
        <f t="shared" si="3"/>
        <v>0</v>
      </c>
      <c r="L35" s="20">
        <f t="shared" si="4"/>
        <v>0</v>
      </c>
      <c r="M35" s="10">
        <f t="shared" si="5"/>
        <v>0</v>
      </c>
      <c r="N35" s="2"/>
    </row>
    <row r="36" spans="1:14" s="43" customFormat="1" ht="32.25" customHeight="1">
      <c r="A36" s="36">
        <v>4</v>
      </c>
      <c r="B36" s="37" t="s">
        <v>42</v>
      </c>
      <c r="C36" s="42" t="s">
        <v>10</v>
      </c>
      <c r="D36" s="39">
        <v>6.8959999999999999</v>
      </c>
      <c r="E36" s="40">
        <v>1283592</v>
      </c>
      <c r="F36" s="29">
        <f t="shared" si="0"/>
        <v>8851650.432</v>
      </c>
      <c r="G36" s="39">
        <v>9.4559999999999995</v>
      </c>
      <c r="H36" s="40">
        <v>1283592</v>
      </c>
      <c r="I36" s="29">
        <f t="shared" si="1"/>
        <v>12137645.952</v>
      </c>
      <c r="J36" s="41">
        <f t="shared" si="2"/>
        <v>0</v>
      </c>
      <c r="K36" s="29">
        <f t="shared" si="3"/>
        <v>0</v>
      </c>
      <c r="L36" s="39">
        <f t="shared" si="4"/>
        <v>2.5599999999999996</v>
      </c>
      <c r="M36" s="40">
        <f t="shared" si="5"/>
        <v>3285995.5199999996</v>
      </c>
      <c r="N36" s="42"/>
    </row>
    <row r="37" spans="1:14" ht="32.25" customHeight="1">
      <c r="A37" s="6">
        <v>5</v>
      </c>
      <c r="B37" s="16" t="s">
        <v>43</v>
      </c>
      <c r="C37" s="2" t="s">
        <v>10</v>
      </c>
      <c r="D37" s="20">
        <v>19.751200000000001</v>
      </c>
      <c r="E37" s="10">
        <v>1684611</v>
      </c>
      <c r="F37" s="12">
        <f t="shared" si="0"/>
        <v>33273088.783199999</v>
      </c>
      <c r="G37" s="20">
        <v>19.751200000000001</v>
      </c>
      <c r="H37" s="10">
        <v>1684611</v>
      </c>
      <c r="I37" s="12">
        <f t="shared" si="1"/>
        <v>33273088.783199999</v>
      </c>
      <c r="J37" s="19">
        <f t="shared" si="2"/>
        <v>0</v>
      </c>
      <c r="K37" s="12">
        <f t="shared" si="3"/>
        <v>0</v>
      </c>
      <c r="L37" s="20">
        <f t="shared" si="4"/>
        <v>0</v>
      </c>
      <c r="M37" s="10">
        <f t="shared" si="5"/>
        <v>0</v>
      </c>
      <c r="N37" s="2"/>
    </row>
    <row r="38" spans="1:14" ht="32.25" customHeight="1">
      <c r="A38" s="6">
        <v>6</v>
      </c>
      <c r="B38" s="16" t="s">
        <v>44</v>
      </c>
      <c r="C38" s="2" t="s">
        <v>10</v>
      </c>
      <c r="D38" s="20">
        <v>15.7469</v>
      </c>
      <c r="E38" s="10">
        <v>2216701</v>
      </c>
      <c r="F38" s="12">
        <f t="shared" si="0"/>
        <v>34906168.976900004</v>
      </c>
      <c r="G38" s="20">
        <v>15.7469</v>
      </c>
      <c r="H38" s="10">
        <v>2216701</v>
      </c>
      <c r="I38" s="12">
        <f t="shared" si="1"/>
        <v>34906168.976900004</v>
      </c>
      <c r="J38" s="19">
        <f t="shared" si="2"/>
        <v>0</v>
      </c>
      <c r="K38" s="12">
        <f t="shared" si="3"/>
        <v>0</v>
      </c>
      <c r="L38" s="20">
        <f t="shared" si="4"/>
        <v>0</v>
      </c>
      <c r="M38" s="10">
        <f t="shared" si="5"/>
        <v>0</v>
      </c>
      <c r="N38" s="2"/>
    </row>
    <row r="39" spans="1:14" ht="32.25" customHeight="1">
      <c r="A39" s="6">
        <v>7</v>
      </c>
      <c r="B39" s="16" t="s">
        <v>54</v>
      </c>
      <c r="C39" s="14" t="s">
        <v>10</v>
      </c>
      <c r="D39" s="20">
        <v>3.2669999999999999</v>
      </c>
      <c r="E39" s="10">
        <v>2543579</v>
      </c>
      <c r="F39" s="12">
        <f t="shared" si="0"/>
        <v>8309872.5929999994</v>
      </c>
      <c r="G39" s="20">
        <v>3.2669999999999999</v>
      </c>
      <c r="H39" s="10">
        <v>2543579</v>
      </c>
      <c r="I39" s="12">
        <f t="shared" si="1"/>
        <v>8309872.5929999994</v>
      </c>
      <c r="J39" s="19">
        <f t="shared" si="2"/>
        <v>0</v>
      </c>
      <c r="K39" s="12">
        <f t="shared" si="3"/>
        <v>0</v>
      </c>
      <c r="L39" s="20">
        <f t="shared" si="4"/>
        <v>0</v>
      </c>
      <c r="M39" s="10">
        <f t="shared" si="5"/>
        <v>0</v>
      </c>
      <c r="N39" s="2"/>
    </row>
    <row r="40" spans="1:14" ht="32.25" customHeight="1">
      <c r="A40" s="6">
        <v>8</v>
      </c>
      <c r="B40" s="16" t="s">
        <v>47</v>
      </c>
      <c r="C40" s="14" t="s">
        <v>10</v>
      </c>
      <c r="D40" s="20">
        <v>8.8181999999999992</v>
      </c>
      <c r="E40" s="10">
        <v>2261508</v>
      </c>
      <c r="F40" s="12">
        <f t="shared" si="0"/>
        <v>19942429.845599998</v>
      </c>
      <c r="G40" s="20">
        <v>8.8181999999999992</v>
      </c>
      <c r="H40" s="10">
        <v>2261508</v>
      </c>
      <c r="I40" s="12">
        <f t="shared" si="1"/>
        <v>19942429.845599998</v>
      </c>
      <c r="J40" s="19">
        <f t="shared" si="2"/>
        <v>0</v>
      </c>
      <c r="K40" s="12">
        <f t="shared" si="3"/>
        <v>0</v>
      </c>
      <c r="L40" s="20">
        <f t="shared" si="4"/>
        <v>0</v>
      </c>
      <c r="M40" s="10">
        <f t="shared" si="5"/>
        <v>0</v>
      </c>
      <c r="N40" s="2"/>
    </row>
    <row r="41" spans="1:14" ht="32.25" customHeight="1">
      <c r="A41" s="6">
        <v>9</v>
      </c>
      <c r="B41" s="16" t="s">
        <v>48</v>
      </c>
      <c r="C41" s="2" t="s">
        <v>21</v>
      </c>
      <c r="D41" s="20">
        <v>0.68440000000000001</v>
      </c>
      <c r="E41" s="10">
        <v>16065408</v>
      </c>
      <c r="F41" s="12">
        <f t="shared" si="0"/>
        <v>10995165.235200001</v>
      </c>
      <c r="G41" s="20">
        <v>0.68440000000000001</v>
      </c>
      <c r="H41" s="10">
        <v>16065408</v>
      </c>
      <c r="I41" s="12">
        <f t="shared" si="1"/>
        <v>10995165.235200001</v>
      </c>
      <c r="J41" s="19">
        <f t="shared" si="2"/>
        <v>0</v>
      </c>
      <c r="K41" s="12">
        <f t="shared" si="3"/>
        <v>0</v>
      </c>
      <c r="L41" s="20">
        <f t="shared" si="4"/>
        <v>0</v>
      </c>
      <c r="M41" s="10">
        <f t="shared" si="5"/>
        <v>0</v>
      </c>
      <c r="N41" s="2"/>
    </row>
    <row r="42" spans="1:14" ht="32.25" customHeight="1">
      <c r="A42" s="6">
        <v>10</v>
      </c>
      <c r="B42" s="16" t="s">
        <v>49</v>
      </c>
      <c r="C42" s="2" t="s">
        <v>21</v>
      </c>
      <c r="D42" s="20">
        <v>2.9308999999999998</v>
      </c>
      <c r="E42" s="10">
        <v>21613723</v>
      </c>
      <c r="F42" s="12">
        <f t="shared" si="0"/>
        <v>63347660.740699999</v>
      </c>
      <c r="G42" s="20">
        <v>2.9308999999999998</v>
      </c>
      <c r="H42" s="10">
        <v>21613723</v>
      </c>
      <c r="I42" s="12">
        <f t="shared" si="1"/>
        <v>63347660.740699999</v>
      </c>
      <c r="J42" s="19">
        <f t="shared" si="2"/>
        <v>0</v>
      </c>
      <c r="K42" s="12">
        <f t="shared" si="3"/>
        <v>0</v>
      </c>
      <c r="L42" s="20">
        <f t="shared" si="4"/>
        <v>0</v>
      </c>
      <c r="M42" s="10">
        <f t="shared" si="5"/>
        <v>0</v>
      </c>
      <c r="N42" s="2"/>
    </row>
    <row r="43" spans="1:14" ht="32.25" customHeight="1">
      <c r="A43" s="6">
        <v>11</v>
      </c>
      <c r="B43" s="16" t="s">
        <v>50</v>
      </c>
      <c r="C43" s="2" t="s">
        <v>21</v>
      </c>
      <c r="D43" s="20">
        <v>1.1357999999999999</v>
      </c>
      <c r="E43" s="10">
        <v>17821387</v>
      </c>
      <c r="F43" s="12">
        <f t="shared" si="0"/>
        <v>20241531.354599997</v>
      </c>
      <c r="G43" s="20">
        <v>1.1357999999999999</v>
      </c>
      <c r="H43" s="10">
        <v>17821387</v>
      </c>
      <c r="I43" s="12">
        <f t="shared" si="1"/>
        <v>20241531.354599997</v>
      </c>
      <c r="J43" s="19">
        <f t="shared" si="2"/>
        <v>0</v>
      </c>
      <c r="K43" s="12">
        <f t="shared" si="3"/>
        <v>0</v>
      </c>
      <c r="L43" s="20">
        <f t="shared" si="4"/>
        <v>0</v>
      </c>
      <c r="M43" s="10">
        <f t="shared" si="5"/>
        <v>0</v>
      </c>
      <c r="N43" s="2"/>
    </row>
    <row r="44" spans="1:14" ht="32.25" customHeight="1">
      <c r="A44" s="6">
        <v>12</v>
      </c>
      <c r="B44" s="16" t="s">
        <v>61</v>
      </c>
      <c r="C44" s="2" t="s">
        <v>21</v>
      </c>
      <c r="D44" s="20">
        <v>1.7662</v>
      </c>
      <c r="E44" s="10">
        <v>17572894</v>
      </c>
      <c r="F44" s="12">
        <f t="shared" si="0"/>
        <v>31037245.382800002</v>
      </c>
      <c r="G44" s="20">
        <v>1.7662</v>
      </c>
      <c r="H44" s="10">
        <v>17572894</v>
      </c>
      <c r="I44" s="12">
        <f t="shared" si="1"/>
        <v>31037245.382800002</v>
      </c>
      <c r="J44" s="19">
        <f t="shared" si="2"/>
        <v>0</v>
      </c>
      <c r="K44" s="12">
        <f t="shared" si="3"/>
        <v>0</v>
      </c>
      <c r="L44" s="20">
        <f t="shared" si="4"/>
        <v>0</v>
      </c>
      <c r="M44" s="10">
        <f t="shared" si="5"/>
        <v>0</v>
      </c>
      <c r="N44" s="2"/>
    </row>
    <row r="45" spans="1:14" ht="32.25" customHeight="1">
      <c r="A45" s="6">
        <v>13</v>
      </c>
      <c r="B45" s="16" t="s">
        <v>24</v>
      </c>
      <c r="C45" s="2" t="s">
        <v>25</v>
      </c>
      <c r="D45" s="20">
        <v>0.58109999999999995</v>
      </c>
      <c r="E45" s="10">
        <v>24512504</v>
      </c>
      <c r="F45" s="12">
        <f t="shared" si="0"/>
        <v>14244216.074399998</v>
      </c>
      <c r="G45" s="20">
        <v>0.58109999999999995</v>
      </c>
      <c r="H45" s="10">
        <v>24512504</v>
      </c>
      <c r="I45" s="12">
        <f t="shared" si="1"/>
        <v>14244216.074399998</v>
      </c>
      <c r="J45" s="19">
        <f t="shared" si="2"/>
        <v>0</v>
      </c>
      <c r="K45" s="12">
        <f t="shared" si="3"/>
        <v>0</v>
      </c>
      <c r="L45" s="20">
        <f t="shared" si="4"/>
        <v>0</v>
      </c>
      <c r="M45" s="10">
        <f t="shared" si="5"/>
        <v>0</v>
      </c>
      <c r="N45" s="2"/>
    </row>
    <row r="46" spans="1:14" ht="32.25" customHeight="1">
      <c r="A46" s="6">
        <v>14</v>
      </c>
      <c r="B46" s="16" t="s">
        <v>62</v>
      </c>
      <c r="C46" s="2" t="s">
        <v>25</v>
      </c>
      <c r="D46" s="20">
        <v>1.7214</v>
      </c>
      <c r="E46" s="10">
        <v>25684686</v>
      </c>
      <c r="F46" s="12">
        <f t="shared" si="0"/>
        <v>44213618.480400003</v>
      </c>
      <c r="G46" s="20">
        <v>1.7214</v>
      </c>
      <c r="H46" s="10">
        <v>25684686</v>
      </c>
      <c r="I46" s="12">
        <f t="shared" si="1"/>
        <v>44213618.480400003</v>
      </c>
      <c r="J46" s="19">
        <f t="shared" si="2"/>
        <v>0</v>
      </c>
      <c r="K46" s="12">
        <f t="shared" si="3"/>
        <v>0</v>
      </c>
      <c r="L46" s="20">
        <f t="shared" si="4"/>
        <v>0</v>
      </c>
      <c r="M46" s="10">
        <f t="shared" si="5"/>
        <v>0</v>
      </c>
      <c r="N46" s="2"/>
    </row>
    <row r="47" spans="1:14" ht="32.25" customHeight="1">
      <c r="A47" s="6">
        <v>15</v>
      </c>
      <c r="B47" s="16" t="s">
        <v>63</v>
      </c>
      <c r="C47" s="2" t="s">
        <v>25</v>
      </c>
      <c r="D47" s="20">
        <v>0.68940000000000001</v>
      </c>
      <c r="E47" s="10">
        <v>25367620</v>
      </c>
      <c r="F47" s="12">
        <f t="shared" si="0"/>
        <v>17488437.228</v>
      </c>
      <c r="G47" s="20">
        <v>0.68940000000000001</v>
      </c>
      <c r="H47" s="10">
        <v>25367620</v>
      </c>
      <c r="I47" s="12">
        <f t="shared" si="1"/>
        <v>17488437.228</v>
      </c>
      <c r="J47" s="19">
        <f t="shared" si="2"/>
        <v>0</v>
      </c>
      <c r="K47" s="12">
        <f t="shared" si="3"/>
        <v>0</v>
      </c>
      <c r="L47" s="20">
        <f t="shared" si="4"/>
        <v>0</v>
      </c>
      <c r="M47" s="10">
        <f t="shared" si="5"/>
        <v>0</v>
      </c>
      <c r="N47" s="2"/>
    </row>
    <row r="48" spans="1:14" ht="32.25" customHeight="1">
      <c r="A48" s="6">
        <v>16</v>
      </c>
      <c r="B48" s="16" t="s">
        <v>64</v>
      </c>
      <c r="C48" s="2" t="s">
        <v>25</v>
      </c>
      <c r="D48" s="20">
        <v>0.61509999999999998</v>
      </c>
      <c r="E48" s="10">
        <v>27010598</v>
      </c>
      <c r="F48" s="12">
        <f t="shared" si="0"/>
        <v>16614218.829799999</v>
      </c>
      <c r="G48" s="20">
        <v>0.61509999999999998</v>
      </c>
      <c r="H48" s="10">
        <v>27010598</v>
      </c>
      <c r="I48" s="12">
        <f t="shared" si="1"/>
        <v>16614218.829799999</v>
      </c>
      <c r="J48" s="19">
        <f t="shared" si="2"/>
        <v>0</v>
      </c>
      <c r="K48" s="12">
        <f t="shared" si="3"/>
        <v>0</v>
      </c>
      <c r="L48" s="20">
        <f t="shared" si="4"/>
        <v>0</v>
      </c>
      <c r="M48" s="10">
        <f t="shared" si="5"/>
        <v>0</v>
      </c>
      <c r="N48" s="2"/>
    </row>
    <row r="49" spans="1:14" ht="32.25" customHeight="1">
      <c r="A49" s="6">
        <v>17</v>
      </c>
      <c r="B49" s="16" t="s">
        <v>65</v>
      </c>
      <c r="C49" s="2" t="s">
        <v>10</v>
      </c>
      <c r="D49" s="20">
        <v>20.3</v>
      </c>
      <c r="E49" s="10">
        <v>1676247</v>
      </c>
      <c r="F49" s="12">
        <f t="shared" si="0"/>
        <v>34027814.100000001</v>
      </c>
      <c r="G49" s="20">
        <v>20.3</v>
      </c>
      <c r="H49" s="10">
        <v>1676247</v>
      </c>
      <c r="I49" s="12">
        <f t="shared" si="1"/>
        <v>34027814.100000001</v>
      </c>
      <c r="J49" s="19">
        <f t="shared" si="2"/>
        <v>0</v>
      </c>
      <c r="K49" s="12">
        <f t="shared" si="3"/>
        <v>0</v>
      </c>
      <c r="L49" s="20">
        <f t="shared" si="4"/>
        <v>0</v>
      </c>
      <c r="M49" s="10">
        <f t="shared" si="5"/>
        <v>0</v>
      </c>
      <c r="N49" s="2"/>
    </row>
    <row r="50" spans="1:14" s="43" customFormat="1" ht="32.25" customHeight="1">
      <c r="A50" s="36">
        <v>18</v>
      </c>
      <c r="B50" s="37" t="s">
        <v>66</v>
      </c>
      <c r="C50" s="42" t="s">
        <v>33</v>
      </c>
      <c r="D50" s="39">
        <v>13.65</v>
      </c>
      <c r="E50" s="40">
        <v>200476</v>
      </c>
      <c r="F50" s="29">
        <f t="shared" si="0"/>
        <v>2736497.4</v>
      </c>
      <c r="G50" s="39">
        <v>10.92</v>
      </c>
      <c r="H50" s="40">
        <v>100000</v>
      </c>
      <c r="I50" s="29">
        <f t="shared" si="1"/>
        <v>1092000</v>
      </c>
      <c r="J50" s="41">
        <f t="shared" si="2"/>
        <v>2.7300000000000004</v>
      </c>
      <c r="K50" s="29">
        <f t="shared" si="3"/>
        <v>1644497.4</v>
      </c>
      <c r="L50" s="39">
        <f t="shared" si="4"/>
        <v>0</v>
      </c>
      <c r="M50" s="40">
        <f t="shared" si="5"/>
        <v>0</v>
      </c>
      <c r="N50" s="42"/>
    </row>
    <row r="51" spans="1:14" s="43" customFormat="1" ht="32.25" customHeight="1">
      <c r="A51" s="36">
        <v>19</v>
      </c>
      <c r="B51" s="37" t="s">
        <v>34</v>
      </c>
      <c r="C51" s="42" t="s">
        <v>33</v>
      </c>
      <c r="D51" s="39">
        <v>21</v>
      </c>
      <c r="E51" s="40">
        <v>187552</v>
      </c>
      <c r="F51" s="29">
        <f t="shared" si="0"/>
        <v>3938592</v>
      </c>
      <c r="G51" s="39">
        <v>21</v>
      </c>
      <c r="H51" s="40">
        <v>100000</v>
      </c>
      <c r="I51" s="29">
        <f t="shared" si="1"/>
        <v>2100000</v>
      </c>
      <c r="J51" s="41">
        <f t="shared" si="2"/>
        <v>0</v>
      </c>
      <c r="K51" s="29">
        <f t="shared" si="3"/>
        <v>1838592</v>
      </c>
      <c r="L51" s="39">
        <f t="shared" si="4"/>
        <v>0</v>
      </c>
      <c r="M51" s="40">
        <f t="shared" si="5"/>
        <v>0</v>
      </c>
      <c r="N51" s="42"/>
    </row>
    <row r="52" spans="1:14" s="43" customFormat="1" ht="32.25" customHeight="1">
      <c r="A52" s="36">
        <v>20</v>
      </c>
      <c r="B52" s="37" t="s">
        <v>67</v>
      </c>
      <c r="C52" s="42" t="s">
        <v>33</v>
      </c>
      <c r="D52" s="39">
        <v>168.35</v>
      </c>
      <c r="E52" s="40">
        <v>424279</v>
      </c>
      <c r="F52" s="29">
        <f t="shared" si="0"/>
        <v>71427369.649999991</v>
      </c>
      <c r="G52" s="39">
        <v>184.73</v>
      </c>
      <c r="H52" s="40">
        <v>100000</v>
      </c>
      <c r="I52" s="29">
        <f t="shared" si="1"/>
        <v>18473000</v>
      </c>
      <c r="J52" s="41">
        <f t="shared" si="2"/>
        <v>0</v>
      </c>
      <c r="K52" s="29">
        <f t="shared" si="3"/>
        <v>52954369.649999991</v>
      </c>
      <c r="L52" s="39">
        <f t="shared" si="4"/>
        <v>16.379999999999995</v>
      </c>
      <c r="M52" s="40">
        <f t="shared" si="5"/>
        <v>0</v>
      </c>
      <c r="N52" s="42"/>
    </row>
    <row r="53" spans="1:14" s="43" customFormat="1" ht="32.25" customHeight="1">
      <c r="A53" s="36">
        <v>21</v>
      </c>
      <c r="B53" s="37" t="s">
        <v>68</v>
      </c>
      <c r="C53" s="42" t="s">
        <v>33</v>
      </c>
      <c r="D53" s="39">
        <v>48</v>
      </c>
      <c r="E53" s="40">
        <v>287331</v>
      </c>
      <c r="F53" s="29">
        <f t="shared" si="0"/>
        <v>13791888</v>
      </c>
      <c r="G53" s="39">
        <v>124.746</v>
      </c>
      <c r="H53" s="40">
        <v>120000</v>
      </c>
      <c r="I53" s="29">
        <f t="shared" si="1"/>
        <v>14969520</v>
      </c>
      <c r="J53" s="41">
        <f t="shared" si="2"/>
        <v>0</v>
      </c>
      <c r="K53" s="29">
        <f t="shared" si="3"/>
        <v>0</v>
      </c>
      <c r="L53" s="39">
        <f t="shared" si="4"/>
        <v>76.745999999999995</v>
      </c>
      <c r="M53" s="40">
        <f t="shared" si="5"/>
        <v>1177632</v>
      </c>
      <c r="N53" s="42"/>
    </row>
    <row r="54" spans="1:14" s="43" customFormat="1" ht="32.25" customHeight="1">
      <c r="A54" s="36">
        <v>22</v>
      </c>
      <c r="B54" s="37" t="s">
        <v>69</v>
      </c>
      <c r="C54" s="42" t="s">
        <v>25</v>
      </c>
      <c r="D54" s="39">
        <v>0.98909999999999998</v>
      </c>
      <c r="E54" s="40">
        <v>29502844</v>
      </c>
      <c r="F54" s="29">
        <f t="shared" si="0"/>
        <v>29181263.000399999</v>
      </c>
      <c r="G54" s="39">
        <v>1.1416999999999999</v>
      </c>
      <c r="H54" s="40">
        <v>29502844</v>
      </c>
      <c r="I54" s="29">
        <f t="shared" si="1"/>
        <v>33683396.994800001</v>
      </c>
      <c r="J54" s="41">
        <f t="shared" si="2"/>
        <v>0</v>
      </c>
      <c r="K54" s="29">
        <f t="shared" si="3"/>
        <v>0</v>
      </c>
      <c r="L54" s="39">
        <f t="shared" si="4"/>
        <v>0.15259999999999996</v>
      </c>
      <c r="M54" s="40">
        <f t="shared" si="5"/>
        <v>4502133.9944000021</v>
      </c>
      <c r="N54" s="42"/>
    </row>
    <row r="55" spans="1:14" s="43" customFormat="1" ht="32.25" customHeight="1">
      <c r="A55" s="36">
        <v>23</v>
      </c>
      <c r="B55" s="37" t="s">
        <v>70</v>
      </c>
      <c r="C55" s="42" t="s">
        <v>25</v>
      </c>
      <c r="D55" s="39">
        <v>0.98909999999999998</v>
      </c>
      <c r="E55" s="40">
        <v>1748576</v>
      </c>
      <c r="F55" s="29">
        <f t="shared" si="0"/>
        <v>1729516.5215999999</v>
      </c>
      <c r="G55" s="39">
        <v>1.1416999999999999</v>
      </c>
      <c r="H55" s="40">
        <v>1748576</v>
      </c>
      <c r="I55" s="29">
        <f t="shared" si="1"/>
        <v>1996349.2191999999</v>
      </c>
      <c r="J55" s="41">
        <f t="shared" si="2"/>
        <v>0</v>
      </c>
      <c r="K55" s="29">
        <f t="shared" si="3"/>
        <v>0</v>
      </c>
      <c r="L55" s="39">
        <f t="shared" si="4"/>
        <v>0.15259999999999996</v>
      </c>
      <c r="M55" s="40">
        <f t="shared" si="5"/>
        <v>266832.69760000007</v>
      </c>
      <c r="N55" s="42"/>
    </row>
    <row r="56" spans="1:14" s="43" customFormat="1" ht="32.25" customHeight="1">
      <c r="A56" s="36">
        <v>24</v>
      </c>
      <c r="B56" s="37" t="s">
        <v>71</v>
      </c>
      <c r="C56" s="42" t="s">
        <v>21</v>
      </c>
      <c r="D56" s="39">
        <v>2.1560000000000001</v>
      </c>
      <c r="E56" s="40">
        <v>16515504</v>
      </c>
      <c r="F56" s="29">
        <f t="shared" si="0"/>
        <v>35607426.624000005</v>
      </c>
      <c r="G56" s="39">
        <v>2.1560000000000001</v>
      </c>
      <c r="H56" s="40">
        <v>26515504</v>
      </c>
      <c r="I56" s="29">
        <f t="shared" si="1"/>
        <v>57167426.624000005</v>
      </c>
      <c r="J56" s="41">
        <f t="shared" si="2"/>
        <v>0</v>
      </c>
      <c r="K56" s="29">
        <f t="shared" si="3"/>
        <v>0</v>
      </c>
      <c r="L56" s="39">
        <f t="shared" si="4"/>
        <v>0</v>
      </c>
      <c r="M56" s="40">
        <f t="shared" si="5"/>
        <v>21560000</v>
      </c>
      <c r="N56" s="42"/>
    </row>
    <row r="57" spans="1:14" s="43" customFormat="1" ht="32.25" customHeight="1">
      <c r="A57" s="36">
        <v>25</v>
      </c>
      <c r="B57" s="37" t="s">
        <v>72</v>
      </c>
      <c r="C57" s="42" t="s">
        <v>10</v>
      </c>
      <c r="D57" s="39">
        <v>32.798999999999999</v>
      </c>
      <c r="E57" s="40">
        <v>1537033</v>
      </c>
      <c r="F57" s="29">
        <f t="shared" si="0"/>
        <v>50413145.366999999</v>
      </c>
      <c r="G57" s="39">
        <v>33.911999999999999</v>
      </c>
      <c r="H57" s="40">
        <v>1537033</v>
      </c>
      <c r="I57" s="29">
        <f t="shared" si="1"/>
        <v>52123863.096000001</v>
      </c>
      <c r="J57" s="41">
        <f t="shared" si="2"/>
        <v>0</v>
      </c>
      <c r="K57" s="29">
        <f t="shared" si="3"/>
        <v>0</v>
      </c>
      <c r="L57" s="39">
        <f t="shared" si="4"/>
        <v>1.1129999999999995</v>
      </c>
      <c r="M57" s="40">
        <f t="shared" si="5"/>
        <v>1710717.7290000021</v>
      </c>
      <c r="N57" s="42"/>
    </row>
    <row r="58" spans="1:14" s="43" customFormat="1" ht="32.25" customHeight="1">
      <c r="A58" s="36">
        <v>26</v>
      </c>
      <c r="B58" s="37" t="s">
        <v>73</v>
      </c>
      <c r="C58" s="42" t="s">
        <v>33</v>
      </c>
      <c r="D58" s="39">
        <v>182</v>
      </c>
      <c r="E58" s="40">
        <v>191935</v>
      </c>
      <c r="F58" s="29">
        <f t="shared" si="0"/>
        <v>34932170</v>
      </c>
      <c r="G58" s="39">
        <v>0</v>
      </c>
      <c r="H58" s="40">
        <v>191935</v>
      </c>
      <c r="I58" s="29">
        <f t="shared" si="1"/>
        <v>0</v>
      </c>
      <c r="J58" s="41">
        <f t="shared" si="2"/>
        <v>182</v>
      </c>
      <c r="K58" s="29">
        <f t="shared" si="3"/>
        <v>34932170</v>
      </c>
      <c r="L58" s="39">
        <f t="shared" si="4"/>
        <v>0</v>
      </c>
      <c r="M58" s="40">
        <f t="shared" si="5"/>
        <v>0</v>
      </c>
      <c r="N58" s="42"/>
    </row>
    <row r="59" spans="1:14" ht="32.25" customHeight="1">
      <c r="A59" s="6">
        <v>27</v>
      </c>
      <c r="B59" s="16" t="s">
        <v>60</v>
      </c>
      <c r="C59" s="2" t="s">
        <v>33</v>
      </c>
      <c r="D59" s="20">
        <v>655.98</v>
      </c>
      <c r="E59" s="10">
        <v>81113</v>
      </c>
      <c r="F59" s="12">
        <f t="shared" si="0"/>
        <v>53208505.740000002</v>
      </c>
      <c r="G59" s="20">
        <v>655.98</v>
      </c>
      <c r="H59" s="10">
        <v>81113</v>
      </c>
      <c r="I59" s="12">
        <f t="shared" si="1"/>
        <v>53208505.740000002</v>
      </c>
      <c r="J59" s="19">
        <f t="shared" si="2"/>
        <v>0</v>
      </c>
      <c r="K59" s="12">
        <f t="shared" si="3"/>
        <v>0</v>
      </c>
      <c r="L59" s="20">
        <f t="shared" si="4"/>
        <v>0</v>
      </c>
      <c r="M59" s="10">
        <f t="shared" si="5"/>
        <v>0</v>
      </c>
      <c r="N59" s="2"/>
    </row>
    <row r="60" spans="1:14" ht="32.25" customHeight="1">
      <c r="A60" s="6">
        <v>28</v>
      </c>
      <c r="B60" s="16" t="s">
        <v>74</v>
      </c>
      <c r="C60" s="2" t="s">
        <v>33</v>
      </c>
      <c r="D60" s="20">
        <v>50.468000000000004</v>
      </c>
      <c r="E60" s="10">
        <v>57407</v>
      </c>
      <c r="F60" s="12">
        <f t="shared" si="0"/>
        <v>2897216.4760000003</v>
      </c>
      <c r="G60" s="20">
        <v>50.468000000000004</v>
      </c>
      <c r="H60" s="10">
        <v>57407</v>
      </c>
      <c r="I60" s="12">
        <f t="shared" si="1"/>
        <v>2897216.4760000003</v>
      </c>
      <c r="J60" s="19">
        <f t="shared" si="2"/>
        <v>0</v>
      </c>
      <c r="K60" s="12">
        <f t="shared" si="3"/>
        <v>0</v>
      </c>
      <c r="L60" s="20">
        <f t="shared" si="4"/>
        <v>0</v>
      </c>
      <c r="M60" s="10">
        <f t="shared" si="5"/>
        <v>0</v>
      </c>
      <c r="N60" s="2"/>
    </row>
    <row r="61" spans="1:14" ht="32.25" customHeight="1">
      <c r="A61" s="6">
        <v>29</v>
      </c>
      <c r="B61" s="16" t="s">
        <v>75</v>
      </c>
      <c r="C61" s="2" t="s">
        <v>79</v>
      </c>
      <c r="D61" s="20">
        <v>68.2</v>
      </c>
      <c r="E61" s="10">
        <v>81305</v>
      </c>
      <c r="F61" s="12">
        <f t="shared" si="0"/>
        <v>5545001</v>
      </c>
      <c r="G61" s="20">
        <v>68.2</v>
      </c>
      <c r="H61" s="10">
        <v>81305</v>
      </c>
      <c r="I61" s="12">
        <f t="shared" si="1"/>
        <v>5545001</v>
      </c>
      <c r="J61" s="19">
        <f t="shared" si="2"/>
        <v>0</v>
      </c>
      <c r="K61" s="12">
        <f t="shared" si="3"/>
        <v>0</v>
      </c>
      <c r="L61" s="20">
        <f t="shared" si="4"/>
        <v>0</v>
      </c>
      <c r="M61" s="10">
        <f t="shared" si="5"/>
        <v>0</v>
      </c>
      <c r="N61" s="2"/>
    </row>
    <row r="62" spans="1:14" ht="32.25" customHeight="1">
      <c r="A62" s="6">
        <v>30</v>
      </c>
      <c r="B62" s="16" t="s">
        <v>76</v>
      </c>
      <c r="C62" s="2" t="s">
        <v>79</v>
      </c>
      <c r="D62" s="20">
        <v>68.2</v>
      </c>
      <c r="E62" s="10">
        <v>64868</v>
      </c>
      <c r="F62" s="12">
        <f t="shared" si="0"/>
        <v>4423997.6000000006</v>
      </c>
      <c r="G62" s="20">
        <v>68.2</v>
      </c>
      <c r="H62" s="10">
        <v>64868</v>
      </c>
      <c r="I62" s="12">
        <f t="shared" si="1"/>
        <v>4423997.6000000006</v>
      </c>
      <c r="J62" s="19">
        <f t="shared" si="2"/>
        <v>0</v>
      </c>
      <c r="K62" s="12">
        <f t="shared" si="3"/>
        <v>0</v>
      </c>
      <c r="L62" s="20">
        <f t="shared" si="4"/>
        <v>0</v>
      </c>
      <c r="M62" s="10">
        <f t="shared" si="5"/>
        <v>0</v>
      </c>
      <c r="N62" s="2"/>
    </row>
    <row r="63" spans="1:14" ht="32.25" customHeight="1">
      <c r="A63" s="6">
        <v>31</v>
      </c>
      <c r="B63" s="16" t="s">
        <v>77</v>
      </c>
      <c r="C63" s="2" t="s">
        <v>33</v>
      </c>
      <c r="D63" s="20">
        <v>136.78800000000001</v>
      </c>
      <c r="E63" s="10">
        <v>47287</v>
      </c>
      <c r="F63" s="12">
        <f t="shared" si="0"/>
        <v>6468294.1560000004</v>
      </c>
      <c r="G63" s="20">
        <v>136.78800000000001</v>
      </c>
      <c r="H63" s="10">
        <v>47287</v>
      </c>
      <c r="I63" s="12">
        <f t="shared" si="1"/>
        <v>6468294.1560000004</v>
      </c>
      <c r="J63" s="19">
        <f t="shared" si="2"/>
        <v>0</v>
      </c>
      <c r="K63" s="12">
        <f t="shared" si="3"/>
        <v>0</v>
      </c>
      <c r="L63" s="20">
        <f t="shared" si="4"/>
        <v>0</v>
      </c>
      <c r="M63" s="10">
        <f t="shared" si="5"/>
        <v>0</v>
      </c>
      <c r="N63" s="2"/>
    </row>
    <row r="64" spans="1:14" ht="32.25" customHeight="1">
      <c r="A64" s="6">
        <v>32</v>
      </c>
      <c r="B64" s="16" t="s">
        <v>29</v>
      </c>
      <c r="C64" s="2" t="s">
        <v>21</v>
      </c>
      <c r="D64" s="20">
        <v>2.0299999999999998</v>
      </c>
      <c r="E64" s="10">
        <v>682496</v>
      </c>
      <c r="F64" s="12">
        <f t="shared" si="0"/>
        <v>1385466.8799999999</v>
      </c>
      <c r="G64" s="20">
        <v>2.0299999999999998</v>
      </c>
      <c r="H64" s="10">
        <v>682496</v>
      </c>
      <c r="I64" s="12">
        <f t="shared" si="1"/>
        <v>1385466.8799999999</v>
      </c>
      <c r="J64" s="19">
        <f t="shared" si="2"/>
        <v>0</v>
      </c>
      <c r="K64" s="12">
        <f t="shared" si="3"/>
        <v>0</v>
      </c>
      <c r="L64" s="20">
        <f t="shared" si="4"/>
        <v>0</v>
      </c>
      <c r="M64" s="10">
        <f t="shared" si="5"/>
        <v>0</v>
      </c>
      <c r="N64" s="2"/>
    </row>
    <row r="65" spans="1:14" s="43" customFormat="1" ht="32.25" customHeight="1">
      <c r="A65" s="36">
        <v>33</v>
      </c>
      <c r="B65" s="37" t="s">
        <v>78</v>
      </c>
      <c r="C65" s="42" t="s">
        <v>33</v>
      </c>
      <c r="D65" s="39">
        <v>676.58</v>
      </c>
      <c r="E65" s="40">
        <v>81113</v>
      </c>
      <c r="F65" s="29">
        <f t="shared" si="0"/>
        <v>54879433.540000007</v>
      </c>
      <c r="G65" s="39">
        <v>672.73099999999999</v>
      </c>
      <c r="H65" s="40">
        <v>81113</v>
      </c>
      <c r="I65" s="29">
        <f t="shared" si="1"/>
        <v>54567229.603</v>
      </c>
      <c r="J65" s="41">
        <f t="shared" si="2"/>
        <v>3.8490000000000464</v>
      </c>
      <c r="K65" s="29">
        <f t="shared" si="3"/>
        <v>312203.93700000644</v>
      </c>
      <c r="L65" s="39">
        <f t="shared" si="4"/>
        <v>0</v>
      </c>
      <c r="M65" s="40">
        <f t="shared" si="5"/>
        <v>0</v>
      </c>
      <c r="N65" s="42"/>
    </row>
    <row r="66" spans="1:14" ht="32.25" customHeight="1">
      <c r="A66" s="6">
        <v>34</v>
      </c>
      <c r="B66" s="16" t="s">
        <v>80</v>
      </c>
      <c r="C66" s="2" t="s">
        <v>33</v>
      </c>
      <c r="D66" s="20">
        <v>136.78800000000001</v>
      </c>
      <c r="E66" s="10">
        <v>76892</v>
      </c>
      <c r="F66" s="12">
        <f t="shared" si="0"/>
        <v>10517902.896000002</v>
      </c>
      <c r="G66" s="20">
        <v>136.78800000000001</v>
      </c>
      <c r="H66" s="10">
        <v>76892</v>
      </c>
      <c r="I66" s="12">
        <f t="shared" si="1"/>
        <v>10517902.896000002</v>
      </c>
      <c r="J66" s="19">
        <f t="shared" si="2"/>
        <v>0</v>
      </c>
      <c r="K66" s="12">
        <f t="shared" si="3"/>
        <v>0</v>
      </c>
      <c r="L66" s="20">
        <f t="shared" si="4"/>
        <v>0</v>
      </c>
      <c r="M66" s="10">
        <f t="shared" si="5"/>
        <v>0</v>
      </c>
      <c r="N66" s="2"/>
    </row>
    <row r="67" spans="1:14" s="43" customFormat="1" ht="32.25" customHeight="1">
      <c r="A67" s="36">
        <v>35</v>
      </c>
      <c r="B67" s="37" t="s">
        <v>81</v>
      </c>
      <c r="C67" s="42" t="s">
        <v>33</v>
      </c>
      <c r="D67" s="39">
        <v>813.35799999999995</v>
      </c>
      <c r="E67" s="40">
        <v>83662</v>
      </c>
      <c r="F67" s="29">
        <f t="shared" si="0"/>
        <v>68047156.995999992</v>
      </c>
      <c r="G67" s="39">
        <v>758.178</v>
      </c>
      <c r="H67" s="40">
        <v>83740</v>
      </c>
      <c r="I67" s="29">
        <f t="shared" si="1"/>
        <v>63489825.719999999</v>
      </c>
      <c r="J67" s="41">
        <f t="shared" si="2"/>
        <v>55.17999999999995</v>
      </c>
      <c r="K67" s="29">
        <f t="shared" si="3"/>
        <v>4557331.2759999931</v>
      </c>
      <c r="L67" s="39">
        <f t="shared" si="4"/>
        <v>0</v>
      </c>
      <c r="M67" s="40">
        <f t="shared" si="5"/>
        <v>0</v>
      </c>
      <c r="N67" s="42"/>
    </row>
    <row r="68" spans="1:14" s="43" customFormat="1" ht="32.25" customHeight="1">
      <c r="A68" s="36">
        <v>36</v>
      </c>
      <c r="B68" s="37" t="s">
        <v>37</v>
      </c>
      <c r="C68" s="42" t="s">
        <v>33</v>
      </c>
      <c r="D68" s="39">
        <v>813.35799999999995</v>
      </c>
      <c r="E68" s="40">
        <v>59365</v>
      </c>
      <c r="F68" s="29">
        <f t="shared" si="0"/>
        <v>48284997.669999994</v>
      </c>
      <c r="G68" s="39">
        <v>758.178</v>
      </c>
      <c r="H68" s="40">
        <v>29710</v>
      </c>
      <c r="I68" s="29">
        <f t="shared" si="1"/>
        <v>22525468.379999999</v>
      </c>
      <c r="J68" s="41">
        <f t="shared" si="2"/>
        <v>55.17999999999995</v>
      </c>
      <c r="K68" s="29">
        <f t="shared" si="3"/>
        <v>25759529.289999995</v>
      </c>
      <c r="L68" s="39">
        <f t="shared" si="4"/>
        <v>0</v>
      </c>
      <c r="M68" s="40">
        <f t="shared" si="5"/>
        <v>0</v>
      </c>
      <c r="N68" s="42"/>
    </row>
    <row r="69" spans="1:14" ht="32.25" customHeight="1">
      <c r="A69" s="6">
        <v>37</v>
      </c>
      <c r="B69" s="16" t="s">
        <v>82</v>
      </c>
      <c r="C69" s="2" t="s">
        <v>45</v>
      </c>
      <c r="D69" s="20">
        <v>0.48</v>
      </c>
      <c r="E69" s="10">
        <v>14072168</v>
      </c>
      <c r="F69" s="12">
        <f t="shared" si="0"/>
        <v>6754640.6399999997</v>
      </c>
      <c r="G69" s="20">
        <v>0.48</v>
      </c>
      <c r="H69" s="10">
        <v>14072168</v>
      </c>
      <c r="I69" s="12">
        <f t="shared" si="1"/>
        <v>6754640.6399999997</v>
      </c>
      <c r="J69" s="19">
        <f t="shared" si="2"/>
        <v>0</v>
      </c>
      <c r="K69" s="12">
        <f t="shared" si="3"/>
        <v>0</v>
      </c>
      <c r="L69" s="20">
        <f t="shared" si="4"/>
        <v>0</v>
      </c>
      <c r="M69" s="10">
        <f t="shared" si="5"/>
        <v>0</v>
      </c>
      <c r="N69" s="2"/>
    </row>
    <row r="70" spans="1:14" ht="32.25" customHeight="1">
      <c r="A70" s="6">
        <v>38</v>
      </c>
      <c r="B70" s="16" t="s">
        <v>83</v>
      </c>
      <c r="C70" s="2" t="s">
        <v>15</v>
      </c>
      <c r="D70" s="20">
        <v>8</v>
      </c>
      <c r="E70" s="10">
        <v>44770</v>
      </c>
      <c r="F70" s="12">
        <f t="shared" ref="F70" si="7">D70*E70</f>
        <v>358160</v>
      </c>
      <c r="G70" s="20">
        <v>8</v>
      </c>
      <c r="H70" s="10">
        <v>44770</v>
      </c>
      <c r="I70" s="12">
        <f t="shared" ref="I70" si="8">G70*H70</f>
        <v>358160</v>
      </c>
      <c r="J70" s="19">
        <f t="shared" ref="J70" si="9">MAX(D70-G70,0)</f>
        <v>0</v>
      </c>
      <c r="K70" s="12">
        <f t="shared" ref="K70" si="10">MAX(F70-I70,0)</f>
        <v>0</v>
      </c>
      <c r="L70" s="20">
        <f t="shared" ref="L70" si="11">MAX(G70-D70,0)</f>
        <v>0</v>
      </c>
      <c r="M70" s="10">
        <f t="shared" ref="M70" si="12">MAX(I70-F70,0)</f>
        <v>0</v>
      </c>
      <c r="N70" s="2"/>
    </row>
    <row r="71" spans="1:14" s="43" customFormat="1" ht="32.25" customHeight="1">
      <c r="A71" s="36">
        <v>39</v>
      </c>
      <c r="B71" s="37" t="s">
        <v>31</v>
      </c>
      <c r="C71" s="42" t="s">
        <v>10</v>
      </c>
      <c r="D71" s="39"/>
      <c r="E71" s="40"/>
      <c r="F71" s="29">
        <f t="shared" ref="F71:F136" si="13">D71*E71</f>
        <v>0</v>
      </c>
      <c r="G71" s="39">
        <v>7.68</v>
      </c>
      <c r="H71" s="40">
        <v>2602936</v>
      </c>
      <c r="I71" s="29">
        <f t="shared" ref="I71:I136" si="14">G71*H71</f>
        <v>19990548.48</v>
      </c>
      <c r="J71" s="41">
        <f t="shared" ref="J71:J136" si="15">MAX(D71-G71,0)</f>
        <v>0</v>
      </c>
      <c r="K71" s="29">
        <f t="shared" ref="K71:K136" si="16">MAX(F71-I71,0)</f>
        <v>0</v>
      </c>
      <c r="L71" s="39">
        <f t="shared" ref="L71:L136" si="17">MAX(G71-D71,0)</f>
        <v>7.68</v>
      </c>
      <c r="M71" s="40">
        <f t="shared" ref="M71:M136" si="18">MAX(I71-F71,0)</f>
        <v>19990548.48</v>
      </c>
      <c r="N71" s="42"/>
    </row>
    <row r="72" spans="1:14" s="3" customFormat="1" ht="32.25" customHeight="1">
      <c r="A72" s="60" t="s">
        <v>38</v>
      </c>
      <c r="B72" s="60"/>
      <c r="C72" s="60"/>
      <c r="D72" s="17"/>
      <c r="E72" s="25"/>
      <c r="F72" s="8">
        <f>SUM(F33:F71)</f>
        <v>983200701.69799995</v>
      </c>
      <c r="G72" s="17"/>
      <c r="H72" s="25"/>
      <c r="I72" s="8">
        <f t="shared" ref="I72:M72" si="19">SUM(I33:I71)</f>
        <v>913695868.5660001</v>
      </c>
      <c r="J72" s="17"/>
      <c r="K72" s="8">
        <f t="shared" si="19"/>
        <v>121998693.55299997</v>
      </c>
      <c r="L72" s="17"/>
      <c r="M72" s="8">
        <f t="shared" si="19"/>
        <v>52493860.421000004</v>
      </c>
      <c r="N72" s="4"/>
    </row>
    <row r="73" spans="1:14" ht="32.25" customHeight="1">
      <c r="A73" s="60" t="s">
        <v>84</v>
      </c>
      <c r="B73" s="60"/>
      <c r="C73" s="60"/>
      <c r="D73" s="20"/>
      <c r="E73" s="10"/>
      <c r="F73" s="12"/>
      <c r="G73" s="20"/>
      <c r="H73" s="10"/>
      <c r="I73" s="12"/>
      <c r="J73" s="19"/>
      <c r="K73" s="12"/>
      <c r="L73" s="20"/>
      <c r="M73" s="10"/>
      <c r="N73" s="2"/>
    </row>
    <row r="74" spans="1:14" ht="32.25" customHeight="1">
      <c r="A74" s="6">
        <v>1</v>
      </c>
      <c r="B74" s="16" t="s">
        <v>13</v>
      </c>
      <c r="C74" s="2" t="s">
        <v>10</v>
      </c>
      <c r="D74" s="20">
        <v>125.4838</v>
      </c>
      <c r="E74" s="10">
        <v>157460</v>
      </c>
      <c r="F74" s="12">
        <f t="shared" si="13"/>
        <v>19758679.148000002</v>
      </c>
      <c r="G74" s="20">
        <v>125.4838</v>
      </c>
      <c r="H74" s="10">
        <v>157460</v>
      </c>
      <c r="I74" s="12">
        <f t="shared" si="14"/>
        <v>19758679.148000002</v>
      </c>
      <c r="J74" s="19">
        <f t="shared" si="15"/>
        <v>0</v>
      </c>
      <c r="K74" s="12">
        <f t="shared" si="16"/>
        <v>0</v>
      </c>
      <c r="L74" s="20">
        <f t="shared" si="17"/>
        <v>0</v>
      </c>
      <c r="M74" s="10">
        <f t="shared" si="18"/>
        <v>0</v>
      </c>
      <c r="N74" s="2"/>
    </row>
    <row r="75" spans="1:14" ht="32.25" customHeight="1">
      <c r="A75" s="6">
        <v>2</v>
      </c>
      <c r="B75" s="16" t="s">
        <v>51</v>
      </c>
      <c r="C75" s="2" t="s">
        <v>10</v>
      </c>
      <c r="D75" s="20">
        <v>83.656000000000006</v>
      </c>
      <c r="E75" s="10">
        <v>124194</v>
      </c>
      <c r="F75" s="12">
        <f t="shared" si="13"/>
        <v>10389573.264</v>
      </c>
      <c r="G75" s="20">
        <v>83.656000000000006</v>
      </c>
      <c r="H75" s="10">
        <v>124194</v>
      </c>
      <c r="I75" s="12">
        <f t="shared" si="14"/>
        <v>10389573.264</v>
      </c>
      <c r="J75" s="19">
        <f t="shared" si="15"/>
        <v>0</v>
      </c>
      <c r="K75" s="12">
        <f t="shared" si="16"/>
        <v>0</v>
      </c>
      <c r="L75" s="20">
        <f t="shared" si="17"/>
        <v>0</v>
      </c>
      <c r="M75" s="10">
        <f t="shared" si="18"/>
        <v>0</v>
      </c>
      <c r="N75" s="2"/>
    </row>
    <row r="76" spans="1:14" ht="32.25" customHeight="1">
      <c r="A76" s="6">
        <v>3</v>
      </c>
      <c r="B76" s="16" t="s">
        <v>41</v>
      </c>
      <c r="C76" s="2" t="s">
        <v>10</v>
      </c>
      <c r="D76" s="20">
        <v>61.75</v>
      </c>
      <c r="E76" s="10">
        <v>1207823</v>
      </c>
      <c r="F76" s="12">
        <f t="shared" si="13"/>
        <v>74583070.25</v>
      </c>
      <c r="G76" s="20">
        <v>61.75</v>
      </c>
      <c r="H76" s="10">
        <v>1207823</v>
      </c>
      <c r="I76" s="12">
        <f t="shared" si="14"/>
        <v>74583070.25</v>
      </c>
      <c r="J76" s="19">
        <f t="shared" si="15"/>
        <v>0</v>
      </c>
      <c r="K76" s="12">
        <f t="shared" si="16"/>
        <v>0</v>
      </c>
      <c r="L76" s="20">
        <f t="shared" si="17"/>
        <v>0</v>
      </c>
      <c r="M76" s="10">
        <f t="shared" si="18"/>
        <v>0</v>
      </c>
      <c r="N76" s="2"/>
    </row>
    <row r="77" spans="1:14" s="43" customFormat="1" ht="32.25" customHeight="1">
      <c r="A77" s="36">
        <v>4</v>
      </c>
      <c r="B77" s="37" t="s">
        <v>90</v>
      </c>
      <c r="C77" s="42" t="s">
        <v>10</v>
      </c>
      <c r="D77" s="39">
        <v>5.6779999999999999</v>
      </c>
      <c r="E77" s="40">
        <v>1284797</v>
      </c>
      <c r="F77" s="29">
        <f t="shared" si="13"/>
        <v>7295077.3659999995</v>
      </c>
      <c r="G77" s="39">
        <v>9.0380000000000003</v>
      </c>
      <c r="H77" s="40">
        <v>1284797</v>
      </c>
      <c r="I77" s="29">
        <f t="shared" si="14"/>
        <v>11611995.286</v>
      </c>
      <c r="J77" s="41">
        <f t="shared" si="15"/>
        <v>0</v>
      </c>
      <c r="K77" s="29">
        <f t="shared" si="16"/>
        <v>0</v>
      </c>
      <c r="L77" s="39">
        <f t="shared" si="17"/>
        <v>3.3600000000000003</v>
      </c>
      <c r="M77" s="40">
        <f t="shared" si="18"/>
        <v>4316917.9200000009</v>
      </c>
      <c r="N77" s="42"/>
    </row>
    <row r="78" spans="1:14" ht="32.25" customHeight="1">
      <c r="A78" s="6">
        <v>5</v>
      </c>
      <c r="B78" s="16" t="s">
        <v>91</v>
      </c>
      <c r="C78" s="2" t="s">
        <v>10</v>
      </c>
      <c r="D78" s="20">
        <v>14.7072</v>
      </c>
      <c r="E78" s="10">
        <v>1686193</v>
      </c>
      <c r="F78" s="12">
        <f t="shared" si="13"/>
        <v>24799177.689600002</v>
      </c>
      <c r="G78" s="20">
        <v>14.7072</v>
      </c>
      <c r="H78" s="10">
        <v>1686193</v>
      </c>
      <c r="I78" s="12">
        <f t="shared" si="14"/>
        <v>24799177.689600002</v>
      </c>
      <c r="J78" s="19">
        <f t="shared" si="15"/>
        <v>0</v>
      </c>
      <c r="K78" s="12">
        <f t="shared" si="16"/>
        <v>0</v>
      </c>
      <c r="L78" s="20">
        <f t="shared" si="17"/>
        <v>0</v>
      </c>
      <c r="M78" s="10">
        <f t="shared" si="18"/>
        <v>0</v>
      </c>
      <c r="N78" s="2"/>
    </row>
    <row r="79" spans="1:14" ht="32.25" customHeight="1">
      <c r="A79" s="6">
        <v>6</v>
      </c>
      <c r="B79" s="16" t="s">
        <v>92</v>
      </c>
      <c r="C79" s="2" t="s">
        <v>10</v>
      </c>
      <c r="D79" s="20">
        <v>15.308999999999999</v>
      </c>
      <c r="E79" s="10">
        <v>2218781</v>
      </c>
      <c r="F79" s="12">
        <f t="shared" si="13"/>
        <v>33967318.328999996</v>
      </c>
      <c r="G79" s="20">
        <v>15.308999999999999</v>
      </c>
      <c r="H79" s="10">
        <v>2218781</v>
      </c>
      <c r="I79" s="12">
        <f t="shared" si="14"/>
        <v>33967318.328999996</v>
      </c>
      <c r="J79" s="19">
        <f t="shared" si="15"/>
        <v>0</v>
      </c>
      <c r="K79" s="12">
        <f t="shared" si="16"/>
        <v>0</v>
      </c>
      <c r="L79" s="20">
        <f t="shared" si="17"/>
        <v>0</v>
      </c>
      <c r="M79" s="10">
        <f t="shared" si="18"/>
        <v>0</v>
      </c>
      <c r="N79" s="2"/>
    </row>
    <row r="80" spans="1:14" ht="32.25" customHeight="1">
      <c r="A80" s="6">
        <v>7</v>
      </c>
      <c r="B80" s="16" t="s">
        <v>93</v>
      </c>
      <c r="C80" s="2" t="s">
        <v>10</v>
      </c>
      <c r="D80" s="20">
        <v>2.6027</v>
      </c>
      <c r="E80" s="10">
        <v>2545968</v>
      </c>
      <c r="F80" s="12">
        <f t="shared" si="13"/>
        <v>6626390.9135999996</v>
      </c>
      <c r="G80" s="20">
        <v>2.6027</v>
      </c>
      <c r="H80" s="10">
        <v>2545968</v>
      </c>
      <c r="I80" s="12">
        <f t="shared" si="14"/>
        <v>6626390.9135999996</v>
      </c>
      <c r="J80" s="19">
        <f t="shared" si="15"/>
        <v>0</v>
      </c>
      <c r="K80" s="12">
        <f t="shared" si="16"/>
        <v>0</v>
      </c>
      <c r="L80" s="20">
        <f t="shared" si="17"/>
        <v>0</v>
      </c>
      <c r="M80" s="10">
        <f t="shared" si="18"/>
        <v>0</v>
      </c>
      <c r="N80" s="2"/>
    </row>
    <row r="81" spans="1:14" ht="32.25" customHeight="1">
      <c r="A81" s="6">
        <v>8</v>
      </c>
      <c r="B81" s="16" t="s">
        <v>47</v>
      </c>
      <c r="C81" s="2" t="s">
        <v>10</v>
      </c>
      <c r="D81" s="20">
        <v>6.16</v>
      </c>
      <c r="E81" s="10">
        <v>2263632</v>
      </c>
      <c r="F81" s="12">
        <f t="shared" si="13"/>
        <v>13943973.120000001</v>
      </c>
      <c r="G81" s="20">
        <v>6.16</v>
      </c>
      <c r="H81" s="10">
        <v>2263632</v>
      </c>
      <c r="I81" s="12">
        <f t="shared" si="14"/>
        <v>13943973.120000001</v>
      </c>
      <c r="J81" s="19">
        <f t="shared" si="15"/>
        <v>0</v>
      </c>
      <c r="K81" s="12">
        <f t="shared" si="16"/>
        <v>0</v>
      </c>
      <c r="L81" s="20">
        <f t="shared" si="17"/>
        <v>0</v>
      </c>
      <c r="M81" s="10">
        <f t="shared" si="18"/>
        <v>0</v>
      </c>
      <c r="N81" s="2"/>
    </row>
    <row r="82" spans="1:14" ht="32.25" customHeight="1">
      <c r="A82" s="6">
        <v>9</v>
      </c>
      <c r="B82" s="16" t="s">
        <v>48</v>
      </c>
      <c r="C82" s="2" t="s">
        <v>21</v>
      </c>
      <c r="D82" s="20">
        <v>0.63859999999999995</v>
      </c>
      <c r="E82" s="10">
        <v>16080494</v>
      </c>
      <c r="F82" s="12">
        <f t="shared" si="13"/>
        <v>10269003.4684</v>
      </c>
      <c r="G82" s="20">
        <v>0.63859999999999995</v>
      </c>
      <c r="H82" s="10">
        <v>16080494</v>
      </c>
      <c r="I82" s="12">
        <f t="shared" si="14"/>
        <v>10269003.4684</v>
      </c>
      <c r="J82" s="19">
        <f t="shared" si="15"/>
        <v>0</v>
      </c>
      <c r="K82" s="12">
        <f t="shared" si="16"/>
        <v>0</v>
      </c>
      <c r="L82" s="20">
        <f t="shared" si="17"/>
        <v>0</v>
      </c>
      <c r="M82" s="10">
        <f t="shared" si="18"/>
        <v>0</v>
      </c>
      <c r="N82" s="2"/>
    </row>
    <row r="83" spans="1:14" ht="32.25" customHeight="1">
      <c r="A83" s="6">
        <v>10</v>
      </c>
      <c r="B83" s="16" t="s">
        <v>94</v>
      </c>
      <c r="C83" s="2" t="s">
        <v>21</v>
      </c>
      <c r="D83" s="20">
        <v>2.9556</v>
      </c>
      <c r="E83" s="10">
        <v>21634016</v>
      </c>
      <c r="F83" s="12">
        <f t="shared" si="13"/>
        <v>63941497.689599998</v>
      </c>
      <c r="G83" s="20">
        <v>2.9556</v>
      </c>
      <c r="H83" s="10">
        <v>21634016</v>
      </c>
      <c r="I83" s="12">
        <f t="shared" si="14"/>
        <v>63941497.689599998</v>
      </c>
      <c r="J83" s="19">
        <f t="shared" si="15"/>
        <v>0</v>
      </c>
      <c r="K83" s="12">
        <f t="shared" si="16"/>
        <v>0</v>
      </c>
      <c r="L83" s="20">
        <f t="shared" si="17"/>
        <v>0</v>
      </c>
      <c r="M83" s="10">
        <f t="shared" si="18"/>
        <v>0</v>
      </c>
      <c r="N83" s="2"/>
    </row>
    <row r="84" spans="1:14" ht="32.25" customHeight="1">
      <c r="A84" s="6">
        <v>11</v>
      </c>
      <c r="B84" s="16" t="s">
        <v>50</v>
      </c>
      <c r="C84" s="2" t="s">
        <v>21</v>
      </c>
      <c r="D84" s="20">
        <v>0.67759999999999998</v>
      </c>
      <c r="E84" s="10">
        <v>17838122</v>
      </c>
      <c r="F84" s="12">
        <f t="shared" si="13"/>
        <v>12087111.4672</v>
      </c>
      <c r="G84" s="20">
        <v>0.67759999999999998</v>
      </c>
      <c r="H84" s="10">
        <v>17838122</v>
      </c>
      <c r="I84" s="12">
        <f t="shared" si="14"/>
        <v>12087111.4672</v>
      </c>
      <c r="J84" s="19">
        <f t="shared" si="15"/>
        <v>0</v>
      </c>
      <c r="K84" s="12">
        <f t="shared" si="16"/>
        <v>0</v>
      </c>
      <c r="L84" s="20">
        <f t="shared" si="17"/>
        <v>0</v>
      </c>
      <c r="M84" s="10">
        <f t="shared" si="18"/>
        <v>0</v>
      </c>
      <c r="N84" s="2"/>
    </row>
    <row r="85" spans="1:14" ht="32.25" customHeight="1">
      <c r="A85" s="6">
        <v>12</v>
      </c>
      <c r="B85" s="16" t="s">
        <v>95</v>
      </c>
      <c r="C85" s="2" t="s">
        <v>21</v>
      </c>
      <c r="D85" s="20">
        <v>1.19</v>
      </c>
      <c r="E85" s="10">
        <v>17589393</v>
      </c>
      <c r="F85" s="12">
        <f t="shared" si="13"/>
        <v>20931377.669999998</v>
      </c>
      <c r="G85" s="20">
        <v>1.19</v>
      </c>
      <c r="H85" s="10">
        <v>17589393</v>
      </c>
      <c r="I85" s="12">
        <f t="shared" si="14"/>
        <v>20931377.669999998</v>
      </c>
      <c r="J85" s="19">
        <f t="shared" si="15"/>
        <v>0</v>
      </c>
      <c r="K85" s="12">
        <f t="shared" si="16"/>
        <v>0</v>
      </c>
      <c r="L85" s="20">
        <f t="shared" si="17"/>
        <v>0</v>
      </c>
      <c r="M85" s="10">
        <f t="shared" si="18"/>
        <v>0</v>
      </c>
      <c r="N85" s="2"/>
    </row>
    <row r="86" spans="1:14" ht="32.25" customHeight="1">
      <c r="A86" s="6">
        <v>13</v>
      </c>
      <c r="B86" s="16" t="s">
        <v>96</v>
      </c>
      <c r="C86" s="2" t="s">
        <v>97</v>
      </c>
      <c r="D86" s="20">
        <v>0.37490000000000001</v>
      </c>
      <c r="E86" s="10">
        <v>21961313</v>
      </c>
      <c r="F86" s="12">
        <f t="shared" si="13"/>
        <v>8233296.2437000005</v>
      </c>
      <c r="G86" s="20">
        <v>0.37490000000000001</v>
      </c>
      <c r="H86" s="10">
        <v>21961313</v>
      </c>
      <c r="I86" s="12">
        <f t="shared" si="14"/>
        <v>8233296.2437000005</v>
      </c>
      <c r="J86" s="19">
        <f t="shared" si="15"/>
        <v>0</v>
      </c>
      <c r="K86" s="12">
        <f t="shared" si="16"/>
        <v>0</v>
      </c>
      <c r="L86" s="20">
        <f t="shared" si="17"/>
        <v>0</v>
      </c>
      <c r="M86" s="10">
        <f t="shared" si="18"/>
        <v>0</v>
      </c>
      <c r="N86" s="2"/>
    </row>
    <row r="87" spans="1:14" ht="32.25" customHeight="1">
      <c r="A87" s="6">
        <v>14</v>
      </c>
      <c r="B87" s="16" t="s">
        <v>98</v>
      </c>
      <c r="C87" s="2" t="s">
        <v>97</v>
      </c>
      <c r="D87" s="20">
        <v>2.5287999999999999</v>
      </c>
      <c r="E87" s="10">
        <v>23134596</v>
      </c>
      <c r="F87" s="12">
        <f t="shared" si="13"/>
        <v>58502766.364799999</v>
      </c>
      <c r="G87" s="20">
        <v>2.5287999999999999</v>
      </c>
      <c r="H87" s="10">
        <v>23134596</v>
      </c>
      <c r="I87" s="12">
        <f t="shared" si="14"/>
        <v>58502766.364799999</v>
      </c>
      <c r="J87" s="19">
        <f t="shared" si="15"/>
        <v>0</v>
      </c>
      <c r="K87" s="12">
        <f t="shared" si="16"/>
        <v>0</v>
      </c>
      <c r="L87" s="20">
        <f t="shared" si="17"/>
        <v>0</v>
      </c>
      <c r="M87" s="10">
        <f t="shared" si="18"/>
        <v>0</v>
      </c>
      <c r="N87" s="2"/>
    </row>
    <row r="88" spans="1:14" ht="32.25" customHeight="1">
      <c r="A88" s="6">
        <v>15</v>
      </c>
      <c r="B88" s="16" t="s">
        <v>99</v>
      </c>
      <c r="C88" s="2" t="s">
        <v>97</v>
      </c>
      <c r="D88" s="20">
        <v>0.89800000000000002</v>
      </c>
      <c r="E88" s="10">
        <v>22817232</v>
      </c>
      <c r="F88" s="12">
        <f t="shared" si="13"/>
        <v>20489874.335999999</v>
      </c>
      <c r="G88" s="20">
        <v>0.89800000000000002</v>
      </c>
      <c r="H88" s="10">
        <v>22817232</v>
      </c>
      <c r="I88" s="12">
        <f t="shared" si="14"/>
        <v>20489874.335999999</v>
      </c>
      <c r="J88" s="19">
        <f t="shared" si="15"/>
        <v>0</v>
      </c>
      <c r="K88" s="12">
        <f t="shared" si="16"/>
        <v>0</v>
      </c>
      <c r="L88" s="20">
        <f t="shared" si="17"/>
        <v>0</v>
      </c>
      <c r="M88" s="10">
        <f t="shared" si="18"/>
        <v>0</v>
      </c>
      <c r="N88" s="2"/>
    </row>
    <row r="89" spans="1:14" ht="32.25" customHeight="1">
      <c r="A89" s="6">
        <v>16</v>
      </c>
      <c r="B89" s="16" t="s">
        <v>100</v>
      </c>
      <c r="C89" s="2" t="s">
        <v>97</v>
      </c>
      <c r="D89" s="20">
        <v>0.47820000000000001</v>
      </c>
      <c r="E89" s="10">
        <v>24461752</v>
      </c>
      <c r="F89" s="12">
        <f t="shared" si="13"/>
        <v>11697609.806400001</v>
      </c>
      <c r="G89" s="20">
        <v>0.47820000000000001</v>
      </c>
      <c r="H89" s="10">
        <v>24461752</v>
      </c>
      <c r="I89" s="12">
        <f t="shared" si="14"/>
        <v>11697609.806400001</v>
      </c>
      <c r="J89" s="19">
        <f t="shared" si="15"/>
        <v>0</v>
      </c>
      <c r="K89" s="12">
        <f t="shared" si="16"/>
        <v>0</v>
      </c>
      <c r="L89" s="20">
        <f t="shared" si="17"/>
        <v>0</v>
      </c>
      <c r="M89" s="10">
        <f t="shared" si="18"/>
        <v>0</v>
      </c>
      <c r="N89" s="2"/>
    </row>
    <row r="90" spans="1:14" ht="32.25" customHeight="1">
      <c r="A90" s="6">
        <v>17</v>
      </c>
      <c r="B90" s="16" t="s">
        <v>31</v>
      </c>
      <c r="C90" s="2" t="s">
        <v>10</v>
      </c>
      <c r="D90" s="20">
        <v>6.8520000000000003</v>
      </c>
      <c r="E90" s="10">
        <v>2602936</v>
      </c>
      <c r="F90" s="12">
        <f t="shared" si="13"/>
        <v>17835317.471999999</v>
      </c>
      <c r="G90" s="20">
        <v>6.8520000000000003</v>
      </c>
      <c r="H90" s="10">
        <v>2602936</v>
      </c>
      <c r="I90" s="12">
        <f t="shared" si="14"/>
        <v>17835317.471999999</v>
      </c>
      <c r="J90" s="19">
        <f t="shared" si="15"/>
        <v>0</v>
      </c>
      <c r="K90" s="12">
        <f t="shared" si="16"/>
        <v>0</v>
      </c>
      <c r="L90" s="20">
        <f t="shared" si="17"/>
        <v>0</v>
      </c>
      <c r="M90" s="10">
        <f t="shared" si="18"/>
        <v>0</v>
      </c>
      <c r="N90" s="2"/>
    </row>
    <row r="91" spans="1:14" s="43" customFormat="1" ht="32.25" customHeight="1">
      <c r="A91" s="36">
        <v>18</v>
      </c>
      <c r="B91" s="37" t="s">
        <v>72</v>
      </c>
      <c r="C91" s="42" t="s">
        <v>10</v>
      </c>
      <c r="D91" s="39">
        <v>39.2395</v>
      </c>
      <c r="E91" s="40">
        <v>1538476</v>
      </c>
      <c r="F91" s="29">
        <f t="shared" si="13"/>
        <v>60369029.001999997</v>
      </c>
      <c r="G91" s="39">
        <v>39.266500000000001</v>
      </c>
      <c r="H91" s="40">
        <v>1538476</v>
      </c>
      <c r="I91" s="29">
        <f t="shared" si="14"/>
        <v>60410567.854000002</v>
      </c>
      <c r="J91" s="41">
        <f t="shared" si="15"/>
        <v>0</v>
      </c>
      <c r="K91" s="29">
        <f t="shared" si="16"/>
        <v>0</v>
      </c>
      <c r="L91" s="39">
        <f t="shared" si="17"/>
        <v>2.7000000000001023E-2</v>
      </c>
      <c r="M91" s="40">
        <f t="shared" si="18"/>
        <v>41538.852000005543</v>
      </c>
      <c r="N91" s="42"/>
    </row>
    <row r="92" spans="1:14" s="43" customFormat="1" ht="32.25" customHeight="1">
      <c r="A92" s="36">
        <v>19</v>
      </c>
      <c r="B92" s="37" t="s">
        <v>101</v>
      </c>
      <c r="C92" s="42" t="s">
        <v>33</v>
      </c>
      <c r="D92" s="39">
        <v>337.60500000000002</v>
      </c>
      <c r="E92" s="40">
        <v>81190</v>
      </c>
      <c r="F92" s="29">
        <f t="shared" si="13"/>
        <v>27410149.950000003</v>
      </c>
      <c r="G92" s="39">
        <v>352.86500000000001</v>
      </c>
      <c r="H92" s="40">
        <v>81190</v>
      </c>
      <c r="I92" s="29">
        <f t="shared" si="14"/>
        <v>28649109.350000001</v>
      </c>
      <c r="J92" s="41">
        <f t="shared" si="15"/>
        <v>0</v>
      </c>
      <c r="K92" s="29">
        <f t="shared" si="16"/>
        <v>0</v>
      </c>
      <c r="L92" s="39">
        <f t="shared" si="17"/>
        <v>15.259999999999991</v>
      </c>
      <c r="M92" s="40">
        <f t="shared" si="18"/>
        <v>1238959.3999999985</v>
      </c>
      <c r="N92" s="42"/>
    </row>
    <row r="93" spans="1:14" ht="32.25" customHeight="1">
      <c r="A93" s="6">
        <v>20</v>
      </c>
      <c r="B93" s="16" t="s">
        <v>102</v>
      </c>
      <c r="C93" s="2" t="s">
        <v>33</v>
      </c>
      <c r="D93" s="20">
        <v>118.32</v>
      </c>
      <c r="E93" s="10">
        <v>76963</v>
      </c>
      <c r="F93" s="12">
        <f t="shared" si="13"/>
        <v>9106262.1600000001</v>
      </c>
      <c r="G93" s="20">
        <v>118.32</v>
      </c>
      <c r="H93" s="10">
        <v>76963</v>
      </c>
      <c r="I93" s="12">
        <f t="shared" si="14"/>
        <v>9106262.1600000001</v>
      </c>
      <c r="J93" s="19">
        <f t="shared" si="15"/>
        <v>0</v>
      </c>
      <c r="K93" s="12">
        <f t="shared" si="16"/>
        <v>0</v>
      </c>
      <c r="L93" s="20">
        <f t="shared" si="17"/>
        <v>0</v>
      </c>
      <c r="M93" s="10">
        <f t="shared" si="18"/>
        <v>0</v>
      </c>
      <c r="N93" s="2"/>
    </row>
    <row r="94" spans="1:14" ht="32.25" customHeight="1">
      <c r="A94" s="6">
        <v>21</v>
      </c>
      <c r="B94" s="16" t="s">
        <v>103</v>
      </c>
      <c r="C94" s="2" t="s">
        <v>33</v>
      </c>
      <c r="D94" s="20">
        <v>32.015999999999998</v>
      </c>
      <c r="E94" s="10">
        <v>60916</v>
      </c>
      <c r="F94" s="12">
        <f t="shared" si="13"/>
        <v>1950286.656</v>
      </c>
      <c r="G94" s="20">
        <v>32.015999999999998</v>
      </c>
      <c r="H94" s="10">
        <v>60916</v>
      </c>
      <c r="I94" s="12">
        <f t="shared" si="14"/>
        <v>1950286.656</v>
      </c>
      <c r="J94" s="19">
        <f t="shared" si="15"/>
        <v>0</v>
      </c>
      <c r="K94" s="12">
        <f t="shared" si="16"/>
        <v>0</v>
      </c>
      <c r="L94" s="20">
        <f t="shared" si="17"/>
        <v>0</v>
      </c>
      <c r="M94" s="10">
        <f t="shared" si="18"/>
        <v>0</v>
      </c>
      <c r="N94" s="2"/>
    </row>
    <row r="95" spans="1:14" ht="32.25" customHeight="1">
      <c r="A95" s="6">
        <v>22</v>
      </c>
      <c r="B95" s="16" t="s">
        <v>75</v>
      </c>
      <c r="C95" s="2" t="s">
        <v>104</v>
      </c>
      <c r="D95" s="20">
        <v>34.799999999999997</v>
      </c>
      <c r="E95" s="10">
        <v>81382</v>
      </c>
      <c r="F95" s="12">
        <f t="shared" si="13"/>
        <v>2832093.5999999996</v>
      </c>
      <c r="G95" s="20">
        <v>34.799999999999997</v>
      </c>
      <c r="H95" s="10">
        <v>81382</v>
      </c>
      <c r="I95" s="12">
        <f t="shared" si="14"/>
        <v>2832093.5999999996</v>
      </c>
      <c r="J95" s="19">
        <f t="shared" si="15"/>
        <v>0</v>
      </c>
      <c r="K95" s="12">
        <f t="shared" si="16"/>
        <v>0</v>
      </c>
      <c r="L95" s="20">
        <f t="shared" si="17"/>
        <v>0</v>
      </c>
      <c r="M95" s="10">
        <f t="shared" si="18"/>
        <v>0</v>
      </c>
      <c r="N95" s="2"/>
    </row>
    <row r="96" spans="1:14" ht="32.25" customHeight="1">
      <c r="A96" s="6">
        <v>23</v>
      </c>
      <c r="B96" s="16" t="s">
        <v>76</v>
      </c>
      <c r="C96" s="2" t="s">
        <v>104</v>
      </c>
      <c r="D96" s="20">
        <v>34.799999999999997</v>
      </c>
      <c r="E96" s="10">
        <v>64929</v>
      </c>
      <c r="F96" s="12">
        <f t="shared" si="13"/>
        <v>2259529.1999999997</v>
      </c>
      <c r="G96" s="20">
        <v>34.799999999999997</v>
      </c>
      <c r="H96" s="10">
        <v>64929</v>
      </c>
      <c r="I96" s="12">
        <f t="shared" si="14"/>
        <v>2259529.1999999997</v>
      </c>
      <c r="J96" s="19">
        <f t="shared" si="15"/>
        <v>0</v>
      </c>
      <c r="K96" s="12">
        <f t="shared" si="16"/>
        <v>0</v>
      </c>
      <c r="L96" s="20">
        <f t="shared" si="17"/>
        <v>0</v>
      </c>
      <c r="M96" s="10">
        <f t="shared" si="18"/>
        <v>0</v>
      </c>
      <c r="N96" s="2"/>
    </row>
    <row r="97" spans="1:14" ht="32.25" customHeight="1">
      <c r="A97" s="6">
        <v>24</v>
      </c>
      <c r="B97" s="16" t="s">
        <v>77</v>
      </c>
      <c r="C97" s="2" t="s">
        <v>33</v>
      </c>
      <c r="D97" s="20">
        <v>76.56</v>
      </c>
      <c r="E97" s="10">
        <v>47332</v>
      </c>
      <c r="F97" s="12">
        <f t="shared" si="13"/>
        <v>3623737.92</v>
      </c>
      <c r="G97" s="20">
        <v>76.56</v>
      </c>
      <c r="H97" s="10">
        <v>47332</v>
      </c>
      <c r="I97" s="12">
        <f t="shared" si="14"/>
        <v>3623737.92</v>
      </c>
      <c r="J97" s="19">
        <f t="shared" si="15"/>
        <v>0</v>
      </c>
      <c r="K97" s="12">
        <f t="shared" si="16"/>
        <v>0</v>
      </c>
      <c r="L97" s="20">
        <f t="shared" si="17"/>
        <v>0</v>
      </c>
      <c r="M97" s="10">
        <f t="shared" si="18"/>
        <v>0</v>
      </c>
      <c r="N97" s="2"/>
    </row>
    <row r="98" spans="1:14" ht="32.25" customHeight="1">
      <c r="A98" s="6">
        <v>25</v>
      </c>
      <c r="B98" s="16" t="s">
        <v>105</v>
      </c>
      <c r="C98" s="2" t="s">
        <v>97</v>
      </c>
      <c r="D98" s="20">
        <v>0.98340000000000005</v>
      </c>
      <c r="E98" s="10">
        <v>29530547</v>
      </c>
      <c r="F98" s="12">
        <f t="shared" si="13"/>
        <v>29040339.919800002</v>
      </c>
      <c r="G98" s="20">
        <v>0.98340000000000005</v>
      </c>
      <c r="H98" s="10">
        <v>29530547</v>
      </c>
      <c r="I98" s="12">
        <f t="shared" si="14"/>
        <v>29040339.919800002</v>
      </c>
      <c r="J98" s="19">
        <f t="shared" si="15"/>
        <v>0</v>
      </c>
      <c r="K98" s="12">
        <f t="shared" si="16"/>
        <v>0</v>
      </c>
      <c r="L98" s="20">
        <f t="shared" si="17"/>
        <v>0</v>
      </c>
      <c r="M98" s="10">
        <f t="shared" si="18"/>
        <v>0</v>
      </c>
      <c r="N98" s="2"/>
    </row>
    <row r="99" spans="1:14" ht="32.25" customHeight="1">
      <c r="A99" s="6">
        <v>26</v>
      </c>
      <c r="B99" s="16" t="s">
        <v>70</v>
      </c>
      <c r="C99" s="2" t="s">
        <v>97</v>
      </c>
      <c r="D99" s="20">
        <v>0.98340000000000005</v>
      </c>
      <c r="E99" s="10">
        <v>1750217</v>
      </c>
      <c r="F99" s="12">
        <f t="shared" si="13"/>
        <v>1721163.3978000002</v>
      </c>
      <c r="G99" s="20">
        <v>0.98340000000000005</v>
      </c>
      <c r="H99" s="10">
        <v>1750217</v>
      </c>
      <c r="I99" s="12">
        <f t="shared" si="14"/>
        <v>1721163.3978000002</v>
      </c>
      <c r="J99" s="19">
        <f t="shared" si="15"/>
        <v>0</v>
      </c>
      <c r="K99" s="12">
        <f t="shared" si="16"/>
        <v>0</v>
      </c>
      <c r="L99" s="20">
        <f t="shared" si="17"/>
        <v>0</v>
      </c>
      <c r="M99" s="10">
        <f t="shared" si="18"/>
        <v>0</v>
      </c>
      <c r="N99" s="2"/>
    </row>
    <row r="100" spans="1:14" ht="32.25" customHeight="1">
      <c r="A100" s="6">
        <v>27</v>
      </c>
      <c r="B100" s="16" t="s">
        <v>106</v>
      </c>
      <c r="C100" s="2" t="s">
        <v>21</v>
      </c>
      <c r="D100" s="20">
        <v>2.262</v>
      </c>
      <c r="E100" s="10">
        <v>16531011</v>
      </c>
      <c r="F100" s="12">
        <f t="shared" si="13"/>
        <v>37393146.881999999</v>
      </c>
      <c r="G100" s="20">
        <v>2.262</v>
      </c>
      <c r="H100" s="10">
        <v>16531011</v>
      </c>
      <c r="I100" s="12">
        <f t="shared" si="14"/>
        <v>37393146.881999999</v>
      </c>
      <c r="J100" s="19">
        <f t="shared" si="15"/>
        <v>0</v>
      </c>
      <c r="K100" s="12">
        <f t="shared" si="16"/>
        <v>0</v>
      </c>
      <c r="L100" s="20">
        <f t="shared" si="17"/>
        <v>0</v>
      </c>
      <c r="M100" s="10">
        <f t="shared" si="18"/>
        <v>0</v>
      </c>
      <c r="N100" s="2"/>
    </row>
    <row r="101" spans="1:14" s="43" customFormat="1" ht="32.25" customHeight="1">
      <c r="A101" s="36">
        <v>28</v>
      </c>
      <c r="B101" s="37" t="s">
        <v>73</v>
      </c>
      <c r="C101" s="42" t="s">
        <v>33</v>
      </c>
      <c r="D101" s="39">
        <v>208.8</v>
      </c>
      <c r="E101" s="40">
        <v>192116</v>
      </c>
      <c r="F101" s="29">
        <f t="shared" si="13"/>
        <v>40113820.800000004</v>
      </c>
      <c r="G101" s="39">
        <v>0</v>
      </c>
      <c r="H101" s="40">
        <v>192116</v>
      </c>
      <c r="I101" s="29">
        <f t="shared" si="14"/>
        <v>0</v>
      </c>
      <c r="J101" s="41">
        <f t="shared" si="15"/>
        <v>208.8</v>
      </c>
      <c r="K101" s="29">
        <f t="shared" si="16"/>
        <v>40113820.800000004</v>
      </c>
      <c r="L101" s="39">
        <f t="shared" si="17"/>
        <v>0</v>
      </c>
      <c r="M101" s="40">
        <f t="shared" si="18"/>
        <v>0</v>
      </c>
      <c r="N101" s="42"/>
    </row>
    <row r="102" spans="1:14" ht="32.25" customHeight="1">
      <c r="A102" s="6">
        <v>29</v>
      </c>
      <c r="B102" s="16" t="s">
        <v>107</v>
      </c>
      <c r="C102" s="2" t="s">
        <v>10</v>
      </c>
      <c r="D102" s="20">
        <v>25.404</v>
      </c>
      <c r="E102" s="10">
        <v>1677821</v>
      </c>
      <c r="F102" s="12">
        <f t="shared" si="13"/>
        <v>42623364.684</v>
      </c>
      <c r="G102" s="20">
        <v>25.404</v>
      </c>
      <c r="H102" s="10">
        <v>1677821</v>
      </c>
      <c r="I102" s="12">
        <f t="shared" si="14"/>
        <v>42623364.684</v>
      </c>
      <c r="J102" s="19">
        <f t="shared" si="15"/>
        <v>0</v>
      </c>
      <c r="K102" s="12">
        <f t="shared" si="16"/>
        <v>0</v>
      </c>
      <c r="L102" s="20">
        <f t="shared" si="17"/>
        <v>0</v>
      </c>
      <c r="M102" s="10">
        <f t="shared" si="18"/>
        <v>0</v>
      </c>
      <c r="N102" s="2"/>
    </row>
    <row r="103" spans="1:14" ht="32.25" customHeight="1">
      <c r="A103" s="6">
        <v>30</v>
      </c>
      <c r="B103" s="16" t="s">
        <v>108</v>
      </c>
      <c r="C103" s="2" t="s">
        <v>10</v>
      </c>
      <c r="D103" s="20">
        <v>66.12</v>
      </c>
      <c r="E103" s="10">
        <v>195422</v>
      </c>
      <c r="F103" s="12">
        <f t="shared" si="13"/>
        <v>12921302.640000001</v>
      </c>
      <c r="G103" s="20">
        <v>66.12</v>
      </c>
      <c r="H103" s="10">
        <v>195422</v>
      </c>
      <c r="I103" s="12">
        <f t="shared" si="14"/>
        <v>12921302.640000001</v>
      </c>
      <c r="J103" s="19">
        <f t="shared" si="15"/>
        <v>0</v>
      </c>
      <c r="K103" s="12">
        <f t="shared" si="16"/>
        <v>0</v>
      </c>
      <c r="L103" s="20">
        <f t="shared" si="17"/>
        <v>0</v>
      </c>
      <c r="M103" s="10">
        <f t="shared" si="18"/>
        <v>0</v>
      </c>
      <c r="N103" s="2"/>
    </row>
    <row r="104" spans="1:14" ht="32.25" customHeight="1">
      <c r="A104" s="6">
        <v>31</v>
      </c>
      <c r="B104" s="16" t="s">
        <v>29</v>
      </c>
      <c r="C104" s="2" t="s">
        <v>21</v>
      </c>
      <c r="D104" s="20">
        <v>2.4359999999999999</v>
      </c>
      <c r="E104" s="10">
        <v>683138</v>
      </c>
      <c r="F104" s="12">
        <f t="shared" si="13"/>
        <v>1664124.1680000001</v>
      </c>
      <c r="G104" s="20">
        <v>2.4359999999999999</v>
      </c>
      <c r="H104" s="10">
        <v>683138</v>
      </c>
      <c r="I104" s="12">
        <f t="shared" si="14"/>
        <v>1664124.1680000001</v>
      </c>
      <c r="J104" s="19">
        <f t="shared" si="15"/>
        <v>0</v>
      </c>
      <c r="K104" s="12">
        <f t="shared" si="16"/>
        <v>0</v>
      </c>
      <c r="L104" s="20">
        <f t="shared" si="17"/>
        <v>0</v>
      </c>
      <c r="M104" s="10">
        <f t="shared" si="18"/>
        <v>0</v>
      </c>
      <c r="N104" s="2"/>
    </row>
    <row r="105" spans="1:14" s="43" customFormat="1" ht="32.25" customHeight="1">
      <c r="A105" s="36">
        <v>32</v>
      </c>
      <c r="B105" s="37" t="s">
        <v>109</v>
      </c>
      <c r="C105" s="42" t="s">
        <v>33</v>
      </c>
      <c r="D105" s="39">
        <v>30</v>
      </c>
      <c r="E105" s="40">
        <v>424678</v>
      </c>
      <c r="F105" s="29">
        <f t="shared" si="13"/>
        <v>12740340</v>
      </c>
      <c r="G105" s="39">
        <v>30</v>
      </c>
      <c r="H105" s="40">
        <v>100000</v>
      </c>
      <c r="I105" s="29">
        <f t="shared" si="14"/>
        <v>3000000</v>
      </c>
      <c r="J105" s="41">
        <f t="shared" si="15"/>
        <v>0</v>
      </c>
      <c r="K105" s="29">
        <f t="shared" si="16"/>
        <v>9740340</v>
      </c>
      <c r="L105" s="39">
        <f t="shared" si="17"/>
        <v>0</v>
      </c>
      <c r="M105" s="40">
        <f t="shared" si="18"/>
        <v>0</v>
      </c>
      <c r="N105" s="42"/>
    </row>
    <row r="106" spans="1:14" s="43" customFormat="1" ht="32.25" customHeight="1">
      <c r="A106" s="36">
        <v>33</v>
      </c>
      <c r="B106" s="37" t="s">
        <v>110</v>
      </c>
      <c r="C106" s="42" t="s">
        <v>33</v>
      </c>
      <c r="D106" s="39">
        <v>217.08</v>
      </c>
      <c r="E106" s="40">
        <v>187728</v>
      </c>
      <c r="F106" s="29">
        <f t="shared" si="13"/>
        <v>40751994.240000002</v>
      </c>
      <c r="G106" s="39">
        <v>217.08</v>
      </c>
      <c r="H106" s="40">
        <v>100000</v>
      </c>
      <c r="I106" s="29">
        <f t="shared" si="14"/>
        <v>21708000</v>
      </c>
      <c r="J106" s="41">
        <f t="shared" si="15"/>
        <v>0</v>
      </c>
      <c r="K106" s="29">
        <f t="shared" si="16"/>
        <v>19043994.240000002</v>
      </c>
      <c r="L106" s="39">
        <f t="shared" si="17"/>
        <v>0</v>
      </c>
      <c r="M106" s="40">
        <f t="shared" si="18"/>
        <v>0</v>
      </c>
      <c r="N106" s="42"/>
    </row>
    <row r="107" spans="1:14" s="43" customFormat="1" ht="32.25" customHeight="1">
      <c r="A107" s="36">
        <v>34</v>
      </c>
      <c r="B107" s="37" t="s">
        <v>111</v>
      </c>
      <c r="C107" s="42" t="s">
        <v>33</v>
      </c>
      <c r="D107" s="39">
        <v>464.22</v>
      </c>
      <c r="E107" s="40">
        <v>302887</v>
      </c>
      <c r="F107" s="29">
        <f t="shared" si="13"/>
        <v>140606203.14000002</v>
      </c>
      <c r="G107" s="39">
        <v>464.22</v>
      </c>
      <c r="H107" s="40">
        <v>120000</v>
      </c>
      <c r="I107" s="29">
        <f t="shared" si="14"/>
        <v>55706400</v>
      </c>
      <c r="J107" s="41">
        <f t="shared" si="15"/>
        <v>0</v>
      </c>
      <c r="K107" s="29">
        <f t="shared" si="16"/>
        <v>84899803.140000015</v>
      </c>
      <c r="L107" s="39">
        <f t="shared" si="17"/>
        <v>0</v>
      </c>
      <c r="M107" s="40">
        <f t="shared" si="18"/>
        <v>0</v>
      </c>
      <c r="N107" s="42"/>
    </row>
    <row r="108" spans="1:14" s="43" customFormat="1" ht="32.25" customHeight="1">
      <c r="A108" s="36">
        <v>35</v>
      </c>
      <c r="B108" s="51" t="s">
        <v>36</v>
      </c>
      <c r="C108" s="42" t="s">
        <v>33</v>
      </c>
      <c r="D108" s="39">
        <v>455.92500000000001</v>
      </c>
      <c r="E108" s="40">
        <v>83740</v>
      </c>
      <c r="F108" s="29">
        <f t="shared" si="13"/>
        <v>38179159.5</v>
      </c>
      <c r="G108" s="39">
        <v>456.46499999999997</v>
      </c>
      <c r="H108" s="40">
        <v>83740</v>
      </c>
      <c r="I108" s="29">
        <f t="shared" si="14"/>
        <v>38224379.100000001</v>
      </c>
      <c r="J108" s="41">
        <f t="shared" si="15"/>
        <v>0</v>
      </c>
      <c r="K108" s="29">
        <f t="shared" si="16"/>
        <v>0</v>
      </c>
      <c r="L108" s="39">
        <f t="shared" si="17"/>
        <v>0.53999999999996362</v>
      </c>
      <c r="M108" s="40">
        <f t="shared" si="18"/>
        <v>45219.60000000149</v>
      </c>
      <c r="N108" s="42"/>
    </row>
    <row r="109" spans="1:14" s="43" customFormat="1" ht="32.25" customHeight="1">
      <c r="A109" s="36">
        <v>36</v>
      </c>
      <c r="B109" s="37" t="s">
        <v>112</v>
      </c>
      <c r="C109" s="42" t="s">
        <v>33</v>
      </c>
      <c r="D109" s="39">
        <v>455.92500000000001</v>
      </c>
      <c r="E109" s="52">
        <v>59420</v>
      </c>
      <c r="F109" s="29">
        <f t="shared" si="13"/>
        <v>27091063.5</v>
      </c>
      <c r="G109" s="39">
        <v>456.46499999999997</v>
      </c>
      <c r="H109" s="40">
        <v>29710</v>
      </c>
      <c r="I109" s="29">
        <f t="shared" si="14"/>
        <v>13561575.149999999</v>
      </c>
      <c r="J109" s="41">
        <f t="shared" si="15"/>
        <v>0</v>
      </c>
      <c r="K109" s="29">
        <f t="shared" si="16"/>
        <v>13529488.350000001</v>
      </c>
      <c r="L109" s="39">
        <f t="shared" si="17"/>
        <v>0.53999999999996362</v>
      </c>
      <c r="M109" s="40">
        <f t="shared" si="18"/>
        <v>0</v>
      </c>
      <c r="N109" s="42"/>
    </row>
    <row r="110" spans="1:14" ht="32.25" customHeight="1">
      <c r="A110" s="6">
        <v>37</v>
      </c>
      <c r="B110" s="16" t="s">
        <v>82</v>
      </c>
      <c r="C110" s="2" t="s">
        <v>45</v>
      </c>
      <c r="D110" s="20">
        <v>0.3</v>
      </c>
      <c r="E110" s="10">
        <v>14085381</v>
      </c>
      <c r="F110" s="12">
        <f t="shared" si="13"/>
        <v>4225614.3</v>
      </c>
      <c r="G110" s="20">
        <v>0.3</v>
      </c>
      <c r="H110" s="10">
        <v>14085381</v>
      </c>
      <c r="I110" s="12">
        <f t="shared" si="14"/>
        <v>4225614.3</v>
      </c>
      <c r="J110" s="19">
        <f t="shared" si="15"/>
        <v>0</v>
      </c>
      <c r="K110" s="12">
        <f t="shared" si="16"/>
        <v>0</v>
      </c>
      <c r="L110" s="20">
        <f t="shared" si="17"/>
        <v>0</v>
      </c>
      <c r="M110" s="10">
        <f t="shared" si="18"/>
        <v>0</v>
      </c>
      <c r="N110" s="2"/>
    </row>
    <row r="111" spans="1:14" ht="32.25" customHeight="1">
      <c r="A111" s="6">
        <v>38</v>
      </c>
      <c r="B111" s="16" t="s">
        <v>83</v>
      </c>
      <c r="C111" s="2" t="s">
        <v>113</v>
      </c>
      <c r="D111" s="20">
        <v>5</v>
      </c>
      <c r="E111" s="10">
        <v>44813</v>
      </c>
      <c r="F111" s="12">
        <f t="shared" si="13"/>
        <v>224065</v>
      </c>
      <c r="G111" s="20">
        <v>5</v>
      </c>
      <c r="H111" s="10">
        <v>44813</v>
      </c>
      <c r="I111" s="12">
        <f t="shared" si="14"/>
        <v>224065</v>
      </c>
      <c r="J111" s="19">
        <f t="shared" si="15"/>
        <v>0</v>
      </c>
      <c r="K111" s="12">
        <f t="shared" si="16"/>
        <v>0</v>
      </c>
      <c r="L111" s="20">
        <f t="shared" si="17"/>
        <v>0</v>
      </c>
      <c r="M111" s="10">
        <f t="shared" si="18"/>
        <v>0</v>
      </c>
      <c r="N111" s="2"/>
    </row>
    <row r="112" spans="1:14" s="3" customFormat="1" ht="32.25" customHeight="1">
      <c r="A112" s="60" t="s">
        <v>38</v>
      </c>
      <c r="B112" s="60"/>
      <c r="C112" s="60"/>
      <c r="D112" s="17"/>
      <c r="E112" s="25"/>
      <c r="F112" s="8">
        <f>SUM(F73:F111)</f>
        <v>952197905.25789988</v>
      </c>
      <c r="G112" s="17"/>
      <c r="H112" s="25"/>
      <c r="I112" s="8">
        <f t="shared" ref="I112" si="20">SUM(I73:I111)</f>
        <v>790513094.49989998</v>
      </c>
      <c r="J112" s="17"/>
      <c r="K112" s="8">
        <f t="shared" ref="K112" si="21">SUM(K73:K111)</f>
        <v>167327446.53</v>
      </c>
      <c r="L112" s="17"/>
      <c r="M112" s="8">
        <f t="shared" ref="M112" si="22">SUM(M73:M111)</f>
        <v>5642635.7720000064</v>
      </c>
      <c r="N112" s="4"/>
    </row>
    <row r="113" spans="1:14" ht="32.25" customHeight="1">
      <c r="A113" s="60" t="s">
        <v>85</v>
      </c>
      <c r="B113" s="60"/>
      <c r="C113" s="60"/>
      <c r="D113" s="20"/>
      <c r="E113" s="10"/>
      <c r="F113" s="12"/>
      <c r="G113" s="20"/>
      <c r="H113" s="10"/>
      <c r="I113" s="12"/>
      <c r="J113" s="19"/>
      <c r="K113" s="12"/>
      <c r="L113" s="20"/>
      <c r="M113" s="10"/>
      <c r="N113" s="2"/>
    </row>
    <row r="114" spans="1:14" s="43" customFormat="1" ht="32.25" customHeight="1">
      <c r="A114" s="36">
        <v>1</v>
      </c>
      <c r="B114" s="42" t="s">
        <v>13</v>
      </c>
      <c r="C114" s="42" t="s">
        <v>10</v>
      </c>
      <c r="D114" s="39">
        <v>219.32040000000001</v>
      </c>
      <c r="E114" s="40">
        <v>157313</v>
      </c>
      <c r="F114" s="29">
        <f t="shared" si="13"/>
        <v>34501950.085200004</v>
      </c>
      <c r="G114" s="39">
        <v>211.85059999999999</v>
      </c>
      <c r="H114" s="40">
        <v>157313</v>
      </c>
      <c r="I114" s="29">
        <f t="shared" si="14"/>
        <v>33326853.437799998</v>
      </c>
      <c r="J114" s="41">
        <f t="shared" si="15"/>
        <v>7.4698000000000206</v>
      </c>
      <c r="K114" s="29">
        <f t="shared" si="16"/>
        <v>1175096.6474000067</v>
      </c>
      <c r="L114" s="39">
        <f t="shared" si="17"/>
        <v>0</v>
      </c>
      <c r="M114" s="40">
        <f t="shared" si="18"/>
        <v>0</v>
      </c>
      <c r="N114" s="42"/>
    </row>
    <row r="115" spans="1:14" s="43" customFormat="1" ht="32.25" customHeight="1">
      <c r="A115" s="36">
        <v>2</v>
      </c>
      <c r="B115" s="42" t="s">
        <v>114</v>
      </c>
      <c r="C115" s="42" t="s">
        <v>10</v>
      </c>
      <c r="D115" s="39">
        <v>146.21360000000001</v>
      </c>
      <c r="E115" s="40">
        <v>124076</v>
      </c>
      <c r="F115" s="29">
        <f t="shared" si="13"/>
        <v>18141598.6336</v>
      </c>
      <c r="G115" s="39">
        <v>141.2337</v>
      </c>
      <c r="H115" s="40">
        <v>124076</v>
      </c>
      <c r="I115" s="29">
        <f t="shared" si="14"/>
        <v>17523712.5612</v>
      </c>
      <c r="J115" s="41">
        <f t="shared" si="15"/>
        <v>4.9799000000000149</v>
      </c>
      <c r="K115" s="29">
        <f t="shared" si="16"/>
        <v>617886.07239999995</v>
      </c>
      <c r="L115" s="39">
        <f t="shared" si="17"/>
        <v>0</v>
      </c>
      <c r="M115" s="40">
        <f t="shared" si="18"/>
        <v>0</v>
      </c>
      <c r="N115" s="42"/>
    </row>
    <row r="116" spans="1:14" s="43" customFormat="1" ht="32.25" customHeight="1">
      <c r="A116" s="36">
        <v>3</v>
      </c>
      <c r="B116" s="42" t="s">
        <v>41</v>
      </c>
      <c r="C116" s="42" t="s">
        <v>45</v>
      </c>
      <c r="D116" s="39">
        <v>109.6</v>
      </c>
      <c r="E116" s="40">
        <v>1206690</v>
      </c>
      <c r="F116" s="29">
        <f t="shared" si="13"/>
        <v>132253224</v>
      </c>
      <c r="G116" s="39">
        <v>106</v>
      </c>
      <c r="H116" s="40">
        <v>1206690</v>
      </c>
      <c r="I116" s="29">
        <f t="shared" si="14"/>
        <v>127909140</v>
      </c>
      <c r="J116" s="41">
        <f t="shared" si="15"/>
        <v>3.5999999999999943</v>
      </c>
      <c r="K116" s="29">
        <f t="shared" si="16"/>
        <v>4344084</v>
      </c>
      <c r="L116" s="39">
        <f t="shared" si="17"/>
        <v>0</v>
      </c>
      <c r="M116" s="40">
        <f t="shared" si="18"/>
        <v>0</v>
      </c>
      <c r="N116" s="42"/>
    </row>
    <row r="117" spans="1:14" s="43" customFormat="1" ht="32.25" customHeight="1">
      <c r="A117" s="36">
        <v>4</v>
      </c>
      <c r="B117" s="42" t="s">
        <v>115</v>
      </c>
      <c r="C117" s="42" t="s">
        <v>10</v>
      </c>
      <c r="D117" s="39">
        <v>9.9239999999999995</v>
      </c>
      <c r="E117" s="40">
        <v>1283592</v>
      </c>
      <c r="F117" s="29">
        <f t="shared" si="13"/>
        <v>12738367.007999999</v>
      </c>
      <c r="G117" s="39">
        <v>16.466000000000001</v>
      </c>
      <c r="H117" s="40">
        <v>1283592</v>
      </c>
      <c r="I117" s="29">
        <f t="shared" si="14"/>
        <v>21135625.872000001</v>
      </c>
      <c r="J117" s="41">
        <f t="shared" si="15"/>
        <v>0</v>
      </c>
      <c r="K117" s="29">
        <f t="shared" si="16"/>
        <v>0</v>
      </c>
      <c r="L117" s="39">
        <f t="shared" si="17"/>
        <v>6.5420000000000016</v>
      </c>
      <c r="M117" s="40">
        <f t="shared" si="18"/>
        <v>8397258.8640000019</v>
      </c>
      <c r="N117" s="42"/>
    </row>
    <row r="118" spans="1:14" s="43" customFormat="1" ht="32.25" customHeight="1">
      <c r="A118" s="36">
        <v>5</v>
      </c>
      <c r="B118" s="42" t="s">
        <v>116</v>
      </c>
      <c r="C118" s="42" t="s">
        <v>10</v>
      </c>
      <c r="D118" s="39">
        <v>28.216000000000001</v>
      </c>
      <c r="E118" s="40">
        <v>1684611</v>
      </c>
      <c r="F118" s="29">
        <f t="shared" si="13"/>
        <v>47532983.976000004</v>
      </c>
      <c r="G118" s="39">
        <v>27.396000000000001</v>
      </c>
      <c r="H118" s="40">
        <v>1684611</v>
      </c>
      <c r="I118" s="29">
        <f t="shared" si="14"/>
        <v>46151602.956</v>
      </c>
      <c r="J118" s="41">
        <f t="shared" si="15"/>
        <v>0.82000000000000028</v>
      </c>
      <c r="K118" s="29">
        <f t="shared" si="16"/>
        <v>1381381.0200000033</v>
      </c>
      <c r="L118" s="39">
        <f t="shared" si="17"/>
        <v>0</v>
      </c>
      <c r="M118" s="40">
        <f t="shared" si="18"/>
        <v>0</v>
      </c>
      <c r="N118" s="42"/>
    </row>
    <row r="119" spans="1:14" s="43" customFormat="1" ht="32.25" customHeight="1">
      <c r="A119" s="36">
        <v>6</v>
      </c>
      <c r="B119" s="42" t="s">
        <v>117</v>
      </c>
      <c r="C119" s="42" t="s">
        <v>10</v>
      </c>
      <c r="D119" s="39">
        <v>24.6174</v>
      </c>
      <c r="E119" s="40">
        <v>2216701</v>
      </c>
      <c r="F119" s="29">
        <f t="shared" si="13"/>
        <v>54569415.197399996</v>
      </c>
      <c r="G119" s="39">
        <v>23.7484</v>
      </c>
      <c r="H119" s="40">
        <v>2216701</v>
      </c>
      <c r="I119" s="29">
        <f t="shared" si="14"/>
        <v>52643102.028400004</v>
      </c>
      <c r="J119" s="41">
        <f t="shared" si="15"/>
        <v>0.86899999999999977</v>
      </c>
      <c r="K119" s="29">
        <f t="shared" si="16"/>
        <v>1926313.1689999923</v>
      </c>
      <c r="L119" s="39">
        <f t="shared" si="17"/>
        <v>0</v>
      </c>
      <c r="M119" s="40">
        <f t="shared" si="18"/>
        <v>0</v>
      </c>
      <c r="N119" s="42"/>
    </row>
    <row r="120" spans="1:14" s="43" customFormat="1" ht="32.25" customHeight="1">
      <c r="A120" s="36">
        <v>7</v>
      </c>
      <c r="B120" s="42" t="s">
        <v>93</v>
      </c>
      <c r="C120" s="42" t="s">
        <v>10</v>
      </c>
      <c r="D120" s="39">
        <v>3.2490999999999999</v>
      </c>
      <c r="E120" s="40">
        <v>2543579</v>
      </c>
      <c r="F120" s="29">
        <f t="shared" si="13"/>
        <v>8264342.5288999993</v>
      </c>
      <c r="G120" s="39">
        <v>3.0779999999999998</v>
      </c>
      <c r="H120" s="40">
        <v>2543579</v>
      </c>
      <c r="I120" s="29">
        <f t="shared" si="14"/>
        <v>7829136.1619999995</v>
      </c>
      <c r="J120" s="41">
        <f t="shared" si="15"/>
        <v>0.17110000000000003</v>
      </c>
      <c r="K120" s="29">
        <f t="shared" si="16"/>
        <v>435206.36689999979</v>
      </c>
      <c r="L120" s="39">
        <f t="shared" si="17"/>
        <v>0</v>
      </c>
      <c r="M120" s="40">
        <f t="shared" si="18"/>
        <v>0</v>
      </c>
      <c r="N120" s="42"/>
    </row>
    <row r="121" spans="1:14" s="43" customFormat="1" ht="32.25" customHeight="1">
      <c r="A121" s="36">
        <v>8</v>
      </c>
      <c r="B121" s="42" t="s">
        <v>47</v>
      </c>
      <c r="C121" s="42" t="s">
        <v>10</v>
      </c>
      <c r="D121" s="39">
        <v>12.9024</v>
      </c>
      <c r="E121" s="40">
        <v>2261508</v>
      </c>
      <c r="F121" s="29">
        <f t="shared" si="13"/>
        <v>29178880.819200002</v>
      </c>
      <c r="G121" s="39">
        <v>5.9454000000000002</v>
      </c>
      <c r="H121" s="40">
        <v>2261508</v>
      </c>
      <c r="I121" s="29">
        <f t="shared" si="14"/>
        <v>13445569.6632</v>
      </c>
      <c r="J121" s="41">
        <f t="shared" si="15"/>
        <v>6.9569999999999999</v>
      </c>
      <c r="K121" s="29">
        <f t="shared" si="16"/>
        <v>15733311.156000001</v>
      </c>
      <c r="L121" s="39">
        <f t="shared" si="17"/>
        <v>0</v>
      </c>
      <c r="M121" s="40">
        <f t="shared" si="18"/>
        <v>0</v>
      </c>
      <c r="N121" s="42"/>
    </row>
    <row r="122" spans="1:14" s="43" customFormat="1" ht="32.25" customHeight="1">
      <c r="A122" s="36">
        <v>9</v>
      </c>
      <c r="B122" s="42" t="s">
        <v>118</v>
      </c>
      <c r="C122" s="42" t="s">
        <v>21</v>
      </c>
      <c r="D122" s="39">
        <v>1.1681999999999999</v>
      </c>
      <c r="E122" s="40">
        <v>16065408</v>
      </c>
      <c r="F122" s="29">
        <f t="shared" si="13"/>
        <v>18767609.625599999</v>
      </c>
      <c r="G122" s="39">
        <v>1.1216999999999999</v>
      </c>
      <c r="H122" s="40">
        <v>16065408</v>
      </c>
      <c r="I122" s="29">
        <f t="shared" si="14"/>
        <v>18020568.1536</v>
      </c>
      <c r="J122" s="41">
        <f t="shared" si="15"/>
        <v>4.6499999999999986E-2</v>
      </c>
      <c r="K122" s="29">
        <f t="shared" si="16"/>
        <v>747041.47199999914</v>
      </c>
      <c r="L122" s="39">
        <f t="shared" si="17"/>
        <v>0</v>
      </c>
      <c r="M122" s="40">
        <f t="shared" si="18"/>
        <v>0</v>
      </c>
      <c r="N122" s="42"/>
    </row>
    <row r="123" spans="1:14" s="43" customFormat="1" ht="32.25" customHeight="1">
      <c r="A123" s="36">
        <v>10</v>
      </c>
      <c r="B123" s="42" t="s">
        <v>119</v>
      </c>
      <c r="C123" s="42" t="s">
        <v>21</v>
      </c>
      <c r="D123" s="39">
        <v>3.2162000000000002</v>
      </c>
      <c r="E123" s="40">
        <v>21613723</v>
      </c>
      <c r="F123" s="29">
        <f t="shared" si="13"/>
        <v>69514055.912600011</v>
      </c>
      <c r="G123" s="39">
        <v>3.1038000000000001</v>
      </c>
      <c r="H123" s="40">
        <v>21613723</v>
      </c>
      <c r="I123" s="29">
        <f t="shared" si="14"/>
        <v>67084673.447400004</v>
      </c>
      <c r="J123" s="41">
        <f t="shared" si="15"/>
        <v>0.11240000000000006</v>
      </c>
      <c r="K123" s="29">
        <f t="shared" si="16"/>
        <v>2429382.465200007</v>
      </c>
      <c r="L123" s="39">
        <f t="shared" si="17"/>
        <v>0</v>
      </c>
      <c r="M123" s="40">
        <f t="shared" si="18"/>
        <v>0</v>
      </c>
      <c r="N123" s="42"/>
    </row>
    <row r="124" spans="1:14" s="43" customFormat="1" ht="32.25" customHeight="1">
      <c r="A124" s="36">
        <v>11</v>
      </c>
      <c r="B124" s="42" t="s">
        <v>50</v>
      </c>
      <c r="C124" s="42" t="s">
        <v>21</v>
      </c>
      <c r="D124" s="39">
        <v>0.86639999999999995</v>
      </c>
      <c r="E124" s="40">
        <v>17821387</v>
      </c>
      <c r="F124" s="29">
        <f t="shared" si="13"/>
        <v>15440449.696799999</v>
      </c>
      <c r="G124" s="39">
        <v>0.82079999999999997</v>
      </c>
      <c r="H124" s="40">
        <v>17821387</v>
      </c>
      <c r="I124" s="29">
        <f t="shared" si="14"/>
        <v>14627794.4496</v>
      </c>
      <c r="J124" s="41">
        <f t="shared" si="15"/>
        <v>4.5599999999999974E-2</v>
      </c>
      <c r="K124" s="29">
        <f t="shared" si="16"/>
        <v>812655.24719999917</v>
      </c>
      <c r="L124" s="39">
        <f t="shared" si="17"/>
        <v>0</v>
      </c>
      <c r="M124" s="40">
        <f t="shared" si="18"/>
        <v>0</v>
      </c>
      <c r="N124" s="42"/>
    </row>
    <row r="125" spans="1:14" s="43" customFormat="1" ht="32.25" customHeight="1">
      <c r="A125" s="36">
        <v>12</v>
      </c>
      <c r="B125" s="42" t="s">
        <v>120</v>
      </c>
      <c r="C125" s="42" t="s">
        <v>21</v>
      </c>
      <c r="D125" s="39">
        <v>2.4527999999999999</v>
      </c>
      <c r="E125" s="40">
        <v>17572894</v>
      </c>
      <c r="F125" s="29">
        <f t="shared" si="13"/>
        <v>43102794.403200001</v>
      </c>
      <c r="G125" s="39">
        <v>2.3652000000000002</v>
      </c>
      <c r="H125" s="40">
        <v>17572894</v>
      </c>
      <c r="I125" s="29">
        <f t="shared" si="14"/>
        <v>41563408.888800003</v>
      </c>
      <c r="J125" s="41">
        <f t="shared" si="15"/>
        <v>8.7599999999999678E-2</v>
      </c>
      <c r="K125" s="29">
        <f t="shared" si="16"/>
        <v>1539385.5143999979</v>
      </c>
      <c r="L125" s="39">
        <f t="shared" si="17"/>
        <v>0</v>
      </c>
      <c r="M125" s="40">
        <f t="shared" si="18"/>
        <v>0</v>
      </c>
      <c r="N125" s="42"/>
    </row>
    <row r="126" spans="1:14" s="43" customFormat="1" ht="32.25" customHeight="1">
      <c r="A126" s="36">
        <v>13</v>
      </c>
      <c r="B126" s="42" t="s">
        <v>96</v>
      </c>
      <c r="C126" s="42" t="s">
        <v>97</v>
      </c>
      <c r="D126" s="39">
        <v>1.4698</v>
      </c>
      <c r="E126" s="40">
        <v>21993359</v>
      </c>
      <c r="F126" s="29">
        <f t="shared" si="13"/>
        <v>32325839.058200002</v>
      </c>
      <c r="G126" s="39">
        <v>1.4165000000000001</v>
      </c>
      <c r="H126" s="40">
        <v>21993359</v>
      </c>
      <c r="I126" s="29">
        <f t="shared" si="14"/>
        <v>31153593.023500003</v>
      </c>
      <c r="J126" s="41">
        <f t="shared" si="15"/>
        <v>5.3299999999999903E-2</v>
      </c>
      <c r="K126" s="29">
        <f t="shared" si="16"/>
        <v>1172246.0346999988</v>
      </c>
      <c r="L126" s="39">
        <f t="shared" si="17"/>
        <v>0</v>
      </c>
      <c r="M126" s="40">
        <f t="shared" si="18"/>
        <v>0</v>
      </c>
      <c r="N126" s="42"/>
    </row>
    <row r="127" spans="1:14" s="43" customFormat="1" ht="32.25" customHeight="1">
      <c r="A127" s="36">
        <v>14</v>
      </c>
      <c r="B127" s="42" t="s">
        <v>121</v>
      </c>
      <c r="C127" s="42" t="s">
        <v>97</v>
      </c>
      <c r="D127" s="39">
        <v>3.7120000000000002</v>
      </c>
      <c r="E127" s="40">
        <v>23112893</v>
      </c>
      <c r="F127" s="29">
        <f t="shared" si="13"/>
        <v>85795058.816</v>
      </c>
      <c r="G127" s="39">
        <v>3.5625</v>
      </c>
      <c r="H127" s="40">
        <v>23112893</v>
      </c>
      <c r="I127" s="29">
        <f t="shared" si="14"/>
        <v>82339681.3125</v>
      </c>
      <c r="J127" s="41">
        <f t="shared" si="15"/>
        <v>0.14950000000000019</v>
      </c>
      <c r="K127" s="29">
        <f t="shared" si="16"/>
        <v>3455377.5034999996</v>
      </c>
      <c r="L127" s="39">
        <f t="shared" si="17"/>
        <v>0</v>
      </c>
      <c r="M127" s="40">
        <f t="shared" si="18"/>
        <v>0</v>
      </c>
      <c r="N127" s="42"/>
    </row>
    <row r="128" spans="1:14" s="43" customFormat="1" ht="32.25" customHeight="1">
      <c r="A128" s="36">
        <v>15</v>
      </c>
      <c r="B128" s="42" t="s">
        <v>99</v>
      </c>
      <c r="C128" s="42" t="s">
        <v>97</v>
      </c>
      <c r="D128" s="39">
        <v>1.095</v>
      </c>
      <c r="E128" s="40">
        <v>22795827</v>
      </c>
      <c r="F128" s="29">
        <f t="shared" si="13"/>
        <v>24961430.564999998</v>
      </c>
      <c r="G128" s="39">
        <v>1.0523</v>
      </c>
      <c r="H128" s="40">
        <v>22795827</v>
      </c>
      <c r="I128" s="29">
        <f t="shared" si="14"/>
        <v>23988048.752100002</v>
      </c>
      <c r="J128" s="41">
        <f t="shared" si="15"/>
        <v>4.269999999999996E-2</v>
      </c>
      <c r="K128" s="29">
        <f t="shared" si="16"/>
        <v>973381.8128999956</v>
      </c>
      <c r="L128" s="39">
        <f t="shared" si="17"/>
        <v>0</v>
      </c>
      <c r="M128" s="40">
        <f t="shared" si="18"/>
        <v>0</v>
      </c>
      <c r="N128" s="42"/>
    </row>
    <row r="129" spans="1:14" s="43" customFormat="1" ht="32.25" customHeight="1">
      <c r="A129" s="36">
        <v>16</v>
      </c>
      <c r="B129" s="42" t="s">
        <v>100</v>
      </c>
      <c r="C129" s="42" t="s">
        <v>97</v>
      </c>
      <c r="D129" s="39">
        <v>1.0525</v>
      </c>
      <c r="E129" s="40">
        <v>24438803</v>
      </c>
      <c r="F129" s="29">
        <f t="shared" si="13"/>
        <v>25721840.157499999</v>
      </c>
      <c r="G129" s="39">
        <v>1.0148999999999999</v>
      </c>
      <c r="H129" s="40">
        <v>24438803</v>
      </c>
      <c r="I129" s="29">
        <f t="shared" si="14"/>
        <v>24802941.164699998</v>
      </c>
      <c r="J129" s="41">
        <f t="shared" si="15"/>
        <v>3.7600000000000078E-2</v>
      </c>
      <c r="K129" s="29">
        <f t="shared" si="16"/>
        <v>918898.99280000106</v>
      </c>
      <c r="L129" s="39">
        <f t="shared" si="17"/>
        <v>0</v>
      </c>
      <c r="M129" s="40">
        <f t="shared" si="18"/>
        <v>0</v>
      </c>
      <c r="N129" s="42"/>
    </row>
    <row r="130" spans="1:14" s="43" customFormat="1" ht="32.25" customHeight="1">
      <c r="A130" s="36">
        <v>17</v>
      </c>
      <c r="B130" s="42" t="s">
        <v>31</v>
      </c>
      <c r="C130" s="42" t="s">
        <v>10</v>
      </c>
      <c r="D130" s="39">
        <v>6.57</v>
      </c>
      <c r="E130" s="40">
        <v>2600494</v>
      </c>
      <c r="F130" s="29">
        <f t="shared" si="13"/>
        <v>17085245.580000002</v>
      </c>
      <c r="G130" s="39">
        <v>7.16</v>
      </c>
      <c r="H130" s="40">
        <v>2600494</v>
      </c>
      <c r="I130" s="29">
        <f t="shared" si="14"/>
        <v>18619537.039999999</v>
      </c>
      <c r="J130" s="41">
        <f t="shared" si="15"/>
        <v>0</v>
      </c>
      <c r="K130" s="29">
        <f t="shared" si="16"/>
        <v>0</v>
      </c>
      <c r="L130" s="39">
        <f t="shared" si="17"/>
        <v>0.58999999999999986</v>
      </c>
      <c r="M130" s="40">
        <f t="shared" si="18"/>
        <v>1534291.4599999972</v>
      </c>
      <c r="N130" s="42"/>
    </row>
    <row r="131" spans="1:14" s="43" customFormat="1" ht="32.25" customHeight="1">
      <c r="A131" s="36">
        <v>18</v>
      </c>
      <c r="B131" s="42" t="s">
        <v>72</v>
      </c>
      <c r="C131" s="42" t="s">
        <v>10</v>
      </c>
      <c r="D131" s="39">
        <v>46.268799999999999</v>
      </c>
      <c r="E131" s="40">
        <v>1537033</v>
      </c>
      <c r="F131" s="29">
        <f t="shared" si="13"/>
        <v>71116672.470400006</v>
      </c>
      <c r="G131" s="39">
        <v>45.828899999999997</v>
      </c>
      <c r="H131" s="40">
        <v>1537033</v>
      </c>
      <c r="I131" s="29">
        <f t="shared" si="14"/>
        <v>70440531.653699994</v>
      </c>
      <c r="J131" s="41">
        <f t="shared" si="15"/>
        <v>0.43990000000000151</v>
      </c>
      <c r="K131" s="29">
        <f t="shared" si="16"/>
        <v>676140.81670001149</v>
      </c>
      <c r="L131" s="39">
        <f t="shared" si="17"/>
        <v>0</v>
      </c>
      <c r="M131" s="40">
        <f t="shared" si="18"/>
        <v>0</v>
      </c>
      <c r="N131" s="42"/>
    </row>
    <row r="132" spans="1:14" s="43" customFormat="1" ht="32.25" customHeight="1">
      <c r="A132" s="36">
        <v>19</v>
      </c>
      <c r="B132" s="42" t="s">
        <v>101</v>
      </c>
      <c r="C132" s="42" t="s">
        <v>33</v>
      </c>
      <c r="D132" s="39">
        <v>528.76</v>
      </c>
      <c r="E132" s="40">
        <v>81113</v>
      </c>
      <c r="F132" s="29">
        <f t="shared" si="13"/>
        <v>42889309.880000003</v>
      </c>
      <c r="G132" s="39">
        <v>530.74</v>
      </c>
      <c r="H132" s="40">
        <v>81113</v>
      </c>
      <c r="I132" s="29">
        <f t="shared" si="14"/>
        <v>43049913.619999997</v>
      </c>
      <c r="J132" s="41">
        <f t="shared" si="15"/>
        <v>0</v>
      </c>
      <c r="K132" s="29">
        <f t="shared" si="16"/>
        <v>0</v>
      </c>
      <c r="L132" s="39">
        <f t="shared" si="17"/>
        <v>1.9800000000000182</v>
      </c>
      <c r="M132" s="40">
        <f t="shared" si="18"/>
        <v>160603.73999999464</v>
      </c>
      <c r="N132" s="42"/>
    </row>
    <row r="133" spans="1:14" s="43" customFormat="1" ht="32.25" customHeight="1">
      <c r="A133" s="36">
        <v>20</v>
      </c>
      <c r="B133" s="42" t="s">
        <v>122</v>
      </c>
      <c r="C133" s="42" t="s">
        <v>33</v>
      </c>
      <c r="D133" s="39">
        <v>522.20000000000005</v>
      </c>
      <c r="E133" s="40">
        <v>105194</v>
      </c>
      <c r="F133" s="29">
        <f t="shared" si="13"/>
        <v>54932306.800000004</v>
      </c>
      <c r="G133" s="39">
        <v>513.52</v>
      </c>
      <c r="H133" s="40">
        <v>105194</v>
      </c>
      <c r="I133" s="29">
        <f t="shared" si="14"/>
        <v>54019222.879999995</v>
      </c>
      <c r="J133" s="41">
        <f t="shared" si="15"/>
        <v>8.6800000000000637</v>
      </c>
      <c r="K133" s="29">
        <f t="shared" si="16"/>
        <v>913083.92000000924</v>
      </c>
      <c r="L133" s="39">
        <f t="shared" si="17"/>
        <v>0</v>
      </c>
      <c r="M133" s="40">
        <f t="shared" si="18"/>
        <v>0</v>
      </c>
      <c r="N133" s="42"/>
    </row>
    <row r="134" spans="1:14" s="43" customFormat="1" ht="32.25" customHeight="1">
      <c r="A134" s="36">
        <v>21</v>
      </c>
      <c r="B134" s="42" t="s">
        <v>102</v>
      </c>
      <c r="C134" s="42" t="s">
        <v>33</v>
      </c>
      <c r="D134" s="39">
        <v>252</v>
      </c>
      <c r="E134" s="40">
        <v>76892</v>
      </c>
      <c r="F134" s="29">
        <f t="shared" si="13"/>
        <v>19376784</v>
      </c>
      <c r="G134" s="39">
        <v>243</v>
      </c>
      <c r="H134" s="40">
        <v>76892</v>
      </c>
      <c r="I134" s="29">
        <f t="shared" si="14"/>
        <v>18684756</v>
      </c>
      <c r="J134" s="41">
        <f t="shared" si="15"/>
        <v>9</v>
      </c>
      <c r="K134" s="29">
        <f t="shared" si="16"/>
        <v>692028</v>
      </c>
      <c r="L134" s="39">
        <f t="shared" si="17"/>
        <v>0</v>
      </c>
      <c r="M134" s="40">
        <f t="shared" si="18"/>
        <v>0</v>
      </c>
      <c r="N134" s="42"/>
    </row>
    <row r="135" spans="1:14" s="43" customFormat="1" ht="32.25" customHeight="1">
      <c r="A135" s="36">
        <v>22</v>
      </c>
      <c r="B135" s="42" t="s">
        <v>103</v>
      </c>
      <c r="C135" s="42" t="s">
        <v>33</v>
      </c>
      <c r="D135" s="39">
        <v>84</v>
      </c>
      <c r="E135" s="40">
        <v>60860</v>
      </c>
      <c r="F135" s="29">
        <f t="shared" si="13"/>
        <v>5112240</v>
      </c>
      <c r="G135" s="39">
        <v>81</v>
      </c>
      <c r="H135" s="40">
        <v>60860</v>
      </c>
      <c r="I135" s="29">
        <f t="shared" si="14"/>
        <v>4929660</v>
      </c>
      <c r="J135" s="41">
        <f t="shared" si="15"/>
        <v>3</v>
      </c>
      <c r="K135" s="29">
        <f t="shared" si="16"/>
        <v>182580</v>
      </c>
      <c r="L135" s="39">
        <f t="shared" si="17"/>
        <v>0</v>
      </c>
      <c r="M135" s="40">
        <f t="shared" si="18"/>
        <v>0</v>
      </c>
      <c r="N135" s="42"/>
    </row>
    <row r="136" spans="1:14" s="43" customFormat="1" ht="32.25" customHeight="1">
      <c r="A136" s="36">
        <v>23</v>
      </c>
      <c r="B136" s="42" t="s">
        <v>75</v>
      </c>
      <c r="C136" s="42" t="s">
        <v>104</v>
      </c>
      <c r="D136" s="39">
        <v>83</v>
      </c>
      <c r="E136" s="40">
        <v>81305</v>
      </c>
      <c r="F136" s="29">
        <f t="shared" si="13"/>
        <v>6748315</v>
      </c>
      <c r="G136" s="39">
        <v>80</v>
      </c>
      <c r="H136" s="40">
        <v>81305</v>
      </c>
      <c r="I136" s="29">
        <f t="shared" si="14"/>
        <v>6504400</v>
      </c>
      <c r="J136" s="41">
        <f t="shared" si="15"/>
        <v>3</v>
      </c>
      <c r="K136" s="29">
        <f t="shared" si="16"/>
        <v>243915</v>
      </c>
      <c r="L136" s="39">
        <f t="shared" si="17"/>
        <v>0</v>
      </c>
      <c r="M136" s="40">
        <f t="shared" si="18"/>
        <v>0</v>
      </c>
      <c r="N136" s="42"/>
    </row>
    <row r="137" spans="1:14" s="43" customFormat="1" ht="32.25" customHeight="1">
      <c r="A137" s="36">
        <v>24</v>
      </c>
      <c r="B137" s="42" t="s">
        <v>76</v>
      </c>
      <c r="C137" s="42" t="s">
        <v>104</v>
      </c>
      <c r="D137" s="39">
        <v>83</v>
      </c>
      <c r="E137" s="40">
        <v>64868</v>
      </c>
      <c r="F137" s="29">
        <f t="shared" ref="F137:F151" si="23">D137*E137</f>
        <v>5384044</v>
      </c>
      <c r="G137" s="39">
        <v>80</v>
      </c>
      <c r="H137" s="40">
        <v>64868</v>
      </c>
      <c r="I137" s="29">
        <f t="shared" ref="I137:I151" si="24">G137*H137</f>
        <v>5189440</v>
      </c>
      <c r="J137" s="41">
        <f t="shared" ref="J137:J151" si="25">MAX(D137-G137,0)</f>
        <v>3</v>
      </c>
      <c r="K137" s="29">
        <f t="shared" ref="K137:K151" si="26">MAX(F137-I137,0)</f>
        <v>194604</v>
      </c>
      <c r="L137" s="39">
        <f t="shared" ref="L137:L151" si="27">MAX(G137-D137,0)</f>
        <v>0</v>
      </c>
      <c r="M137" s="40">
        <f t="shared" ref="M137:M151" si="28">MAX(I137-F137,0)</f>
        <v>0</v>
      </c>
      <c r="N137" s="42"/>
    </row>
    <row r="138" spans="1:14" s="43" customFormat="1" ht="32.25" customHeight="1">
      <c r="A138" s="36">
        <v>25</v>
      </c>
      <c r="B138" s="42" t="s">
        <v>77</v>
      </c>
      <c r="C138" s="42" t="s">
        <v>33</v>
      </c>
      <c r="D138" s="39">
        <v>168</v>
      </c>
      <c r="E138" s="40">
        <v>47287</v>
      </c>
      <c r="F138" s="29">
        <f t="shared" si="23"/>
        <v>7944216</v>
      </c>
      <c r="G138" s="39">
        <v>162</v>
      </c>
      <c r="H138" s="40">
        <v>47287</v>
      </c>
      <c r="I138" s="29">
        <f t="shared" si="24"/>
        <v>7660494</v>
      </c>
      <c r="J138" s="41">
        <f t="shared" si="25"/>
        <v>6</v>
      </c>
      <c r="K138" s="29">
        <f t="shared" si="26"/>
        <v>283722</v>
      </c>
      <c r="L138" s="39">
        <f t="shared" si="27"/>
        <v>0</v>
      </c>
      <c r="M138" s="40">
        <f t="shared" si="28"/>
        <v>0</v>
      </c>
      <c r="N138" s="42"/>
    </row>
    <row r="139" spans="1:14" s="43" customFormat="1" ht="32.25" customHeight="1">
      <c r="A139" s="36">
        <v>26</v>
      </c>
      <c r="B139" s="42" t="s">
        <v>105</v>
      </c>
      <c r="C139" s="42" t="s">
        <v>97</v>
      </c>
      <c r="D139" s="39">
        <v>1.8243</v>
      </c>
      <c r="E139" s="40">
        <v>29584362</v>
      </c>
      <c r="F139" s="29">
        <f t="shared" si="23"/>
        <v>53970751.596600004</v>
      </c>
      <c r="G139" s="39">
        <v>1.7584</v>
      </c>
      <c r="H139" s="40">
        <v>29584362</v>
      </c>
      <c r="I139" s="29">
        <f t="shared" si="24"/>
        <v>52021142.140799999</v>
      </c>
      <c r="J139" s="41">
        <f t="shared" si="25"/>
        <v>6.590000000000007E-2</v>
      </c>
      <c r="K139" s="29">
        <f t="shared" si="26"/>
        <v>1949609.4558000043</v>
      </c>
      <c r="L139" s="39">
        <f t="shared" si="27"/>
        <v>0</v>
      </c>
      <c r="M139" s="40">
        <f t="shared" si="28"/>
        <v>0</v>
      </c>
      <c r="N139" s="42"/>
    </row>
    <row r="140" spans="1:14" s="43" customFormat="1" ht="32.25" customHeight="1">
      <c r="A140" s="36">
        <v>27</v>
      </c>
      <c r="B140" s="42" t="s">
        <v>70</v>
      </c>
      <c r="C140" s="42" t="s">
        <v>97</v>
      </c>
      <c r="D140" s="39">
        <v>1.8243</v>
      </c>
      <c r="E140" s="40">
        <v>2401505</v>
      </c>
      <c r="F140" s="29">
        <f t="shared" si="23"/>
        <v>4381065.5715000005</v>
      </c>
      <c r="G140" s="39">
        <v>1.7584</v>
      </c>
      <c r="H140" s="40">
        <v>2401505</v>
      </c>
      <c r="I140" s="29">
        <f>G140*H140</f>
        <v>4222806.392</v>
      </c>
      <c r="J140" s="41">
        <f t="shared" si="25"/>
        <v>6.590000000000007E-2</v>
      </c>
      <c r="K140" s="29">
        <f t="shared" si="26"/>
        <v>158259.17950000055</v>
      </c>
      <c r="L140" s="39">
        <f t="shared" si="27"/>
        <v>0</v>
      </c>
      <c r="M140" s="40">
        <f t="shared" si="28"/>
        <v>0</v>
      </c>
      <c r="N140" s="42"/>
    </row>
    <row r="141" spans="1:14" s="43" customFormat="1" ht="32.25" customHeight="1">
      <c r="A141" s="36">
        <v>28</v>
      </c>
      <c r="B141" s="42" t="s">
        <v>123</v>
      </c>
      <c r="C141" s="42" t="s">
        <v>21</v>
      </c>
      <c r="D141" s="39">
        <v>4.6479999999999997</v>
      </c>
      <c r="E141" s="40">
        <v>16515504</v>
      </c>
      <c r="F141" s="29">
        <f t="shared" si="23"/>
        <v>76764062.591999993</v>
      </c>
      <c r="G141" s="39">
        <v>4.4800000000000004</v>
      </c>
      <c r="H141" s="40">
        <v>26515504</v>
      </c>
      <c r="I141" s="29">
        <f t="shared" si="24"/>
        <v>118789457.92000002</v>
      </c>
      <c r="J141" s="41">
        <f t="shared" si="25"/>
        <v>0.16799999999999926</v>
      </c>
      <c r="K141" s="29">
        <f t="shared" si="26"/>
        <v>0</v>
      </c>
      <c r="L141" s="39">
        <f t="shared" si="27"/>
        <v>0</v>
      </c>
      <c r="M141" s="40">
        <f t="shared" si="28"/>
        <v>42025395.328000024</v>
      </c>
      <c r="N141" s="42"/>
    </row>
    <row r="142" spans="1:14" s="43" customFormat="1" ht="32.25" customHeight="1">
      <c r="A142" s="36">
        <v>29</v>
      </c>
      <c r="B142" s="42" t="s">
        <v>73</v>
      </c>
      <c r="C142" s="42" t="s">
        <v>33</v>
      </c>
      <c r="D142" s="39">
        <v>415</v>
      </c>
      <c r="E142" s="40">
        <v>191935</v>
      </c>
      <c r="F142" s="29">
        <f t="shared" si="23"/>
        <v>79653025</v>
      </c>
      <c r="G142" s="39">
        <v>0</v>
      </c>
      <c r="H142" s="40">
        <v>191935</v>
      </c>
      <c r="I142" s="29">
        <f t="shared" si="24"/>
        <v>0</v>
      </c>
      <c r="J142" s="41">
        <f t="shared" si="25"/>
        <v>415</v>
      </c>
      <c r="K142" s="29">
        <f t="shared" si="26"/>
        <v>79653025</v>
      </c>
      <c r="L142" s="39">
        <f t="shared" si="27"/>
        <v>0</v>
      </c>
      <c r="M142" s="40">
        <f t="shared" si="28"/>
        <v>0</v>
      </c>
      <c r="N142" s="42"/>
    </row>
    <row r="143" spans="1:14" s="43" customFormat="1" ht="32.25" customHeight="1">
      <c r="A143" s="36">
        <v>30</v>
      </c>
      <c r="B143" s="42" t="s">
        <v>65</v>
      </c>
      <c r="C143" s="42" t="s">
        <v>10</v>
      </c>
      <c r="D143" s="39">
        <v>51.46</v>
      </c>
      <c r="E143" s="40">
        <v>1676247</v>
      </c>
      <c r="F143" s="29">
        <f t="shared" si="23"/>
        <v>86259670.620000005</v>
      </c>
      <c r="G143" s="39">
        <v>49.6</v>
      </c>
      <c r="H143" s="40">
        <v>1676247</v>
      </c>
      <c r="I143" s="29">
        <f t="shared" si="24"/>
        <v>83141851.200000003</v>
      </c>
      <c r="J143" s="41">
        <f t="shared" si="25"/>
        <v>1.8599999999999994</v>
      </c>
      <c r="K143" s="29">
        <f t="shared" si="26"/>
        <v>3117819.4200000018</v>
      </c>
      <c r="L143" s="39">
        <f t="shared" si="27"/>
        <v>0</v>
      </c>
      <c r="M143" s="40">
        <f t="shared" si="28"/>
        <v>0</v>
      </c>
      <c r="N143" s="42"/>
    </row>
    <row r="144" spans="1:14" s="43" customFormat="1" ht="32.25" customHeight="1">
      <c r="A144" s="36">
        <v>31</v>
      </c>
      <c r="B144" s="42" t="s">
        <v>29</v>
      </c>
      <c r="C144" s="42" t="s">
        <v>21</v>
      </c>
      <c r="D144" s="39">
        <v>4.9800000000000004</v>
      </c>
      <c r="E144" s="40">
        <v>682496</v>
      </c>
      <c r="F144" s="29">
        <f t="shared" si="23"/>
        <v>3398830.0800000001</v>
      </c>
      <c r="G144" s="39">
        <v>4.8</v>
      </c>
      <c r="H144" s="40">
        <v>682496</v>
      </c>
      <c r="I144" s="29">
        <f t="shared" si="24"/>
        <v>3275980.7999999998</v>
      </c>
      <c r="J144" s="41">
        <f t="shared" si="25"/>
        <v>0.1800000000000006</v>
      </c>
      <c r="K144" s="29">
        <f t="shared" si="26"/>
        <v>122849.28000000026</v>
      </c>
      <c r="L144" s="39">
        <f t="shared" si="27"/>
        <v>0</v>
      </c>
      <c r="M144" s="40">
        <f t="shared" si="28"/>
        <v>0</v>
      </c>
      <c r="N144" s="42"/>
    </row>
    <row r="145" spans="1:14" s="43" customFormat="1" ht="32.25" customHeight="1">
      <c r="A145" s="36">
        <v>32</v>
      </c>
      <c r="B145" s="42" t="s">
        <v>110</v>
      </c>
      <c r="C145" s="42" t="s">
        <v>33</v>
      </c>
      <c r="D145" s="39">
        <v>506.3</v>
      </c>
      <c r="E145" s="40">
        <v>187552</v>
      </c>
      <c r="F145" s="29">
        <f t="shared" si="23"/>
        <v>94957577.600000009</v>
      </c>
      <c r="G145" s="39">
        <v>488</v>
      </c>
      <c r="H145" s="40">
        <v>100000</v>
      </c>
      <c r="I145" s="29">
        <f t="shared" si="24"/>
        <v>48800000</v>
      </c>
      <c r="J145" s="41">
        <f t="shared" si="25"/>
        <v>18.300000000000011</v>
      </c>
      <c r="K145" s="29">
        <f t="shared" si="26"/>
        <v>46157577.600000009</v>
      </c>
      <c r="L145" s="39">
        <f t="shared" si="27"/>
        <v>0</v>
      </c>
      <c r="M145" s="40">
        <f t="shared" si="28"/>
        <v>0</v>
      </c>
      <c r="N145" s="42"/>
    </row>
    <row r="146" spans="1:14" s="43" customFormat="1" ht="32.25" customHeight="1">
      <c r="A146" s="36">
        <v>33</v>
      </c>
      <c r="B146" s="42" t="s">
        <v>111</v>
      </c>
      <c r="C146" s="42" t="s">
        <v>33</v>
      </c>
      <c r="D146" s="39">
        <v>515.17999999999995</v>
      </c>
      <c r="E146" s="40">
        <v>302602</v>
      </c>
      <c r="F146" s="29">
        <f t="shared" si="23"/>
        <v>155894498.35999998</v>
      </c>
      <c r="G146" s="39">
        <v>513.95000000000005</v>
      </c>
      <c r="H146" s="40">
        <v>120000</v>
      </c>
      <c r="I146" s="29">
        <f t="shared" si="24"/>
        <v>61674000.000000007</v>
      </c>
      <c r="J146" s="41">
        <f t="shared" si="25"/>
        <v>1.2299999999999045</v>
      </c>
      <c r="K146" s="29">
        <f t="shared" si="26"/>
        <v>94220498.359999985</v>
      </c>
      <c r="L146" s="39">
        <f t="shared" si="27"/>
        <v>0</v>
      </c>
      <c r="M146" s="40">
        <f t="shared" si="28"/>
        <v>0</v>
      </c>
      <c r="N146" s="42"/>
    </row>
    <row r="147" spans="1:14" s="43" customFormat="1" ht="32.25" customHeight="1">
      <c r="A147" s="36">
        <v>34</v>
      </c>
      <c r="B147" s="42" t="s">
        <v>36</v>
      </c>
      <c r="C147" s="42" t="s">
        <v>33</v>
      </c>
      <c r="D147" s="39">
        <v>780.76</v>
      </c>
      <c r="E147" s="40">
        <v>83662</v>
      </c>
      <c r="F147" s="29">
        <f t="shared" si="23"/>
        <v>65319943.119999997</v>
      </c>
      <c r="G147" s="39">
        <v>775.01</v>
      </c>
      <c r="H147" s="40">
        <v>83662</v>
      </c>
      <c r="I147" s="29">
        <f>G147*H147</f>
        <v>64838886.619999997</v>
      </c>
      <c r="J147" s="41">
        <f t="shared" si="25"/>
        <v>5.75</v>
      </c>
      <c r="K147" s="29">
        <f t="shared" si="26"/>
        <v>481056.5</v>
      </c>
      <c r="L147" s="39">
        <f t="shared" si="27"/>
        <v>0</v>
      </c>
      <c r="M147" s="40">
        <f t="shared" si="28"/>
        <v>0</v>
      </c>
      <c r="N147" s="42"/>
    </row>
    <row r="148" spans="1:14" s="43" customFormat="1" ht="32.25" customHeight="1">
      <c r="A148" s="36">
        <v>35</v>
      </c>
      <c r="B148" s="42" t="s">
        <v>124</v>
      </c>
      <c r="C148" s="42" t="s">
        <v>33</v>
      </c>
      <c r="D148" s="39">
        <v>780.76</v>
      </c>
      <c r="E148" s="40">
        <v>59365</v>
      </c>
      <c r="F148" s="29">
        <f t="shared" si="23"/>
        <v>46349817.399999999</v>
      </c>
      <c r="G148" s="39">
        <v>775.01</v>
      </c>
      <c r="H148" s="40">
        <v>29710</v>
      </c>
      <c r="I148" s="29">
        <f>G148*H148</f>
        <v>23025547.100000001</v>
      </c>
      <c r="J148" s="41">
        <f t="shared" si="25"/>
        <v>5.75</v>
      </c>
      <c r="K148" s="29">
        <f t="shared" si="26"/>
        <v>23324270.299999997</v>
      </c>
      <c r="L148" s="39">
        <f t="shared" si="27"/>
        <v>0</v>
      </c>
      <c r="M148" s="40">
        <f t="shared" si="28"/>
        <v>0</v>
      </c>
      <c r="N148" s="42"/>
    </row>
    <row r="149" spans="1:14" ht="32.25" customHeight="1">
      <c r="A149" s="6">
        <v>36</v>
      </c>
      <c r="B149" s="2" t="s">
        <v>82</v>
      </c>
      <c r="C149" s="2" t="s">
        <v>45</v>
      </c>
      <c r="D149" s="20">
        <v>0.6</v>
      </c>
      <c r="E149" s="10">
        <v>14072168</v>
      </c>
      <c r="F149" s="12">
        <f t="shared" si="23"/>
        <v>8443300.7999999989</v>
      </c>
      <c r="G149" s="20">
        <v>0.6</v>
      </c>
      <c r="H149" s="10">
        <v>14072168</v>
      </c>
      <c r="I149" s="12">
        <f t="shared" si="24"/>
        <v>8443300.7999999989</v>
      </c>
      <c r="J149" s="19">
        <f t="shared" si="25"/>
        <v>0</v>
      </c>
      <c r="K149" s="12">
        <f t="shared" si="26"/>
        <v>0</v>
      </c>
      <c r="L149" s="20">
        <f t="shared" si="27"/>
        <v>0</v>
      </c>
      <c r="M149" s="10">
        <f t="shared" si="28"/>
        <v>0</v>
      </c>
      <c r="N149" s="2"/>
    </row>
    <row r="150" spans="1:14" ht="32.25" customHeight="1">
      <c r="A150" s="6">
        <v>37</v>
      </c>
      <c r="B150" s="2" t="s">
        <v>83</v>
      </c>
      <c r="C150" s="2" t="s">
        <v>113</v>
      </c>
      <c r="D150" s="20">
        <v>10</v>
      </c>
      <c r="E150" s="10">
        <v>44770</v>
      </c>
      <c r="F150" s="12">
        <f t="shared" si="23"/>
        <v>447700</v>
      </c>
      <c r="G150" s="20">
        <v>10</v>
      </c>
      <c r="H150" s="10">
        <v>44770</v>
      </c>
      <c r="I150" s="12">
        <f t="shared" si="24"/>
        <v>447700</v>
      </c>
      <c r="J150" s="19">
        <f t="shared" si="25"/>
        <v>0</v>
      </c>
      <c r="K150" s="12">
        <f t="shared" si="26"/>
        <v>0</v>
      </c>
      <c r="L150" s="20">
        <f t="shared" si="27"/>
        <v>0</v>
      </c>
      <c r="M150" s="10">
        <f t="shared" si="28"/>
        <v>0</v>
      </c>
      <c r="N150" s="2"/>
    </row>
    <row r="151" spans="1:14" ht="32.25" customHeight="1">
      <c r="A151" s="6">
        <v>38</v>
      </c>
      <c r="B151" s="2"/>
      <c r="C151" s="2"/>
      <c r="D151" s="20"/>
      <c r="E151" s="10"/>
      <c r="F151" s="12">
        <f t="shared" si="23"/>
        <v>0</v>
      </c>
      <c r="G151" s="20"/>
      <c r="H151" s="10"/>
      <c r="I151" s="12">
        <f t="shared" si="24"/>
        <v>0</v>
      </c>
      <c r="J151" s="19">
        <f t="shared" si="25"/>
        <v>0</v>
      </c>
      <c r="K151" s="12">
        <f t="shared" si="26"/>
        <v>0</v>
      </c>
      <c r="L151" s="20">
        <f t="shared" si="27"/>
        <v>0</v>
      </c>
      <c r="M151" s="10">
        <f t="shared" si="28"/>
        <v>0</v>
      </c>
      <c r="N151" s="2"/>
    </row>
    <row r="152" spans="1:14" s="3" customFormat="1" ht="32.25" customHeight="1">
      <c r="A152" s="60" t="s">
        <v>38</v>
      </c>
      <c r="B152" s="60"/>
      <c r="C152" s="60"/>
      <c r="D152" s="17"/>
      <c r="E152" s="25"/>
      <c r="F152" s="8">
        <f>SUM(F113:F151)</f>
        <v>1559239216.9536996</v>
      </c>
      <c r="G152" s="17"/>
      <c r="H152" s="25"/>
      <c r="I152" s="8">
        <f t="shared" ref="I152" si="29">SUM(I113:I151)</f>
        <v>1321324080.0392997</v>
      </c>
      <c r="J152" s="17"/>
      <c r="K152" s="8">
        <f t="shared" ref="K152" si="30">SUM(K113:K151)</f>
        <v>290032686.3064</v>
      </c>
      <c r="L152" s="17"/>
      <c r="M152" s="8">
        <f t="shared" ref="M152" si="31">SUM(M113:M151)</f>
        <v>52117549.39200002</v>
      </c>
      <c r="N152" s="4"/>
    </row>
    <row r="153" spans="1:14" ht="32.25" customHeight="1">
      <c r="A153" s="60" t="s">
        <v>86</v>
      </c>
      <c r="B153" s="60"/>
      <c r="C153" s="60"/>
      <c r="D153" s="20"/>
      <c r="E153" s="10"/>
      <c r="F153" s="12"/>
      <c r="G153" s="20"/>
      <c r="H153" s="10"/>
      <c r="I153" s="12"/>
      <c r="J153" s="19"/>
      <c r="K153" s="12"/>
      <c r="L153" s="20"/>
      <c r="M153" s="10"/>
      <c r="N153" s="2"/>
    </row>
    <row r="154" spans="1:14" ht="32.25" customHeight="1">
      <c r="A154" s="6">
        <v>1</v>
      </c>
      <c r="B154" s="2" t="s">
        <v>13</v>
      </c>
      <c r="C154" s="2" t="s">
        <v>10</v>
      </c>
      <c r="D154" s="20">
        <v>123.30240000000001</v>
      </c>
      <c r="E154" s="10">
        <v>157313</v>
      </c>
      <c r="F154" s="12">
        <f t="shared" ref="F154:F179" si="32">D154*E154</f>
        <v>19397070.451200001</v>
      </c>
      <c r="G154" s="20">
        <v>123.30240000000001</v>
      </c>
      <c r="H154" s="10">
        <v>157313</v>
      </c>
      <c r="I154" s="12">
        <f t="shared" ref="I154:I179" si="33">G154*H154</f>
        <v>19397070.451200001</v>
      </c>
      <c r="J154" s="19">
        <f t="shared" ref="J154:J179" si="34">MAX(D154-G154,0)</f>
        <v>0</v>
      </c>
      <c r="K154" s="12">
        <f t="shared" ref="K154:K179" si="35">MAX(F154-I154,0)</f>
        <v>0</v>
      </c>
      <c r="L154" s="20">
        <f t="shared" ref="L154:L179" si="36">MAX(G154-D154,0)</f>
        <v>0</v>
      </c>
      <c r="M154" s="10">
        <f t="shared" ref="M154:M179" si="37">MAX(I154-F154,0)</f>
        <v>0</v>
      </c>
      <c r="N154" s="2" t="s">
        <v>125</v>
      </c>
    </row>
    <row r="155" spans="1:14" ht="32.25" customHeight="1">
      <c r="A155" s="6">
        <v>2</v>
      </c>
      <c r="B155" s="2" t="s">
        <v>114</v>
      </c>
      <c r="C155" s="2" t="s">
        <v>10</v>
      </c>
      <c r="D155" s="20">
        <v>41.1008</v>
      </c>
      <c r="E155" s="10">
        <v>124076</v>
      </c>
      <c r="F155" s="12">
        <f t="shared" si="32"/>
        <v>5099622.8607999999</v>
      </c>
      <c r="G155" s="20">
        <v>41.1008</v>
      </c>
      <c r="H155" s="10">
        <v>124076</v>
      </c>
      <c r="I155" s="12">
        <f t="shared" si="33"/>
        <v>5099622.8607999999</v>
      </c>
      <c r="J155" s="19">
        <f t="shared" si="34"/>
        <v>0</v>
      </c>
      <c r="K155" s="12">
        <f t="shared" si="35"/>
        <v>0</v>
      </c>
      <c r="L155" s="20">
        <f t="shared" si="36"/>
        <v>0</v>
      </c>
      <c r="M155" s="10">
        <f t="shared" si="37"/>
        <v>0</v>
      </c>
      <c r="N155" s="2"/>
    </row>
    <row r="156" spans="1:14" ht="32.25" customHeight="1">
      <c r="A156" s="6">
        <v>3</v>
      </c>
      <c r="B156" s="2" t="s">
        <v>126</v>
      </c>
      <c r="C156" s="2" t="s">
        <v>45</v>
      </c>
      <c r="D156" s="20">
        <v>42.625</v>
      </c>
      <c r="E156" s="10">
        <v>1206690</v>
      </c>
      <c r="F156" s="12">
        <f t="shared" si="32"/>
        <v>51435161.25</v>
      </c>
      <c r="G156" s="20">
        <v>42.625</v>
      </c>
      <c r="H156" s="10">
        <v>1206690</v>
      </c>
      <c r="I156" s="12">
        <f t="shared" si="33"/>
        <v>51435161.25</v>
      </c>
      <c r="J156" s="19">
        <f t="shared" si="34"/>
        <v>0</v>
      </c>
      <c r="K156" s="12">
        <f t="shared" si="35"/>
        <v>0</v>
      </c>
      <c r="L156" s="20">
        <f t="shared" si="36"/>
        <v>0</v>
      </c>
      <c r="M156" s="10">
        <f t="shared" si="37"/>
        <v>0</v>
      </c>
      <c r="N156" s="2"/>
    </row>
    <row r="157" spans="1:14" ht="32.25" customHeight="1">
      <c r="A157" s="6">
        <v>4</v>
      </c>
      <c r="B157" s="2" t="s">
        <v>127</v>
      </c>
      <c r="C157" s="2" t="s">
        <v>10</v>
      </c>
      <c r="D157" s="20">
        <v>3.6480000000000001</v>
      </c>
      <c r="E157" s="10">
        <v>1283592</v>
      </c>
      <c r="F157" s="12">
        <f t="shared" si="32"/>
        <v>4682543.6160000004</v>
      </c>
      <c r="G157" s="20">
        <v>3.6480000000000001</v>
      </c>
      <c r="H157" s="10">
        <v>1283592</v>
      </c>
      <c r="I157" s="12">
        <f t="shared" si="33"/>
        <v>4682543.6160000004</v>
      </c>
      <c r="J157" s="19">
        <f t="shared" si="34"/>
        <v>0</v>
      </c>
      <c r="K157" s="12">
        <f t="shared" si="35"/>
        <v>0</v>
      </c>
      <c r="L157" s="20">
        <f t="shared" si="36"/>
        <v>0</v>
      </c>
      <c r="M157" s="10">
        <f t="shared" si="37"/>
        <v>0</v>
      </c>
      <c r="N157" s="2"/>
    </row>
    <row r="158" spans="1:14" ht="32.25" customHeight="1">
      <c r="A158" s="6">
        <v>5</v>
      </c>
      <c r="B158" s="2" t="s">
        <v>117</v>
      </c>
      <c r="C158" s="2" t="s">
        <v>10</v>
      </c>
      <c r="D158" s="20">
        <v>4.6440000000000001</v>
      </c>
      <c r="E158" s="10">
        <v>2216701</v>
      </c>
      <c r="F158" s="12">
        <f t="shared" si="32"/>
        <v>10294359.444</v>
      </c>
      <c r="G158" s="20">
        <v>4.6440000000000001</v>
      </c>
      <c r="H158" s="10">
        <v>2216701</v>
      </c>
      <c r="I158" s="12">
        <f t="shared" si="33"/>
        <v>10294359.444</v>
      </c>
      <c r="J158" s="19">
        <f t="shared" si="34"/>
        <v>0</v>
      </c>
      <c r="K158" s="12">
        <f t="shared" si="35"/>
        <v>0</v>
      </c>
      <c r="L158" s="20">
        <f t="shared" si="36"/>
        <v>0</v>
      </c>
      <c r="M158" s="10">
        <f t="shared" si="37"/>
        <v>0</v>
      </c>
      <c r="N158" s="2"/>
    </row>
    <row r="159" spans="1:14" ht="32.25" customHeight="1">
      <c r="A159" s="6">
        <v>6</v>
      </c>
      <c r="B159" s="2" t="s">
        <v>93</v>
      </c>
      <c r="C159" s="2" t="s">
        <v>10</v>
      </c>
      <c r="D159" s="20">
        <v>2</v>
      </c>
      <c r="E159" s="10">
        <v>2543579</v>
      </c>
      <c r="F159" s="12">
        <f t="shared" si="32"/>
        <v>5087158</v>
      </c>
      <c r="G159" s="20">
        <v>2</v>
      </c>
      <c r="H159" s="10">
        <v>2543579</v>
      </c>
      <c r="I159" s="12">
        <f t="shared" si="33"/>
        <v>5087158</v>
      </c>
      <c r="J159" s="19">
        <f t="shared" si="34"/>
        <v>0</v>
      </c>
      <c r="K159" s="12">
        <f t="shared" si="35"/>
        <v>0</v>
      </c>
      <c r="L159" s="20">
        <f t="shared" si="36"/>
        <v>0</v>
      </c>
      <c r="M159" s="10">
        <f t="shared" si="37"/>
        <v>0</v>
      </c>
      <c r="N159" s="2"/>
    </row>
    <row r="160" spans="1:14" ht="32.25" customHeight="1">
      <c r="A160" s="6">
        <v>7</v>
      </c>
      <c r="B160" s="2" t="s">
        <v>128</v>
      </c>
      <c r="C160" s="2" t="s">
        <v>10</v>
      </c>
      <c r="D160" s="20">
        <v>24.95</v>
      </c>
      <c r="E160" s="10">
        <v>2522566</v>
      </c>
      <c r="F160" s="12">
        <f t="shared" si="32"/>
        <v>62938021.699999996</v>
      </c>
      <c r="G160" s="20">
        <v>24.95</v>
      </c>
      <c r="H160" s="10">
        <v>2522566</v>
      </c>
      <c r="I160" s="12">
        <f t="shared" si="33"/>
        <v>62938021.699999996</v>
      </c>
      <c r="J160" s="19">
        <f t="shared" si="34"/>
        <v>0</v>
      </c>
      <c r="K160" s="12">
        <f t="shared" si="35"/>
        <v>0</v>
      </c>
      <c r="L160" s="20">
        <f t="shared" si="36"/>
        <v>0</v>
      </c>
      <c r="M160" s="10">
        <f t="shared" si="37"/>
        <v>0</v>
      </c>
      <c r="N160" s="2"/>
    </row>
    <row r="161" spans="1:14" ht="32.25" customHeight="1">
      <c r="A161" s="6">
        <v>8</v>
      </c>
      <c r="B161" s="2" t="s">
        <v>129</v>
      </c>
      <c r="C161" s="2" t="s">
        <v>10</v>
      </c>
      <c r="D161" s="20">
        <v>2.9580000000000002</v>
      </c>
      <c r="E161" s="10">
        <v>1944442</v>
      </c>
      <c r="F161" s="12">
        <f t="shared" si="32"/>
        <v>5751659.4360000007</v>
      </c>
      <c r="G161" s="20">
        <v>2.9580000000000002</v>
      </c>
      <c r="H161" s="10">
        <v>1944442</v>
      </c>
      <c r="I161" s="12">
        <f t="shared" si="33"/>
        <v>5751659.4360000007</v>
      </c>
      <c r="J161" s="19">
        <f t="shared" si="34"/>
        <v>0</v>
      </c>
      <c r="K161" s="12">
        <f t="shared" si="35"/>
        <v>0</v>
      </c>
      <c r="L161" s="20">
        <f t="shared" si="36"/>
        <v>0</v>
      </c>
      <c r="M161" s="10">
        <f t="shared" si="37"/>
        <v>0</v>
      </c>
      <c r="N161" s="2"/>
    </row>
    <row r="162" spans="1:14" ht="32.25" customHeight="1">
      <c r="A162" s="6">
        <v>9</v>
      </c>
      <c r="B162" s="2" t="s">
        <v>130</v>
      </c>
      <c r="C162" s="2" t="s">
        <v>21</v>
      </c>
      <c r="D162" s="20">
        <v>0.53779999999999994</v>
      </c>
      <c r="E162" s="10">
        <v>21613723</v>
      </c>
      <c r="F162" s="12">
        <f t="shared" si="32"/>
        <v>11623860.2294</v>
      </c>
      <c r="G162" s="20">
        <v>0.53779999999999994</v>
      </c>
      <c r="H162" s="10">
        <v>21613723</v>
      </c>
      <c r="I162" s="12">
        <f t="shared" si="33"/>
        <v>11623860.2294</v>
      </c>
      <c r="J162" s="19">
        <f t="shared" si="34"/>
        <v>0</v>
      </c>
      <c r="K162" s="12">
        <f t="shared" si="35"/>
        <v>0</v>
      </c>
      <c r="L162" s="20">
        <f t="shared" si="36"/>
        <v>0</v>
      </c>
      <c r="M162" s="10">
        <f t="shared" si="37"/>
        <v>0</v>
      </c>
      <c r="N162" s="2"/>
    </row>
    <row r="163" spans="1:14" ht="32.25" customHeight="1">
      <c r="A163" s="6">
        <v>10</v>
      </c>
      <c r="B163" s="2" t="s">
        <v>50</v>
      </c>
      <c r="C163" s="2" t="s">
        <v>21</v>
      </c>
      <c r="D163" s="20">
        <v>0.4</v>
      </c>
      <c r="E163" s="10">
        <v>17821387</v>
      </c>
      <c r="F163" s="12">
        <f t="shared" si="32"/>
        <v>7128554.8000000007</v>
      </c>
      <c r="G163" s="20">
        <v>0.4</v>
      </c>
      <c r="H163" s="10">
        <v>17821387</v>
      </c>
      <c r="I163" s="12">
        <f t="shared" si="33"/>
        <v>7128554.8000000007</v>
      </c>
      <c r="J163" s="19">
        <f t="shared" si="34"/>
        <v>0</v>
      </c>
      <c r="K163" s="12">
        <f t="shared" si="35"/>
        <v>0</v>
      </c>
      <c r="L163" s="20">
        <f t="shared" si="36"/>
        <v>0</v>
      </c>
      <c r="M163" s="10">
        <f t="shared" si="37"/>
        <v>0</v>
      </c>
      <c r="N163" s="2"/>
    </row>
    <row r="164" spans="1:14" ht="32.25" customHeight="1">
      <c r="A164" s="6">
        <v>11</v>
      </c>
      <c r="B164" s="2" t="s">
        <v>131</v>
      </c>
      <c r="C164" s="2" t="s">
        <v>21</v>
      </c>
      <c r="D164" s="20">
        <v>1.7678</v>
      </c>
      <c r="E164" s="10">
        <v>16155898</v>
      </c>
      <c r="F164" s="12">
        <f t="shared" si="32"/>
        <v>28560396.4844</v>
      </c>
      <c r="G164" s="20">
        <v>1.7678</v>
      </c>
      <c r="H164" s="10">
        <v>16155898</v>
      </c>
      <c r="I164" s="12">
        <f t="shared" si="33"/>
        <v>28560396.4844</v>
      </c>
      <c r="J164" s="19">
        <f t="shared" si="34"/>
        <v>0</v>
      </c>
      <c r="K164" s="12">
        <f t="shared" si="35"/>
        <v>0</v>
      </c>
      <c r="L164" s="20">
        <f t="shared" si="36"/>
        <v>0</v>
      </c>
      <c r="M164" s="10">
        <f t="shared" si="37"/>
        <v>0</v>
      </c>
      <c r="N164" s="2"/>
    </row>
    <row r="165" spans="1:14" ht="32.25" customHeight="1">
      <c r="A165" s="6">
        <v>12</v>
      </c>
      <c r="B165" s="2" t="s">
        <v>132</v>
      </c>
      <c r="C165" s="2" t="s">
        <v>21</v>
      </c>
      <c r="D165" s="20">
        <v>0.29580000000000001</v>
      </c>
      <c r="E165" s="10">
        <v>17179470</v>
      </c>
      <c r="F165" s="12">
        <f t="shared" si="32"/>
        <v>5081687.2259999998</v>
      </c>
      <c r="G165" s="20">
        <v>0.29580000000000001</v>
      </c>
      <c r="H165" s="10">
        <v>17179470</v>
      </c>
      <c r="I165" s="12">
        <f t="shared" si="33"/>
        <v>5081687.2259999998</v>
      </c>
      <c r="J165" s="19">
        <f t="shared" si="34"/>
        <v>0</v>
      </c>
      <c r="K165" s="12">
        <f t="shared" si="35"/>
        <v>0</v>
      </c>
      <c r="L165" s="20">
        <f t="shared" si="36"/>
        <v>0</v>
      </c>
      <c r="M165" s="10">
        <f t="shared" si="37"/>
        <v>0</v>
      </c>
      <c r="N165" s="2"/>
    </row>
    <row r="166" spans="1:14" ht="32.25" customHeight="1">
      <c r="A166" s="6">
        <v>13</v>
      </c>
      <c r="B166" s="2" t="s">
        <v>133</v>
      </c>
      <c r="C166" s="2" t="s">
        <v>25</v>
      </c>
      <c r="D166" s="20">
        <v>1.0991</v>
      </c>
      <c r="E166" s="10">
        <v>23112893</v>
      </c>
      <c r="F166" s="12">
        <f t="shared" si="32"/>
        <v>25403380.6963</v>
      </c>
      <c r="G166" s="20">
        <v>1.0991</v>
      </c>
      <c r="H166" s="10">
        <v>23112893</v>
      </c>
      <c r="I166" s="12">
        <f t="shared" si="33"/>
        <v>25403380.6963</v>
      </c>
      <c r="J166" s="19">
        <f t="shared" si="34"/>
        <v>0</v>
      </c>
      <c r="K166" s="12">
        <f t="shared" si="35"/>
        <v>0</v>
      </c>
      <c r="L166" s="20">
        <f t="shared" si="36"/>
        <v>0</v>
      </c>
      <c r="M166" s="10">
        <f t="shared" si="37"/>
        <v>0</v>
      </c>
      <c r="N166" s="2"/>
    </row>
    <row r="167" spans="1:14" ht="32.25" customHeight="1">
      <c r="A167" s="6">
        <v>14</v>
      </c>
      <c r="B167" s="2" t="s">
        <v>135</v>
      </c>
      <c r="C167" s="2" t="s">
        <v>25</v>
      </c>
      <c r="D167" s="20">
        <v>0.49980000000000002</v>
      </c>
      <c r="E167" s="10">
        <v>22795827</v>
      </c>
      <c r="F167" s="12">
        <f t="shared" si="32"/>
        <v>11393354.3346</v>
      </c>
      <c r="G167" s="20">
        <v>0.49980000000000002</v>
      </c>
      <c r="H167" s="10">
        <v>22795827</v>
      </c>
      <c r="I167" s="12">
        <f t="shared" si="33"/>
        <v>11393354.3346</v>
      </c>
      <c r="J167" s="19">
        <f t="shared" si="34"/>
        <v>0</v>
      </c>
      <c r="K167" s="12">
        <f t="shared" si="35"/>
        <v>0</v>
      </c>
      <c r="L167" s="20">
        <f t="shared" si="36"/>
        <v>0</v>
      </c>
      <c r="M167" s="10">
        <f t="shared" si="37"/>
        <v>0</v>
      </c>
      <c r="N167" s="2"/>
    </row>
    <row r="168" spans="1:14" ht="32.25" customHeight="1">
      <c r="A168" s="6">
        <v>15</v>
      </c>
      <c r="B168" s="2" t="s">
        <v>134</v>
      </c>
      <c r="C168" s="2" t="s">
        <v>25</v>
      </c>
      <c r="D168" s="20">
        <v>4.4955999999999996</v>
      </c>
      <c r="E168" s="10">
        <v>24438803</v>
      </c>
      <c r="F168" s="12">
        <f t="shared" si="32"/>
        <v>109867082.76679999</v>
      </c>
      <c r="G168" s="20">
        <v>4.4955999999999996</v>
      </c>
      <c r="H168" s="10">
        <v>24438803</v>
      </c>
      <c r="I168" s="12">
        <f t="shared" si="33"/>
        <v>109867082.76679999</v>
      </c>
      <c r="J168" s="19">
        <f t="shared" si="34"/>
        <v>0</v>
      </c>
      <c r="K168" s="12">
        <f t="shared" si="35"/>
        <v>0</v>
      </c>
      <c r="L168" s="20">
        <f t="shared" si="36"/>
        <v>0</v>
      </c>
      <c r="M168" s="10">
        <f t="shared" si="37"/>
        <v>0</v>
      </c>
      <c r="N168" s="2"/>
    </row>
    <row r="169" spans="1:14" ht="32.25" customHeight="1">
      <c r="A169" s="6">
        <v>16</v>
      </c>
      <c r="B169" s="2" t="s">
        <v>136</v>
      </c>
      <c r="C169" s="2" t="s">
        <v>25</v>
      </c>
      <c r="D169" s="20">
        <v>0.56810000000000005</v>
      </c>
      <c r="E169" s="10">
        <v>22736885</v>
      </c>
      <c r="F169" s="12">
        <f t="shared" si="32"/>
        <v>12916824.368500002</v>
      </c>
      <c r="G169" s="20">
        <v>0.56810000000000005</v>
      </c>
      <c r="H169" s="10">
        <v>22736885</v>
      </c>
      <c r="I169" s="12">
        <f t="shared" si="33"/>
        <v>12916824.368500002</v>
      </c>
      <c r="J169" s="19">
        <f t="shared" si="34"/>
        <v>0</v>
      </c>
      <c r="K169" s="12">
        <f t="shared" si="35"/>
        <v>0</v>
      </c>
      <c r="L169" s="20">
        <f t="shared" si="36"/>
        <v>0</v>
      </c>
      <c r="M169" s="10">
        <f t="shared" si="37"/>
        <v>0</v>
      </c>
      <c r="N169" s="2"/>
    </row>
    <row r="170" spans="1:14" ht="32.25" customHeight="1">
      <c r="A170" s="6">
        <v>17</v>
      </c>
      <c r="B170" s="2" t="s">
        <v>60</v>
      </c>
      <c r="C170" s="2" t="s">
        <v>33</v>
      </c>
      <c r="D170" s="20">
        <v>147.19999999999999</v>
      </c>
      <c r="E170" s="10">
        <v>81113</v>
      </c>
      <c r="F170" s="12">
        <f t="shared" si="32"/>
        <v>11939833.6</v>
      </c>
      <c r="G170" s="20">
        <v>147.19999999999999</v>
      </c>
      <c r="H170" s="10">
        <v>81113</v>
      </c>
      <c r="I170" s="12">
        <f t="shared" si="33"/>
        <v>11939833.6</v>
      </c>
      <c r="J170" s="19">
        <f t="shared" si="34"/>
        <v>0</v>
      </c>
      <c r="K170" s="12">
        <f t="shared" si="35"/>
        <v>0</v>
      </c>
      <c r="L170" s="20">
        <f t="shared" si="36"/>
        <v>0</v>
      </c>
      <c r="M170" s="10">
        <f t="shared" si="37"/>
        <v>0</v>
      </c>
      <c r="N170" s="2"/>
    </row>
    <row r="171" spans="1:14" ht="32.25" customHeight="1">
      <c r="A171" s="6">
        <v>18</v>
      </c>
      <c r="B171" s="2" t="s">
        <v>137</v>
      </c>
      <c r="C171" s="2" t="s">
        <v>33</v>
      </c>
      <c r="D171" s="20">
        <v>28.8</v>
      </c>
      <c r="E171" s="10">
        <v>149196</v>
      </c>
      <c r="F171" s="12">
        <f t="shared" si="32"/>
        <v>4296844.8</v>
      </c>
      <c r="G171" s="20">
        <v>28.8</v>
      </c>
      <c r="H171" s="10">
        <v>149196</v>
      </c>
      <c r="I171" s="12">
        <f t="shared" si="33"/>
        <v>4296844.8</v>
      </c>
      <c r="J171" s="19">
        <f t="shared" si="34"/>
        <v>0</v>
      </c>
      <c r="K171" s="12">
        <f t="shared" si="35"/>
        <v>0</v>
      </c>
      <c r="L171" s="20">
        <f t="shared" si="36"/>
        <v>0</v>
      </c>
      <c r="M171" s="10">
        <f t="shared" si="37"/>
        <v>0</v>
      </c>
      <c r="N171" s="2"/>
    </row>
    <row r="172" spans="1:14" ht="32.25" customHeight="1">
      <c r="A172" s="6">
        <v>19</v>
      </c>
      <c r="B172" s="2" t="s">
        <v>122</v>
      </c>
      <c r="C172" s="2" t="s">
        <v>33</v>
      </c>
      <c r="D172" s="20">
        <v>53.78</v>
      </c>
      <c r="E172" s="10">
        <v>105194</v>
      </c>
      <c r="F172" s="12">
        <f t="shared" si="32"/>
        <v>5657333.3200000003</v>
      </c>
      <c r="G172" s="20">
        <v>53.78</v>
      </c>
      <c r="H172" s="10">
        <v>105194</v>
      </c>
      <c r="I172" s="12">
        <f t="shared" si="33"/>
        <v>5657333.3200000003</v>
      </c>
      <c r="J172" s="19">
        <f t="shared" si="34"/>
        <v>0</v>
      </c>
      <c r="K172" s="12">
        <f t="shared" si="35"/>
        <v>0</v>
      </c>
      <c r="L172" s="20">
        <f t="shared" si="36"/>
        <v>0</v>
      </c>
      <c r="M172" s="10">
        <f t="shared" si="37"/>
        <v>0</v>
      </c>
      <c r="N172" s="2"/>
    </row>
    <row r="173" spans="1:14" ht="32.25" customHeight="1">
      <c r="A173" s="6">
        <v>20</v>
      </c>
      <c r="B173" s="2" t="s">
        <v>138</v>
      </c>
      <c r="C173" s="2" t="s">
        <v>33</v>
      </c>
      <c r="D173" s="20">
        <v>59.16</v>
      </c>
      <c r="E173" s="10">
        <v>144019</v>
      </c>
      <c r="F173" s="12">
        <f t="shared" si="32"/>
        <v>8520164.0399999991</v>
      </c>
      <c r="G173" s="20">
        <v>59.16</v>
      </c>
      <c r="H173" s="10">
        <v>144019</v>
      </c>
      <c r="I173" s="12">
        <f t="shared" si="33"/>
        <v>8520164.0399999991</v>
      </c>
      <c r="J173" s="19">
        <f t="shared" si="34"/>
        <v>0</v>
      </c>
      <c r="K173" s="12">
        <f t="shared" si="35"/>
        <v>0</v>
      </c>
      <c r="L173" s="20">
        <f t="shared" si="36"/>
        <v>0</v>
      </c>
      <c r="M173" s="10">
        <f t="shared" si="37"/>
        <v>0</v>
      </c>
      <c r="N173" s="2"/>
    </row>
    <row r="174" spans="1:14" ht="32.25" customHeight="1">
      <c r="A174" s="6">
        <v>21</v>
      </c>
      <c r="B174" s="2" t="s">
        <v>139</v>
      </c>
      <c r="C174" s="2" t="s">
        <v>33</v>
      </c>
      <c r="D174" s="20">
        <v>29.58</v>
      </c>
      <c r="E174" s="10">
        <v>57407</v>
      </c>
      <c r="F174" s="12">
        <f t="shared" si="32"/>
        <v>1698099.0599999998</v>
      </c>
      <c r="G174" s="20">
        <v>29.58</v>
      </c>
      <c r="H174" s="10">
        <v>57407</v>
      </c>
      <c r="I174" s="12">
        <f t="shared" si="33"/>
        <v>1698099.0599999998</v>
      </c>
      <c r="J174" s="19">
        <f t="shared" si="34"/>
        <v>0</v>
      </c>
      <c r="K174" s="12">
        <f t="shared" si="35"/>
        <v>0</v>
      </c>
      <c r="L174" s="20">
        <f t="shared" si="36"/>
        <v>0</v>
      </c>
      <c r="M174" s="10">
        <f t="shared" si="37"/>
        <v>0</v>
      </c>
      <c r="N174" s="2"/>
    </row>
    <row r="175" spans="1:14" ht="32.25" customHeight="1">
      <c r="A175" s="6">
        <v>22</v>
      </c>
      <c r="B175" s="2" t="s">
        <v>110</v>
      </c>
      <c r="C175" s="2" t="s">
        <v>33</v>
      </c>
      <c r="D175" s="20">
        <v>34.1</v>
      </c>
      <c r="E175" s="10">
        <v>187552</v>
      </c>
      <c r="F175" s="12">
        <f t="shared" si="32"/>
        <v>6395523.2000000002</v>
      </c>
      <c r="G175" s="20">
        <v>34.1</v>
      </c>
      <c r="H175" s="10">
        <v>187552</v>
      </c>
      <c r="I175" s="12">
        <f t="shared" si="33"/>
        <v>6395523.2000000002</v>
      </c>
      <c r="J175" s="19">
        <f t="shared" si="34"/>
        <v>0</v>
      </c>
      <c r="K175" s="12">
        <f t="shared" si="35"/>
        <v>0</v>
      </c>
      <c r="L175" s="20">
        <f t="shared" si="36"/>
        <v>0</v>
      </c>
      <c r="M175" s="10">
        <f t="shared" si="37"/>
        <v>0</v>
      </c>
      <c r="N175" s="2"/>
    </row>
    <row r="176" spans="1:14" ht="32.25" customHeight="1">
      <c r="A176" s="6">
        <v>23</v>
      </c>
      <c r="B176" s="2" t="s">
        <v>68</v>
      </c>
      <c r="C176" s="2" t="s">
        <v>33</v>
      </c>
      <c r="D176" s="20">
        <v>103.18</v>
      </c>
      <c r="E176" s="10">
        <v>274407</v>
      </c>
      <c r="F176" s="12">
        <f t="shared" si="32"/>
        <v>28313314.260000002</v>
      </c>
      <c r="G176" s="20">
        <v>103.18</v>
      </c>
      <c r="H176" s="10">
        <v>274407</v>
      </c>
      <c r="I176" s="12">
        <f t="shared" si="33"/>
        <v>28313314.260000002</v>
      </c>
      <c r="J176" s="19">
        <f t="shared" si="34"/>
        <v>0</v>
      </c>
      <c r="K176" s="12">
        <f t="shared" si="35"/>
        <v>0</v>
      </c>
      <c r="L176" s="20">
        <f t="shared" si="36"/>
        <v>0</v>
      </c>
      <c r="M176" s="10">
        <f t="shared" si="37"/>
        <v>0</v>
      </c>
      <c r="N176" s="2"/>
    </row>
    <row r="177" spans="1:14" ht="32.25" customHeight="1">
      <c r="A177" s="6">
        <v>24</v>
      </c>
      <c r="B177" s="2" t="s">
        <v>77</v>
      </c>
      <c r="C177" s="2" t="s">
        <v>33</v>
      </c>
      <c r="D177" s="20">
        <v>68.2</v>
      </c>
      <c r="E177" s="10">
        <v>47287</v>
      </c>
      <c r="F177" s="12">
        <f t="shared" si="32"/>
        <v>3224973.4</v>
      </c>
      <c r="G177" s="20">
        <v>68.2</v>
      </c>
      <c r="H177" s="10">
        <v>47287</v>
      </c>
      <c r="I177" s="12">
        <f t="shared" si="33"/>
        <v>3224973.4</v>
      </c>
      <c r="J177" s="19">
        <f t="shared" si="34"/>
        <v>0</v>
      </c>
      <c r="K177" s="12">
        <f t="shared" si="35"/>
        <v>0</v>
      </c>
      <c r="L177" s="20">
        <f t="shared" si="36"/>
        <v>0</v>
      </c>
      <c r="M177" s="10">
        <f t="shared" si="37"/>
        <v>0</v>
      </c>
      <c r="N177" s="2"/>
    </row>
    <row r="178" spans="1:14" ht="32.25" customHeight="1">
      <c r="A178" s="6">
        <v>25</v>
      </c>
      <c r="B178" s="2" t="s">
        <v>36</v>
      </c>
      <c r="C178" s="2" t="s">
        <v>33</v>
      </c>
      <c r="D178" s="20">
        <v>90.72</v>
      </c>
      <c r="E178" s="10">
        <v>83662</v>
      </c>
      <c r="F178" s="12">
        <f t="shared" si="32"/>
        <v>7589816.6399999997</v>
      </c>
      <c r="G178" s="20">
        <v>90.72</v>
      </c>
      <c r="H178" s="10">
        <v>83662</v>
      </c>
      <c r="I178" s="12">
        <f t="shared" si="33"/>
        <v>7589816.6399999997</v>
      </c>
      <c r="J178" s="19">
        <f t="shared" si="34"/>
        <v>0</v>
      </c>
      <c r="K178" s="12">
        <f t="shared" si="35"/>
        <v>0</v>
      </c>
      <c r="L178" s="20">
        <f t="shared" si="36"/>
        <v>0</v>
      </c>
      <c r="M178" s="10">
        <f t="shared" si="37"/>
        <v>0</v>
      </c>
      <c r="N178" s="2"/>
    </row>
    <row r="179" spans="1:14" s="43" customFormat="1" ht="32.25" customHeight="1">
      <c r="A179" s="36">
        <v>26</v>
      </c>
      <c r="B179" s="42" t="s">
        <v>37</v>
      </c>
      <c r="C179" s="42" t="s">
        <v>33</v>
      </c>
      <c r="D179" s="39">
        <v>90.72</v>
      </c>
      <c r="E179" s="40">
        <v>59365</v>
      </c>
      <c r="F179" s="29">
        <f t="shared" si="32"/>
        <v>5385592.7999999998</v>
      </c>
      <c r="G179" s="39">
        <v>90.72</v>
      </c>
      <c r="H179" s="40">
        <v>29710</v>
      </c>
      <c r="I179" s="29">
        <f t="shared" si="33"/>
        <v>2695291.2</v>
      </c>
      <c r="J179" s="41">
        <f t="shared" si="34"/>
        <v>0</v>
      </c>
      <c r="K179" s="29">
        <f t="shared" si="35"/>
        <v>2690301.5999999996</v>
      </c>
      <c r="L179" s="39">
        <f t="shared" si="36"/>
        <v>0</v>
      </c>
      <c r="M179" s="40">
        <f t="shared" si="37"/>
        <v>0</v>
      </c>
      <c r="N179" s="42"/>
    </row>
    <row r="180" spans="1:14" s="3" customFormat="1" ht="32.25" customHeight="1">
      <c r="A180" s="60" t="s">
        <v>38</v>
      </c>
      <c r="B180" s="60"/>
      <c r="C180" s="60"/>
      <c r="D180" s="17"/>
      <c r="E180" s="25"/>
      <c r="F180" s="8">
        <f>SUM(F153:F179)</f>
        <v>459682232.78400004</v>
      </c>
      <c r="G180" s="17"/>
      <c r="H180" s="25"/>
      <c r="I180" s="8">
        <f>SUM(I153:I179)</f>
        <v>456991931.18400002</v>
      </c>
      <c r="J180" s="17"/>
      <c r="K180" s="8">
        <f>SUM(K153:K179)</f>
        <v>2690301.5999999996</v>
      </c>
      <c r="L180" s="17"/>
      <c r="M180" s="8">
        <f>SUM(M153:M179)</f>
        <v>0</v>
      </c>
      <c r="N180" s="4"/>
    </row>
    <row r="181" spans="1:14" ht="32.25" customHeight="1">
      <c r="A181" s="60" t="s">
        <v>87</v>
      </c>
      <c r="B181" s="60"/>
      <c r="C181" s="60"/>
      <c r="D181" s="20"/>
      <c r="E181" s="10"/>
      <c r="F181" s="12"/>
      <c r="G181" s="20"/>
      <c r="H181" s="10"/>
      <c r="I181" s="12"/>
      <c r="J181" s="19"/>
      <c r="K181" s="12"/>
      <c r="L181" s="20"/>
      <c r="M181" s="10"/>
      <c r="N181" s="2"/>
    </row>
    <row r="182" spans="1:14" ht="32.25" customHeight="1">
      <c r="A182" s="6">
        <v>1</v>
      </c>
      <c r="B182" s="2" t="s">
        <v>140</v>
      </c>
      <c r="C182" s="2" t="s">
        <v>10</v>
      </c>
      <c r="D182" s="20">
        <v>18.4041</v>
      </c>
      <c r="E182" s="10">
        <v>230428</v>
      </c>
      <c r="F182" s="12">
        <f t="shared" ref="F182:F199" si="38">D182*E182</f>
        <v>4240819.9547999995</v>
      </c>
      <c r="G182" s="20">
        <v>18.4041</v>
      </c>
      <c r="H182" s="10">
        <v>230428</v>
      </c>
      <c r="I182" s="12">
        <f t="shared" ref="I182:I199" si="39">G182*H182</f>
        <v>4240819.9547999995</v>
      </c>
      <c r="J182" s="19">
        <f t="shared" ref="J182:J199" si="40">MAX(D182-G182,0)</f>
        <v>0</v>
      </c>
      <c r="K182" s="12">
        <f t="shared" ref="K182:K199" si="41">MAX(F182-I182,0)</f>
        <v>0</v>
      </c>
      <c r="L182" s="20">
        <f t="shared" ref="L182:L199" si="42">MAX(G182-D182,0)</f>
        <v>0</v>
      </c>
      <c r="M182" s="10">
        <f t="shared" ref="M182:M199" si="43">MAX(I182-F182,0)</f>
        <v>0</v>
      </c>
      <c r="N182" s="2"/>
    </row>
    <row r="183" spans="1:14" s="43" customFormat="1" ht="32.25" customHeight="1">
      <c r="A183" s="36">
        <v>2</v>
      </c>
      <c r="B183" s="42" t="s">
        <v>141</v>
      </c>
      <c r="C183" s="42" t="s">
        <v>10</v>
      </c>
      <c r="D183" s="39">
        <v>1.3</v>
      </c>
      <c r="E183" s="40">
        <v>201625</v>
      </c>
      <c r="F183" s="29">
        <f t="shared" si="38"/>
        <v>262112.5</v>
      </c>
      <c r="G183" s="39">
        <v>19.448</v>
      </c>
      <c r="H183" s="40">
        <v>201625</v>
      </c>
      <c r="I183" s="29">
        <f t="shared" si="39"/>
        <v>3921203</v>
      </c>
      <c r="J183" s="41">
        <f t="shared" si="40"/>
        <v>0</v>
      </c>
      <c r="K183" s="29">
        <f t="shared" si="41"/>
        <v>0</v>
      </c>
      <c r="L183" s="39">
        <f t="shared" si="42"/>
        <v>18.148</v>
      </c>
      <c r="M183" s="40">
        <f t="shared" si="43"/>
        <v>3659090.5</v>
      </c>
      <c r="N183" s="42"/>
    </row>
    <row r="184" spans="1:14" s="43" customFormat="1" ht="32.25" customHeight="1">
      <c r="A184" s="36">
        <v>3</v>
      </c>
      <c r="B184" s="42" t="s">
        <v>142</v>
      </c>
      <c r="C184" s="42" t="s">
        <v>10</v>
      </c>
      <c r="D184" s="39">
        <v>12.7026</v>
      </c>
      <c r="E184" s="40">
        <v>124076</v>
      </c>
      <c r="F184" s="29">
        <f t="shared" si="38"/>
        <v>1576087.7975999999</v>
      </c>
      <c r="G184" s="39">
        <v>18.751999999999999</v>
      </c>
      <c r="H184" s="40">
        <v>124076</v>
      </c>
      <c r="I184" s="29">
        <f t="shared" si="39"/>
        <v>2326673.1519999998</v>
      </c>
      <c r="J184" s="41">
        <f t="shared" si="40"/>
        <v>0</v>
      </c>
      <c r="K184" s="29">
        <f t="shared" si="41"/>
        <v>0</v>
      </c>
      <c r="L184" s="39">
        <f t="shared" si="42"/>
        <v>6.0493999999999986</v>
      </c>
      <c r="M184" s="40">
        <f t="shared" si="43"/>
        <v>750585.35439999984</v>
      </c>
      <c r="N184" s="42"/>
    </row>
    <row r="185" spans="1:14" ht="32.25" customHeight="1">
      <c r="A185" s="6">
        <v>4</v>
      </c>
      <c r="B185" s="2" t="s">
        <v>41</v>
      </c>
      <c r="C185" s="2"/>
      <c r="D185" s="20">
        <v>8.8000000000000007</v>
      </c>
      <c r="E185" s="10">
        <v>1206690</v>
      </c>
      <c r="F185" s="12">
        <f t="shared" si="38"/>
        <v>10618872</v>
      </c>
      <c r="G185" s="20">
        <v>8.8000000000000007</v>
      </c>
      <c r="H185" s="10">
        <v>1206690</v>
      </c>
      <c r="I185" s="12">
        <f t="shared" si="39"/>
        <v>10618872</v>
      </c>
      <c r="J185" s="19">
        <f t="shared" si="40"/>
        <v>0</v>
      </c>
      <c r="K185" s="12">
        <f t="shared" si="41"/>
        <v>0</v>
      </c>
      <c r="L185" s="20">
        <f t="shared" si="42"/>
        <v>0</v>
      </c>
      <c r="M185" s="10">
        <f t="shared" si="43"/>
        <v>0</v>
      </c>
      <c r="N185" s="2"/>
    </row>
    <row r="186" spans="1:14" s="43" customFormat="1" ht="32.25" customHeight="1">
      <c r="A186" s="36">
        <v>5</v>
      </c>
      <c r="B186" s="42" t="s">
        <v>148</v>
      </c>
      <c r="C186" s="42" t="s">
        <v>10</v>
      </c>
      <c r="D186" s="39">
        <v>1.089</v>
      </c>
      <c r="E186" s="40">
        <v>1283592</v>
      </c>
      <c r="F186" s="29">
        <f t="shared" si="38"/>
        <v>1397831.6879999998</v>
      </c>
      <c r="G186" s="39">
        <v>8.5690000000000008</v>
      </c>
      <c r="H186" s="40">
        <v>1283592</v>
      </c>
      <c r="I186" s="29">
        <f t="shared" si="39"/>
        <v>10999099.848000001</v>
      </c>
      <c r="J186" s="41">
        <f t="shared" si="40"/>
        <v>0</v>
      </c>
      <c r="K186" s="29">
        <f t="shared" si="41"/>
        <v>0</v>
      </c>
      <c r="L186" s="39">
        <f t="shared" si="42"/>
        <v>7.48</v>
      </c>
      <c r="M186" s="40">
        <f t="shared" si="43"/>
        <v>9601268.160000002</v>
      </c>
      <c r="N186" s="42"/>
    </row>
    <row r="187" spans="1:14" ht="32.25" customHeight="1">
      <c r="A187" s="6">
        <v>6</v>
      </c>
      <c r="B187" s="2" t="s">
        <v>147</v>
      </c>
      <c r="C187" s="2" t="s">
        <v>10</v>
      </c>
      <c r="D187" s="20">
        <v>5.6870000000000003</v>
      </c>
      <c r="E187" s="10">
        <v>1684611</v>
      </c>
      <c r="F187" s="12">
        <f t="shared" si="38"/>
        <v>9580382.7570000011</v>
      </c>
      <c r="G187" s="20">
        <v>5.6870000000000003</v>
      </c>
      <c r="H187" s="10">
        <v>1684611</v>
      </c>
      <c r="I187" s="12">
        <f t="shared" si="39"/>
        <v>9580382.7570000011</v>
      </c>
      <c r="J187" s="19">
        <f t="shared" si="40"/>
        <v>0</v>
      </c>
      <c r="K187" s="12">
        <f t="shared" si="41"/>
        <v>0</v>
      </c>
      <c r="L187" s="20">
        <f t="shared" si="42"/>
        <v>0</v>
      </c>
      <c r="M187" s="10">
        <f t="shared" si="43"/>
        <v>0</v>
      </c>
      <c r="N187" s="2"/>
    </row>
    <row r="188" spans="1:14" s="43" customFormat="1" ht="32.25" customHeight="1">
      <c r="A188" s="36">
        <v>7</v>
      </c>
      <c r="B188" s="42" t="s">
        <v>117</v>
      </c>
      <c r="C188" s="42" t="s">
        <v>10</v>
      </c>
      <c r="D188" s="39">
        <v>3</v>
      </c>
      <c r="E188" s="40">
        <v>2216701</v>
      </c>
      <c r="F188" s="29">
        <f t="shared" si="38"/>
        <v>6650103</v>
      </c>
      <c r="G188" s="39">
        <v>9.7200000000000006</v>
      </c>
      <c r="H188" s="40">
        <v>2216701</v>
      </c>
      <c r="I188" s="29">
        <f t="shared" si="39"/>
        <v>21546333.720000003</v>
      </c>
      <c r="J188" s="41">
        <f t="shared" si="40"/>
        <v>0</v>
      </c>
      <c r="K188" s="29">
        <f t="shared" si="41"/>
        <v>0</v>
      </c>
      <c r="L188" s="39">
        <f t="shared" si="42"/>
        <v>6.7200000000000006</v>
      </c>
      <c r="M188" s="40">
        <f t="shared" si="43"/>
        <v>14896230.720000003</v>
      </c>
      <c r="N188" s="42"/>
    </row>
    <row r="189" spans="1:14" s="43" customFormat="1" ht="32.25" customHeight="1">
      <c r="A189" s="36">
        <v>8</v>
      </c>
      <c r="B189" s="42" t="s">
        <v>65</v>
      </c>
      <c r="C189" s="42" t="s">
        <v>10</v>
      </c>
      <c r="D189" s="39">
        <v>39.159999999999997</v>
      </c>
      <c r="E189" s="40">
        <v>1676247</v>
      </c>
      <c r="F189" s="29">
        <f t="shared" si="38"/>
        <v>65641832.519999996</v>
      </c>
      <c r="G189" s="39">
        <v>30</v>
      </c>
      <c r="H189" s="40">
        <v>1676247</v>
      </c>
      <c r="I189" s="29">
        <f t="shared" si="39"/>
        <v>50287410</v>
      </c>
      <c r="J189" s="41">
        <f t="shared" si="40"/>
        <v>9.1599999999999966</v>
      </c>
      <c r="K189" s="29">
        <f t="shared" si="41"/>
        <v>15354422.519999996</v>
      </c>
      <c r="L189" s="39">
        <f t="shared" si="42"/>
        <v>0</v>
      </c>
      <c r="M189" s="40">
        <f t="shared" si="43"/>
        <v>0</v>
      </c>
      <c r="N189" s="42"/>
    </row>
    <row r="190" spans="1:14" s="43" customFormat="1" ht="32.25" customHeight="1">
      <c r="A190" s="36">
        <v>9</v>
      </c>
      <c r="B190" s="42" t="s">
        <v>108</v>
      </c>
      <c r="C190" s="42" t="s">
        <v>10</v>
      </c>
      <c r="D190" s="39">
        <v>90</v>
      </c>
      <c r="E190" s="40">
        <v>195237</v>
      </c>
      <c r="F190" s="29">
        <f t="shared" si="38"/>
        <v>17571330</v>
      </c>
      <c r="G190" s="39">
        <v>183</v>
      </c>
      <c r="H190" s="40">
        <v>118811</v>
      </c>
      <c r="I190" s="29">
        <f t="shared" si="39"/>
        <v>21742413</v>
      </c>
      <c r="J190" s="41">
        <f t="shared" si="40"/>
        <v>0</v>
      </c>
      <c r="K190" s="29">
        <f t="shared" si="41"/>
        <v>0</v>
      </c>
      <c r="L190" s="39">
        <f t="shared" si="42"/>
        <v>93</v>
      </c>
      <c r="M190" s="40">
        <f t="shared" si="43"/>
        <v>4171083</v>
      </c>
      <c r="N190" s="42"/>
    </row>
    <row r="191" spans="1:14" s="43" customFormat="1" ht="32.25" customHeight="1">
      <c r="A191" s="36">
        <v>10</v>
      </c>
      <c r="B191" s="42" t="s">
        <v>143</v>
      </c>
      <c r="C191" s="42" t="s">
        <v>10</v>
      </c>
      <c r="D191" s="39">
        <v>2.88</v>
      </c>
      <c r="E191" s="40">
        <v>2142036</v>
      </c>
      <c r="F191" s="29">
        <f t="shared" si="38"/>
        <v>6169063.6799999997</v>
      </c>
      <c r="G191" s="39">
        <v>0</v>
      </c>
      <c r="H191" s="40">
        <v>2142036</v>
      </c>
      <c r="I191" s="29">
        <f t="shared" si="39"/>
        <v>0</v>
      </c>
      <c r="J191" s="41">
        <f t="shared" si="40"/>
        <v>2.88</v>
      </c>
      <c r="K191" s="29">
        <f t="shared" si="41"/>
        <v>6169063.6799999997</v>
      </c>
      <c r="L191" s="39">
        <f t="shared" si="42"/>
        <v>0</v>
      </c>
      <c r="M191" s="40">
        <f t="shared" si="43"/>
        <v>0</v>
      </c>
      <c r="N191" s="42"/>
    </row>
    <row r="192" spans="1:14" s="43" customFormat="1" ht="32.25" customHeight="1">
      <c r="A192" s="36">
        <v>11</v>
      </c>
      <c r="B192" s="42" t="s">
        <v>60</v>
      </c>
      <c r="C192" s="42" t="s">
        <v>33</v>
      </c>
      <c r="D192" s="39">
        <v>28.8</v>
      </c>
      <c r="E192" s="40">
        <v>81113</v>
      </c>
      <c r="F192" s="29">
        <f t="shared" si="38"/>
        <v>2336054.4</v>
      </c>
      <c r="G192" s="39">
        <v>4.4880000000000004</v>
      </c>
      <c r="H192" s="40">
        <v>81113</v>
      </c>
      <c r="I192" s="29">
        <f t="shared" si="39"/>
        <v>364035.14400000003</v>
      </c>
      <c r="J192" s="41">
        <f t="shared" si="40"/>
        <v>24.312000000000001</v>
      </c>
      <c r="K192" s="29">
        <f t="shared" si="41"/>
        <v>1972019.2559999998</v>
      </c>
      <c r="L192" s="39">
        <f t="shared" si="42"/>
        <v>0</v>
      </c>
      <c r="M192" s="40">
        <f t="shared" si="43"/>
        <v>0</v>
      </c>
      <c r="N192" s="42"/>
    </row>
    <row r="193" spans="1:14" ht="32.25" customHeight="1">
      <c r="A193" s="6">
        <v>12</v>
      </c>
      <c r="B193" s="2" t="s">
        <v>48</v>
      </c>
      <c r="C193" s="2" t="s">
        <v>21</v>
      </c>
      <c r="D193" s="20">
        <v>0.35970000000000002</v>
      </c>
      <c r="E193" s="10">
        <v>16065408</v>
      </c>
      <c r="F193" s="12">
        <f t="shared" si="38"/>
        <v>5778727.2576000001</v>
      </c>
      <c r="G193" s="20">
        <v>0.35970000000000002</v>
      </c>
      <c r="H193" s="10">
        <v>16065408</v>
      </c>
      <c r="I193" s="12">
        <f t="shared" si="39"/>
        <v>5778727.2576000001</v>
      </c>
      <c r="J193" s="19">
        <f t="shared" si="40"/>
        <v>0</v>
      </c>
      <c r="K193" s="12">
        <f t="shared" si="41"/>
        <v>0</v>
      </c>
      <c r="L193" s="20">
        <f t="shared" si="42"/>
        <v>0</v>
      </c>
      <c r="M193" s="10">
        <f t="shared" si="43"/>
        <v>0</v>
      </c>
      <c r="N193" s="2"/>
    </row>
    <row r="194" spans="1:14" ht="32.25" customHeight="1">
      <c r="A194" s="6">
        <v>13</v>
      </c>
      <c r="B194" s="2" t="s">
        <v>119</v>
      </c>
      <c r="C194" s="2" t="s">
        <v>21</v>
      </c>
      <c r="D194" s="20">
        <v>0.3</v>
      </c>
      <c r="E194" s="10">
        <v>21613723</v>
      </c>
      <c r="F194" s="12">
        <f t="shared" si="38"/>
        <v>6484116.8999999994</v>
      </c>
      <c r="G194" s="20">
        <v>0.3</v>
      </c>
      <c r="H194" s="10">
        <v>21613723</v>
      </c>
      <c r="I194" s="12">
        <f t="shared" si="39"/>
        <v>6484116.8999999994</v>
      </c>
      <c r="J194" s="19">
        <f t="shared" si="40"/>
        <v>0</v>
      </c>
      <c r="K194" s="12">
        <f t="shared" si="41"/>
        <v>0</v>
      </c>
      <c r="L194" s="20">
        <f t="shared" si="42"/>
        <v>0</v>
      </c>
      <c r="M194" s="10">
        <f t="shared" si="43"/>
        <v>0</v>
      </c>
      <c r="N194" s="2"/>
    </row>
    <row r="195" spans="1:14" s="43" customFormat="1" ht="32.25" customHeight="1">
      <c r="A195" s="36">
        <v>14</v>
      </c>
      <c r="B195" s="42" t="s">
        <v>144</v>
      </c>
      <c r="C195" s="42" t="s">
        <v>25</v>
      </c>
      <c r="D195" s="39">
        <v>0.25159999999999999</v>
      </c>
      <c r="E195" s="40">
        <v>21940712</v>
      </c>
      <c r="F195" s="29">
        <f t="shared" si="38"/>
        <v>5520283.1392000001</v>
      </c>
      <c r="G195" s="39">
        <v>0.50319999999999998</v>
      </c>
      <c r="H195" s="40">
        <v>21940712</v>
      </c>
      <c r="I195" s="29">
        <f t="shared" si="39"/>
        <v>11040566.2784</v>
      </c>
      <c r="J195" s="41">
        <f t="shared" si="40"/>
        <v>0</v>
      </c>
      <c r="K195" s="29">
        <f t="shared" si="41"/>
        <v>0</v>
      </c>
      <c r="L195" s="39">
        <f t="shared" si="42"/>
        <v>0.25159999999999999</v>
      </c>
      <c r="M195" s="40">
        <f t="shared" si="43"/>
        <v>5520283.1392000001</v>
      </c>
      <c r="N195" s="42"/>
    </row>
    <row r="196" spans="1:14" ht="32.25" customHeight="1">
      <c r="A196" s="6">
        <v>15</v>
      </c>
      <c r="B196" s="2" t="s">
        <v>145</v>
      </c>
      <c r="C196" s="2" t="s">
        <v>25</v>
      </c>
      <c r="D196" s="20">
        <v>0.70209999999999995</v>
      </c>
      <c r="E196" s="10">
        <v>23112893</v>
      </c>
      <c r="F196" s="12">
        <f t="shared" si="38"/>
        <v>16227562.175299998</v>
      </c>
      <c r="G196" s="20">
        <v>0.70209999999999995</v>
      </c>
      <c r="H196" s="10">
        <v>23112893</v>
      </c>
      <c r="I196" s="12">
        <f t="shared" si="39"/>
        <v>16227562.175299998</v>
      </c>
      <c r="J196" s="19">
        <f t="shared" si="40"/>
        <v>0</v>
      </c>
      <c r="K196" s="12">
        <f t="shared" si="41"/>
        <v>0</v>
      </c>
      <c r="L196" s="20">
        <f t="shared" si="42"/>
        <v>0</v>
      </c>
      <c r="M196" s="10">
        <f t="shared" si="43"/>
        <v>0</v>
      </c>
      <c r="N196" s="2"/>
    </row>
    <row r="197" spans="1:14" s="43" customFormat="1" ht="32.25" customHeight="1">
      <c r="A197" s="36">
        <v>16</v>
      </c>
      <c r="B197" s="42" t="s">
        <v>29</v>
      </c>
      <c r="C197" s="42" t="s">
        <v>21</v>
      </c>
      <c r="D197" s="39">
        <v>3.5</v>
      </c>
      <c r="E197" s="40">
        <v>682496</v>
      </c>
      <c r="F197" s="29">
        <f t="shared" si="38"/>
        <v>2388736</v>
      </c>
      <c r="G197" s="39">
        <v>3</v>
      </c>
      <c r="H197" s="40">
        <v>682496</v>
      </c>
      <c r="I197" s="29">
        <f t="shared" si="39"/>
        <v>2047488</v>
      </c>
      <c r="J197" s="41">
        <f t="shared" si="40"/>
        <v>0.5</v>
      </c>
      <c r="K197" s="29">
        <f t="shared" si="41"/>
        <v>341248</v>
      </c>
      <c r="L197" s="39">
        <f t="shared" si="42"/>
        <v>0</v>
      </c>
      <c r="M197" s="40">
        <f t="shared" si="43"/>
        <v>0</v>
      </c>
      <c r="N197" s="42"/>
    </row>
    <row r="198" spans="1:14" s="43" customFormat="1" ht="32.25" customHeight="1">
      <c r="A198" s="36">
        <v>17</v>
      </c>
      <c r="B198" s="42" t="s">
        <v>146</v>
      </c>
      <c r="C198" s="42" t="s">
        <v>25</v>
      </c>
      <c r="D198" s="39"/>
      <c r="E198" s="40"/>
      <c r="F198" s="29">
        <f t="shared" si="38"/>
        <v>0</v>
      </c>
      <c r="G198" s="39">
        <v>0.74119999999999997</v>
      </c>
      <c r="H198" s="40">
        <v>22329835</v>
      </c>
      <c r="I198" s="29">
        <f t="shared" si="39"/>
        <v>16550873.702</v>
      </c>
      <c r="J198" s="41">
        <f t="shared" si="40"/>
        <v>0</v>
      </c>
      <c r="K198" s="29">
        <f t="shared" si="41"/>
        <v>0</v>
      </c>
      <c r="L198" s="39">
        <f t="shared" si="42"/>
        <v>0.74119999999999997</v>
      </c>
      <c r="M198" s="40">
        <f t="shared" si="43"/>
        <v>16550873.702</v>
      </c>
      <c r="N198" s="42"/>
    </row>
    <row r="199" spans="1:14" s="43" customFormat="1" ht="32.25" customHeight="1">
      <c r="A199" s="36">
        <v>18</v>
      </c>
      <c r="B199" s="42" t="s">
        <v>72</v>
      </c>
      <c r="C199" s="42"/>
      <c r="D199" s="39"/>
      <c r="E199" s="40"/>
      <c r="F199" s="29">
        <f t="shared" si="38"/>
        <v>0</v>
      </c>
      <c r="G199" s="39">
        <v>4.24</v>
      </c>
      <c r="H199" s="40">
        <v>1537033</v>
      </c>
      <c r="I199" s="29">
        <f t="shared" si="39"/>
        <v>6517019.9199999999</v>
      </c>
      <c r="J199" s="41">
        <f t="shared" si="40"/>
        <v>0</v>
      </c>
      <c r="K199" s="29">
        <f t="shared" si="41"/>
        <v>0</v>
      </c>
      <c r="L199" s="39">
        <f t="shared" si="42"/>
        <v>4.24</v>
      </c>
      <c r="M199" s="40">
        <f t="shared" si="43"/>
        <v>6517019.9199999999</v>
      </c>
      <c r="N199" s="42"/>
    </row>
    <row r="200" spans="1:14" s="3" customFormat="1" ht="32.25" customHeight="1">
      <c r="A200" s="60" t="s">
        <v>38</v>
      </c>
      <c r="B200" s="60"/>
      <c r="C200" s="60"/>
      <c r="D200" s="17"/>
      <c r="E200" s="25"/>
      <c r="F200" s="8">
        <f>SUM(F181:F199)</f>
        <v>162443915.76949999</v>
      </c>
      <c r="G200" s="17"/>
      <c r="H200" s="25"/>
      <c r="I200" s="8">
        <f>SUM(I181:I199)</f>
        <v>200273596.8091</v>
      </c>
      <c r="J200" s="17"/>
      <c r="K200" s="8">
        <f>SUM(K181:K199)</f>
        <v>23836753.455999997</v>
      </c>
      <c r="L200" s="17"/>
      <c r="M200" s="8">
        <f>SUM(M181:M199)</f>
        <v>61666434.495600007</v>
      </c>
      <c r="N200" s="4"/>
    </row>
    <row r="201" spans="1:14" ht="32.25" customHeight="1">
      <c r="A201" s="60" t="s">
        <v>88</v>
      </c>
      <c r="B201" s="60"/>
      <c r="C201" s="60"/>
      <c r="D201" s="20"/>
      <c r="E201" s="10"/>
      <c r="F201" s="12"/>
      <c r="G201" s="20"/>
      <c r="H201" s="10"/>
      <c r="I201" s="12"/>
      <c r="J201" s="19"/>
      <c r="K201" s="12"/>
      <c r="L201" s="20"/>
      <c r="M201" s="10"/>
      <c r="N201" s="2"/>
    </row>
    <row r="202" spans="1:14" s="43" customFormat="1" ht="32.25" customHeight="1">
      <c r="A202" s="36">
        <v>1</v>
      </c>
      <c r="B202" s="42" t="s">
        <v>13</v>
      </c>
      <c r="C202" s="42" t="s">
        <v>10</v>
      </c>
      <c r="D202" s="39">
        <v>9.8552999999999997</v>
      </c>
      <c r="E202" s="40">
        <v>158277</v>
      </c>
      <c r="F202" s="29">
        <f t="shared" ref="F202:F213" si="44">D202*E202</f>
        <v>1559867.3181</v>
      </c>
      <c r="G202" s="39">
        <v>15.069599999999999</v>
      </c>
      <c r="H202" s="40">
        <v>158277</v>
      </c>
      <c r="I202" s="29">
        <f t="shared" ref="I202:I212" si="45">G202*H202</f>
        <v>2385171.0792</v>
      </c>
      <c r="J202" s="41">
        <f t="shared" ref="J202:J212" si="46">MAX(D202-G202,0)</f>
        <v>0</v>
      </c>
      <c r="K202" s="29">
        <f t="shared" ref="K202:K212" si="47">MAX(F202-I202,0)</f>
        <v>0</v>
      </c>
      <c r="L202" s="39">
        <f t="shared" ref="L202:L212" si="48">MAX(G202-D202,0)</f>
        <v>5.2142999999999997</v>
      </c>
      <c r="M202" s="40">
        <f t="shared" ref="M202:M212" si="49">MAX(I202-F202,0)</f>
        <v>825303.7611</v>
      </c>
      <c r="N202" s="42"/>
    </row>
    <row r="203" spans="1:14" s="43" customFormat="1" ht="32.25" customHeight="1">
      <c r="A203" s="36">
        <v>2</v>
      </c>
      <c r="B203" s="42" t="s">
        <v>149</v>
      </c>
      <c r="C203" s="42" t="s">
        <v>45</v>
      </c>
      <c r="D203" s="39"/>
      <c r="E203" s="40"/>
      <c r="F203" s="29">
        <f t="shared" si="44"/>
        <v>0</v>
      </c>
      <c r="G203" s="39">
        <v>5.7750000000000004</v>
      </c>
      <c r="H203" s="40">
        <v>1206690</v>
      </c>
      <c r="I203" s="29">
        <f t="shared" si="45"/>
        <v>6968634.75</v>
      </c>
      <c r="J203" s="41">
        <f t="shared" si="46"/>
        <v>0</v>
      </c>
      <c r="K203" s="29">
        <f t="shared" si="47"/>
        <v>0</v>
      </c>
      <c r="L203" s="39">
        <f t="shared" si="48"/>
        <v>5.7750000000000004</v>
      </c>
      <c r="M203" s="40">
        <f t="shared" si="49"/>
        <v>6968634.75</v>
      </c>
      <c r="N203" s="42"/>
    </row>
    <row r="204" spans="1:14" s="43" customFormat="1" ht="32.25" customHeight="1">
      <c r="A204" s="36">
        <v>3</v>
      </c>
      <c r="B204" s="42" t="s">
        <v>150</v>
      </c>
      <c r="C204" s="42" t="s">
        <v>10</v>
      </c>
      <c r="D204" s="39">
        <v>6.5707000000000004</v>
      </c>
      <c r="E204" s="40">
        <v>124836</v>
      </c>
      <c r="F204" s="29">
        <f t="shared" si="44"/>
        <v>820259.90520000004</v>
      </c>
      <c r="G204" s="39">
        <v>10.0464</v>
      </c>
      <c r="H204" s="40">
        <v>124836</v>
      </c>
      <c r="I204" s="29">
        <f t="shared" si="45"/>
        <v>1254152.3903999999</v>
      </c>
      <c r="J204" s="41">
        <f t="shared" si="46"/>
        <v>0</v>
      </c>
      <c r="K204" s="29">
        <f t="shared" si="47"/>
        <v>0</v>
      </c>
      <c r="L204" s="39">
        <f t="shared" si="48"/>
        <v>3.4756999999999998</v>
      </c>
      <c r="M204" s="40">
        <f t="shared" si="49"/>
        <v>433892.48519999988</v>
      </c>
      <c r="N204" s="42"/>
    </row>
    <row r="205" spans="1:14" s="43" customFormat="1" ht="32.25" customHeight="1">
      <c r="A205" s="36">
        <v>4</v>
      </c>
      <c r="B205" s="42" t="s">
        <v>90</v>
      </c>
      <c r="C205" s="42" t="s">
        <v>10</v>
      </c>
      <c r="D205" s="39">
        <v>0.47</v>
      </c>
      <c r="E205" s="40">
        <v>1285523</v>
      </c>
      <c r="F205" s="29">
        <f t="shared" si="44"/>
        <v>604195.80999999994</v>
      </c>
      <c r="G205" s="39">
        <v>0.55200000000000005</v>
      </c>
      <c r="H205" s="40">
        <v>1285523</v>
      </c>
      <c r="I205" s="29">
        <f t="shared" si="45"/>
        <v>709608.69600000011</v>
      </c>
      <c r="J205" s="41">
        <f t="shared" si="46"/>
        <v>0</v>
      </c>
      <c r="K205" s="29">
        <f t="shared" si="47"/>
        <v>0</v>
      </c>
      <c r="L205" s="39">
        <f t="shared" si="48"/>
        <v>8.2000000000000073E-2</v>
      </c>
      <c r="M205" s="40">
        <f t="shared" si="49"/>
        <v>105412.88600000017</v>
      </c>
      <c r="N205" s="42"/>
    </row>
    <row r="206" spans="1:14" s="43" customFormat="1" ht="32.25" customHeight="1">
      <c r="A206" s="36">
        <v>5</v>
      </c>
      <c r="B206" s="42" t="s">
        <v>151</v>
      </c>
      <c r="C206" s="42" t="s">
        <v>10</v>
      </c>
      <c r="D206" s="39">
        <v>0.621</v>
      </c>
      <c r="E206" s="40">
        <v>1798035</v>
      </c>
      <c r="F206" s="29">
        <f t="shared" si="44"/>
        <v>1116579.7350000001</v>
      </c>
      <c r="G206" s="39">
        <v>0.55200000000000005</v>
      </c>
      <c r="H206" s="40">
        <v>1798035</v>
      </c>
      <c r="I206" s="29">
        <f t="shared" si="45"/>
        <v>992515.32000000007</v>
      </c>
      <c r="J206" s="41">
        <f t="shared" si="46"/>
        <v>6.899999999999995E-2</v>
      </c>
      <c r="K206" s="29">
        <f t="shared" si="47"/>
        <v>124064.41500000004</v>
      </c>
      <c r="L206" s="39">
        <f t="shared" si="48"/>
        <v>0</v>
      </c>
      <c r="M206" s="40">
        <f t="shared" si="49"/>
        <v>0</v>
      </c>
      <c r="N206" s="42"/>
    </row>
    <row r="207" spans="1:14" s="43" customFormat="1" ht="32.25" customHeight="1">
      <c r="A207" s="36">
        <v>6</v>
      </c>
      <c r="B207" s="42" t="s">
        <v>152</v>
      </c>
      <c r="C207" s="42" t="s">
        <v>10</v>
      </c>
      <c r="D207" s="39">
        <v>0.29970000000000002</v>
      </c>
      <c r="E207" s="40">
        <v>2267107</v>
      </c>
      <c r="F207" s="29">
        <f t="shared" si="44"/>
        <v>679451.96790000005</v>
      </c>
      <c r="G207" s="39">
        <v>0.36959999999999998</v>
      </c>
      <c r="H207" s="40">
        <v>2267107</v>
      </c>
      <c r="I207" s="29">
        <f t="shared" si="45"/>
        <v>837922.74719999998</v>
      </c>
      <c r="J207" s="41">
        <f t="shared" si="46"/>
        <v>0</v>
      </c>
      <c r="K207" s="29">
        <f t="shared" si="47"/>
        <v>0</v>
      </c>
      <c r="L207" s="39">
        <f t="shared" si="48"/>
        <v>6.9899999999999962E-2</v>
      </c>
      <c r="M207" s="40">
        <f t="shared" si="49"/>
        <v>158470.77929999994</v>
      </c>
      <c r="N207" s="42"/>
    </row>
    <row r="208" spans="1:14" s="43" customFormat="1" ht="32.25" customHeight="1">
      <c r="A208" s="36">
        <v>7</v>
      </c>
      <c r="B208" s="42" t="s">
        <v>153</v>
      </c>
      <c r="C208" s="42" t="s">
        <v>25</v>
      </c>
      <c r="D208" s="39">
        <v>2.4500000000000001E-2</v>
      </c>
      <c r="E208" s="40">
        <v>24470797</v>
      </c>
      <c r="F208" s="29">
        <f t="shared" si="44"/>
        <v>599534.52650000004</v>
      </c>
      <c r="G208" s="39">
        <v>5.4899999999999997E-2</v>
      </c>
      <c r="H208" s="40">
        <v>24470797</v>
      </c>
      <c r="I208" s="29">
        <f t="shared" si="45"/>
        <v>1343446.7552999998</v>
      </c>
      <c r="J208" s="41">
        <f t="shared" si="46"/>
        <v>0</v>
      </c>
      <c r="K208" s="29">
        <f t="shared" si="47"/>
        <v>0</v>
      </c>
      <c r="L208" s="39">
        <f t="shared" si="48"/>
        <v>3.0399999999999996E-2</v>
      </c>
      <c r="M208" s="40">
        <f t="shared" si="49"/>
        <v>743912.22879999981</v>
      </c>
      <c r="N208" s="42"/>
    </row>
    <row r="209" spans="1:14" s="43" customFormat="1" ht="32.25" customHeight="1">
      <c r="A209" s="36">
        <v>8</v>
      </c>
      <c r="B209" s="42" t="s">
        <v>154</v>
      </c>
      <c r="C209" s="42" t="s">
        <v>113</v>
      </c>
      <c r="D209" s="39">
        <v>4</v>
      </c>
      <c r="E209" s="40">
        <v>69401</v>
      </c>
      <c r="F209" s="29">
        <f t="shared" si="44"/>
        <v>277604</v>
      </c>
      <c r="G209" s="39">
        <v>3</v>
      </c>
      <c r="H209" s="40">
        <v>69401</v>
      </c>
      <c r="I209" s="29">
        <f t="shared" si="45"/>
        <v>208203</v>
      </c>
      <c r="J209" s="41">
        <f t="shared" si="46"/>
        <v>1</v>
      </c>
      <c r="K209" s="29">
        <f t="shared" si="47"/>
        <v>69401</v>
      </c>
      <c r="L209" s="39">
        <f t="shared" si="48"/>
        <v>0</v>
      </c>
      <c r="M209" s="40">
        <f t="shared" si="49"/>
        <v>0</v>
      </c>
      <c r="N209" s="42"/>
    </row>
    <row r="210" spans="1:14" s="43" customFormat="1" ht="32.25" customHeight="1">
      <c r="A210" s="36">
        <v>9</v>
      </c>
      <c r="B210" s="42" t="s">
        <v>31</v>
      </c>
      <c r="C210" s="42" t="s">
        <v>10</v>
      </c>
      <c r="D210" s="39">
        <v>2.38</v>
      </c>
      <c r="E210" s="40">
        <v>2604470</v>
      </c>
      <c r="F210" s="29">
        <f t="shared" si="44"/>
        <v>6198638.5999999996</v>
      </c>
      <c r="G210" s="39">
        <v>3.2759999999999998</v>
      </c>
      <c r="H210" s="40">
        <v>2604470</v>
      </c>
      <c r="I210" s="29">
        <f t="shared" si="45"/>
        <v>8532243.7199999988</v>
      </c>
      <c r="J210" s="41">
        <f t="shared" si="46"/>
        <v>0</v>
      </c>
      <c r="K210" s="29">
        <f t="shared" si="47"/>
        <v>0</v>
      </c>
      <c r="L210" s="39">
        <f t="shared" si="48"/>
        <v>0.89599999999999991</v>
      </c>
      <c r="M210" s="40">
        <f t="shared" si="49"/>
        <v>2333605.1199999992</v>
      </c>
      <c r="N210" s="42"/>
    </row>
    <row r="211" spans="1:14" s="43" customFormat="1" ht="32.25" customHeight="1">
      <c r="A211" s="36">
        <v>10</v>
      </c>
      <c r="B211" s="42" t="s">
        <v>60</v>
      </c>
      <c r="C211" s="42" t="s">
        <v>33</v>
      </c>
      <c r="D211" s="39">
        <v>18.100000000000001</v>
      </c>
      <c r="E211" s="40">
        <v>81524</v>
      </c>
      <c r="F211" s="29">
        <f t="shared" si="44"/>
        <v>1475584.4000000001</v>
      </c>
      <c r="G211" s="39">
        <v>17.472000000000001</v>
      </c>
      <c r="H211" s="40">
        <v>81524</v>
      </c>
      <c r="I211" s="29">
        <f t="shared" si="45"/>
        <v>1424387.3280000002</v>
      </c>
      <c r="J211" s="41">
        <f t="shared" si="46"/>
        <v>0.62800000000000011</v>
      </c>
      <c r="K211" s="29">
        <f t="shared" si="47"/>
        <v>51197.071999999927</v>
      </c>
      <c r="L211" s="39">
        <f t="shared" si="48"/>
        <v>0</v>
      </c>
      <c r="M211" s="40">
        <f t="shared" si="49"/>
        <v>0</v>
      </c>
      <c r="N211" s="42"/>
    </row>
    <row r="212" spans="1:14" s="43" customFormat="1" ht="32.25" customHeight="1">
      <c r="A212" s="36">
        <v>11</v>
      </c>
      <c r="B212" s="42" t="s">
        <v>155</v>
      </c>
      <c r="C212" s="42" t="s">
        <v>33</v>
      </c>
      <c r="D212" s="39">
        <v>14.09</v>
      </c>
      <c r="E212" s="40">
        <v>61795</v>
      </c>
      <c r="F212" s="29">
        <f t="shared" si="44"/>
        <v>870691.55</v>
      </c>
      <c r="G212" s="39">
        <v>2.82</v>
      </c>
      <c r="H212" s="40">
        <v>61793</v>
      </c>
      <c r="I212" s="29">
        <f t="shared" si="45"/>
        <v>174256.25999999998</v>
      </c>
      <c r="J212" s="41">
        <f t="shared" si="46"/>
        <v>11.27</v>
      </c>
      <c r="K212" s="29">
        <f t="shared" si="47"/>
        <v>696435.29</v>
      </c>
      <c r="L212" s="39">
        <f t="shared" si="48"/>
        <v>0</v>
      </c>
      <c r="M212" s="40">
        <f t="shared" si="49"/>
        <v>0</v>
      </c>
      <c r="N212" s="42"/>
    </row>
    <row r="213" spans="1:14" s="43" customFormat="1" ht="32.25" customHeight="1">
      <c r="A213" s="36">
        <v>12</v>
      </c>
      <c r="B213" s="53" t="s">
        <v>156</v>
      </c>
      <c r="C213" s="53" t="s">
        <v>10</v>
      </c>
      <c r="D213" s="50">
        <v>8.0799999999999997E-2</v>
      </c>
      <c r="E213" s="49">
        <v>1535399</v>
      </c>
      <c r="F213" s="49">
        <f t="shared" si="44"/>
        <v>124060.2392</v>
      </c>
      <c r="G213" s="50"/>
      <c r="H213" s="49"/>
      <c r="I213" s="49"/>
      <c r="J213" s="41">
        <f t="shared" ref="J213" si="50">MAX(D213-G213,0)</f>
        <v>8.0799999999999997E-2</v>
      </c>
      <c r="K213" s="29">
        <f t="shared" ref="K213" si="51">MAX(F213-I213,0)</f>
        <v>124060.2392</v>
      </c>
      <c r="L213" s="39">
        <f t="shared" ref="L213" si="52">MAX(G213-D213,0)</f>
        <v>0</v>
      </c>
      <c r="M213" s="40">
        <f t="shared" ref="M213" si="53">MAX(I213-F213,0)</f>
        <v>0</v>
      </c>
      <c r="N213" s="42"/>
    </row>
    <row r="214" spans="1:14" s="3" customFormat="1" ht="32.25" customHeight="1">
      <c r="A214" s="60" t="s">
        <v>38</v>
      </c>
      <c r="B214" s="60"/>
      <c r="C214" s="60"/>
      <c r="D214" s="17"/>
      <c r="E214" s="25"/>
      <c r="F214" s="8">
        <f>SUM(F201:F213)</f>
        <v>14326468.051900001</v>
      </c>
      <c r="G214" s="17"/>
      <c r="H214" s="25"/>
      <c r="I214" s="8">
        <f>SUM(I201:I213)</f>
        <v>24830542.046100002</v>
      </c>
      <c r="J214" s="17"/>
      <c r="K214" s="8">
        <f>SUM(K201:K213)</f>
        <v>1065158.0162</v>
      </c>
      <c r="L214" s="17"/>
      <c r="M214" s="8">
        <f>SUM(M201:M213)</f>
        <v>11569232.010399999</v>
      </c>
      <c r="N214" s="4"/>
    </row>
    <row r="215" spans="1:14" s="3" customFormat="1" ht="32.25" customHeight="1">
      <c r="A215" s="67" t="s">
        <v>157</v>
      </c>
      <c r="B215" s="67"/>
      <c r="C215" s="67"/>
      <c r="D215" s="18"/>
      <c r="E215" s="9"/>
      <c r="F215" s="9"/>
      <c r="G215" s="18"/>
      <c r="H215" s="9"/>
      <c r="I215" s="9">
        <v>32901264</v>
      </c>
      <c r="J215" s="18">
        <f t="shared" ref="J215" si="54">MAX(D215-G215,0)</f>
        <v>0</v>
      </c>
      <c r="K215" s="9">
        <f t="shared" ref="K215" si="55">MAX(F215-I215,0)</f>
        <v>0</v>
      </c>
      <c r="L215" s="18">
        <f t="shared" ref="L215" si="56">MAX(G215-D215,0)</f>
        <v>0</v>
      </c>
      <c r="M215" s="9">
        <f t="shared" ref="M215" si="57">MAX(I215-F215,0)</f>
        <v>32901264</v>
      </c>
      <c r="N215" s="26"/>
    </row>
    <row r="216" spans="1:14" s="3" customFormat="1" ht="32.25" customHeight="1">
      <c r="A216" s="58" t="s">
        <v>158</v>
      </c>
      <c r="B216" s="58"/>
      <c r="C216" s="58"/>
      <c r="D216" s="30"/>
      <c r="E216" s="31"/>
      <c r="F216" s="31"/>
      <c r="G216" s="30"/>
      <c r="H216" s="31"/>
      <c r="I216" s="31">
        <v>119905555</v>
      </c>
      <c r="J216" s="30">
        <f t="shared" ref="J216:J218" si="58">MAX(D216-G216,0)</f>
        <v>0</v>
      </c>
      <c r="K216" s="31">
        <f t="shared" ref="K216:K219" si="59">MAX(F216-I216,0)</f>
        <v>0</v>
      </c>
      <c r="L216" s="30">
        <f t="shared" ref="L216:L218" si="60">MAX(G216-D216,0)</f>
        <v>0</v>
      </c>
      <c r="M216" s="31">
        <f t="shared" ref="M216:M219" si="61">MAX(I216-F216,0)</f>
        <v>119905555</v>
      </c>
      <c r="N216" s="32"/>
    </row>
    <row r="217" spans="1:14" s="3" customFormat="1" ht="32.25" customHeight="1">
      <c r="A217" s="58" t="s">
        <v>159</v>
      </c>
      <c r="B217" s="58"/>
      <c r="C217" s="58"/>
      <c r="D217" s="30"/>
      <c r="E217" s="31"/>
      <c r="F217" s="31"/>
      <c r="G217" s="30"/>
      <c r="H217" s="31"/>
      <c r="I217" s="31">
        <v>886969404</v>
      </c>
      <c r="J217" s="30">
        <f t="shared" si="58"/>
        <v>0</v>
      </c>
      <c r="K217" s="31">
        <f t="shared" si="59"/>
        <v>0</v>
      </c>
      <c r="L217" s="30">
        <f t="shared" si="60"/>
        <v>0</v>
      </c>
      <c r="M217" s="31">
        <f t="shared" si="61"/>
        <v>886969404</v>
      </c>
      <c r="N217" s="32"/>
    </row>
    <row r="218" spans="1:14" s="3" customFormat="1" ht="32.25" customHeight="1">
      <c r="A218" s="58" t="s">
        <v>160</v>
      </c>
      <c r="B218" s="58"/>
      <c r="C218" s="58"/>
      <c r="D218" s="30"/>
      <c r="E218" s="31"/>
      <c r="F218" s="31"/>
      <c r="G218" s="30"/>
      <c r="H218" s="31"/>
      <c r="I218" s="31">
        <v>286230000</v>
      </c>
      <c r="J218" s="30">
        <f t="shared" si="58"/>
        <v>0</v>
      </c>
      <c r="K218" s="31">
        <f t="shared" si="59"/>
        <v>0</v>
      </c>
      <c r="L218" s="30">
        <f t="shared" si="60"/>
        <v>0</v>
      </c>
      <c r="M218" s="31">
        <f t="shared" si="61"/>
        <v>286230000</v>
      </c>
      <c r="N218" s="32"/>
    </row>
    <row r="219" spans="1:14" s="3" customFormat="1" ht="32.25" customHeight="1">
      <c r="A219" s="58" t="s">
        <v>161</v>
      </c>
      <c r="B219" s="58"/>
      <c r="C219" s="58"/>
      <c r="D219" s="30"/>
      <c r="E219" s="31"/>
      <c r="F219" s="31"/>
      <c r="G219" s="30"/>
      <c r="H219" s="31"/>
      <c r="I219" s="31">
        <v>300003882</v>
      </c>
      <c r="J219" s="30"/>
      <c r="K219" s="31">
        <f t="shared" si="59"/>
        <v>0</v>
      </c>
      <c r="L219" s="30"/>
      <c r="M219" s="31">
        <f t="shared" si="61"/>
        <v>300003882</v>
      </c>
      <c r="N219" s="32"/>
    </row>
    <row r="220" spans="1:14" s="3" customFormat="1" ht="32.25" customHeight="1">
      <c r="A220" s="59" t="s">
        <v>162</v>
      </c>
      <c r="B220" s="59"/>
      <c r="C220" s="59"/>
      <c r="D220" s="33"/>
      <c r="E220" s="34"/>
      <c r="F220" s="34"/>
      <c r="G220" s="33"/>
      <c r="H220" s="34"/>
      <c r="I220" s="34">
        <v>53183258</v>
      </c>
      <c r="J220" s="33"/>
      <c r="K220" s="34">
        <f t="shared" ref="K220" si="62">MAX(F220-I220,0)</f>
        <v>0</v>
      </c>
      <c r="L220" s="33"/>
      <c r="M220" s="34">
        <f t="shared" ref="M220" si="63">MAX(I220-F220,0)</f>
        <v>53183258</v>
      </c>
      <c r="N220" s="35"/>
    </row>
    <row r="221" spans="1:14" s="3" customFormat="1" ht="32.25" customHeight="1">
      <c r="A221" s="60" t="s">
        <v>38</v>
      </c>
      <c r="B221" s="60"/>
      <c r="C221" s="60"/>
      <c r="D221" s="17"/>
      <c r="E221" s="28"/>
      <c r="F221" s="28">
        <f>SUM(F215:F220)</f>
        <v>0</v>
      </c>
      <c r="G221" s="17"/>
      <c r="H221" s="28"/>
      <c r="I221" s="28">
        <f>SUM(I215:I220)</f>
        <v>1679193363</v>
      </c>
      <c r="J221" s="17"/>
      <c r="K221" s="28">
        <f>SUM(K215:K220)</f>
        <v>0</v>
      </c>
      <c r="L221" s="17"/>
      <c r="M221" s="28">
        <f>SUM(M215:M220)</f>
        <v>1679193363</v>
      </c>
      <c r="N221" s="27"/>
    </row>
    <row r="222" spans="1:14" s="3" customFormat="1" ht="32.25" customHeight="1">
      <c r="A222" s="55" t="s">
        <v>89</v>
      </c>
      <c r="B222" s="56"/>
      <c r="C222" s="57"/>
      <c r="D222" s="17"/>
      <c r="E222" s="25"/>
      <c r="F222" s="8">
        <f>F31+F72+F112+F152+F180+F200+F214+F221</f>
        <v>8748426395.2454014</v>
      </c>
      <c r="G222" s="8"/>
      <c r="H222" s="25"/>
      <c r="I222" s="28">
        <f>I31+I72+I112+I152+I180+I200+I214+I221</f>
        <v>10172568447.6012</v>
      </c>
      <c r="J222" s="8"/>
      <c r="K222" s="28">
        <f>K31+K72+K112+K152+K180+K200+K214+K221</f>
        <v>1267596478.4047</v>
      </c>
      <c r="L222" s="8"/>
      <c r="M222" s="28">
        <f>M31+M72+M112+M152+M180+M200+M214+M221</f>
        <v>2691738530.7605</v>
      </c>
      <c r="N222" s="4"/>
    </row>
    <row r="224" spans="1:14" ht="32.25" customHeight="1">
      <c r="G224" s="54"/>
    </row>
  </sheetData>
  <mergeCells count="30">
    <mergeCell ref="A31:C31"/>
    <mergeCell ref="A32:C32"/>
    <mergeCell ref="A72:C72"/>
    <mergeCell ref="A73:C73"/>
    <mergeCell ref="A112:C112"/>
    <mergeCell ref="N2:N3"/>
    <mergeCell ref="A4:C4"/>
    <mergeCell ref="D2:F2"/>
    <mergeCell ref="G2:I2"/>
    <mergeCell ref="A2:A3"/>
    <mergeCell ref="B2:B3"/>
    <mergeCell ref="C2:C3"/>
    <mergeCell ref="J2:K2"/>
    <mergeCell ref="L2:M2"/>
    <mergeCell ref="A222:C222"/>
    <mergeCell ref="A219:C219"/>
    <mergeCell ref="A220:C220"/>
    <mergeCell ref="A221:C221"/>
    <mergeCell ref="A113:C113"/>
    <mergeCell ref="A214:C214"/>
    <mergeCell ref="A152:C152"/>
    <mergeCell ref="A153:C153"/>
    <mergeCell ref="A180:C180"/>
    <mergeCell ref="A181:C181"/>
    <mergeCell ref="A200:C200"/>
    <mergeCell ref="A201:C201"/>
    <mergeCell ref="A215:C215"/>
    <mergeCell ref="A216:C216"/>
    <mergeCell ref="A217:C217"/>
    <mergeCell ref="A218:C218"/>
  </mergeCells>
  <pageMargins left="0.16" right="0.15" top="0.16" bottom="0.16" header="0.13" footer="0.16"/>
  <pageSetup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2015-07-14T05:10:54Z</cp:lastPrinted>
  <dcterms:created xsi:type="dcterms:W3CDTF">2015-07-10T06:18:37Z</dcterms:created>
  <dcterms:modified xsi:type="dcterms:W3CDTF">2015-07-14T06:33:02Z</dcterms:modified>
</cp:coreProperties>
</file>