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Sheet3" sheetId="72" r:id="rId3"/>
    <sheet name="AN PHÚ" sheetId="49" r:id="rId4"/>
    <sheet name="TTCL-VÙNG 4" sheetId="50" r:id="rId5"/>
    <sheet name="BH- BT" sheetId="60" r:id="rId6"/>
    <sheet name="BH- VĐ" sheetId="66" r:id="rId7"/>
    <sheet name="HEADWAY" sheetId="59" r:id="rId8"/>
    <sheet name="AAAS" sheetId="69" r:id="rId9"/>
    <sheet name="Song Tân" sheetId="61" r:id="rId10"/>
    <sheet name="Keo Cont" sheetId="68" r:id="rId11"/>
    <sheet name="Trung - Tokai" sheetId="64" r:id="rId12"/>
    <sheet name="MINH - Mr.Fish" sheetId="65" r:id="rId13"/>
    <sheet name="GIA GC - Mr.Minh" sheetId="63" r:id="rId14"/>
    <sheet name="GC - TQ" sheetId="70" r:id="rId15"/>
    <sheet name="LAI VAY" sheetId="38" r:id="rId16"/>
    <sheet name="Sheet1" sheetId="54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8" hidden="1">#REF!</definedName>
    <definedName name="_Fill" localSheetId="6" hidden="1">#REF!</definedName>
    <definedName name="_Fill" localSheetId="10" hidden="1">#REF!</definedName>
    <definedName name="_xlnm._FilterDatabase" localSheetId="8" hidden="1">AAAS!$A$7:$J$82</definedName>
    <definedName name="_xlnm._FilterDatabase" localSheetId="7" hidden="1">HEADWAY!$A$11:$J$105</definedName>
    <definedName name="_xlnm._FilterDatabase" localSheetId="10" hidden="1">'Keo Cont'!$A$11:$L$38</definedName>
    <definedName name="_xlnm._FilterDatabase" localSheetId="12" hidden="1">'MINH - Mr.Fish'!$A$11:$K$65</definedName>
    <definedName name="_xlnm._FilterDatabase" localSheetId="9" hidden="1">'Song Tân'!$A$11:$I$235</definedName>
    <definedName name="_xlnm._FilterDatabase" localSheetId="0" hidden="1">SQTM!$A$11:$H$1815</definedName>
    <definedName name="_xlnm.Print_Area" localSheetId="3">'AN PHÚ'!$A$95:$J$111</definedName>
    <definedName name="_xlnm.Print_Area" localSheetId="11">'Trung - Tokai'!$A$82:$I$96</definedName>
    <definedName name="_xlnm.Print_Titles" localSheetId="12">'MINH - Mr.Fish'!$11:$11</definedName>
  </definedNames>
  <calcPr calcId="144525"/>
</workbook>
</file>

<file path=xl/calcChain.xml><?xml version="1.0" encoding="utf-8"?>
<calcChain xmlns="http://schemas.openxmlformats.org/spreadsheetml/2006/main">
  <c r="C21" i="34" l="1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0" i="50" l="1"/>
  <c r="F101" i="50"/>
  <c r="F102" i="50"/>
  <c r="F103" i="50"/>
  <c r="F104" i="50"/>
  <c r="F105" i="50"/>
  <c r="F106" i="50"/>
  <c r="F107" i="50"/>
  <c r="G119" i="49"/>
  <c r="G120" i="49"/>
  <c r="G121" i="49"/>
  <c r="I121" i="49"/>
  <c r="G122" i="49"/>
  <c r="I122" i="49"/>
  <c r="G123" i="49"/>
  <c r="I123" i="49"/>
  <c r="G124" i="49"/>
  <c r="I124" i="49"/>
  <c r="G125" i="49"/>
  <c r="I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7" i="50"/>
  <c r="F98" i="50"/>
  <c r="F99" i="50"/>
  <c r="G28" i="68"/>
  <c r="F28" i="68"/>
  <c r="I27" i="68"/>
  <c r="K29" i="68"/>
  <c r="K30" i="68"/>
  <c r="K31" i="68"/>
  <c r="K32" i="68"/>
  <c r="K33" i="68"/>
  <c r="E15" i="70" l="1"/>
  <c r="E17" i="70" s="1"/>
  <c r="H81" i="59"/>
  <c r="I93" i="59"/>
  <c r="I94" i="59"/>
  <c r="I95" i="59"/>
  <c r="I96" i="59"/>
  <c r="I97" i="59"/>
  <c r="I98" i="59"/>
  <c r="I99" i="59"/>
  <c r="I100" i="59"/>
  <c r="I101" i="59"/>
  <c r="I102" i="59"/>
  <c r="I103" i="59"/>
  <c r="I104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4" i="34" l="1"/>
  <c r="C5" i="34"/>
  <c r="C6" i="34"/>
  <c r="C7" i="34"/>
  <c r="C8" i="34"/>
  <c r="C3" i="34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05" i="59" s="1"/>
  <c r="G44" i="59"/>
  <c r="G46" i="59"/>
  <c r="G48" i="59"/>
  <c r="G50" i="59"/>
  <c r="G52" i="59"/>
  <c r="E43" i="60"/>
  <c r="D58" i="60"/>
  <c r="E41" i="60"/>
  <c r="E40" i="60"/>
  <c r="E42" i="60"/>
  <c r="H105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H9" i="64"/>
  <c r="F71" i="64"/>
  <c r="F78" i="64"/>
  <c r="E15" i="34"/>
  <c r="E1" i="34"/>
  <c r="E24" i="34"/>
  <c r="G105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05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07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C20" i="34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<sst xmlns="http://schemas.openxmlformats.org/spreadsheetml/2006/main" count="5330" uniqueCount="1524">
  <si>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</si>
  <si>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</si>
  <si>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</si>
  <si>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</si>
  <si>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</si>
  <si>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</si>
  <si>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</si>
  <si>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</si>
  <si>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</si>
  <si>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</si>
  <si>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</si>
  <si>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</si>
  <si>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</si>
  <si>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</si>
  <si>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</si>
  <si>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</si>
  <si>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</si>
  <si>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</si>
  <si>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</si>
  <si>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</si>
  <si>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</si>
  <si>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</si>
  <si>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</si>
  <si>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</si>
  <si>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</si>
  <si>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</si>
  <si>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</si>
  <si>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</si>
  <si>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</si>
  <si>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</si>
  <si>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</si>
  <si>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</si>
  <si>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</si>
  <si>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</si>
  <si>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</si>
  <si>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</si>
  <si>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</si>
  <si>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</si>
  <si>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</si>
  <si>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</si>
  <si>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</si>
  <si>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</si>
  <si>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</si>
  <si>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</si>
  <si>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</si>
  <si>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</si>
  <si>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</si>
  <si>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</si>
  <si>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</si>
  <si>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</si>
  <si>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</si>
  <si>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</si>
  <si>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</si>
  <si>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</si>
  <si>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</si>
  <si>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</si>
  <si>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</si>
  <si>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</si>
  <si>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</si>
  <si>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</si>
  <si>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</si>
  <si>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</si>
  <si>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</si>
  <si>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</si>
  <si>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</si>
  <si>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</si>
  <si>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</si>
  <si>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</si>
  <si>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</si>
  <si>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</si>
  <si>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</si>
  <si>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</si>
  <si>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</si>
  <si>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</si>
  <si>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</si>
  <si>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</si>
  <si>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</si>
  <si>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</si>
  <si>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</si>
  <si>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</si>
  <si>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</si>
  <si>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</si>
  <si>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</si>
  <si>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</si>
  <si>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</si>
  <si>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</si>
  <si>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</si>
  <si>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</si>
  <si>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</si>
  <si>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</si>
  <si>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</si>
  <si>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</si>
  <si>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</si>
  <si>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</si>
  <si>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</si>
  <si>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</si>
  <si>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</si>
  <si>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</si>
  <si>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</si>
  <si>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</si>
  <si>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</si>
  <si>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</si>
  <si>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</si>
  <si>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</si>
  <si>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</si>
  <si>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</si>
  <si>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</si>
  <si>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</si>
  <si>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</si>
  <si>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</si>
  <si>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</si>
  <si>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</si>
  <si>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</si>
  <si>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</si>
  <si>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</si>
  <si>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</si>
  <si>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</si>
  <si>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</si>
  <si>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</si>
  <si>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</si>
  <si>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</si>
  <si>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</si>
  <si>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</si>
  <si>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</si>
  <si>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</si>
  <si>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</si>
  <si>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</si>
  <si>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</si>
  <si>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</si>
  <si>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</si>
  <si>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</si>
  <si>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</si>
  <si>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</si>
  <si>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</si>
  <si>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</si>
  <si>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</si>
  <si>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</si>
  <si>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</si>
  <si>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</si>
  <si>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</si>
  <si>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</si>
  <si>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</si>
  <si>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</si>
  <si>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</si>
  <si>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</si>
  <si>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</si>
  <si>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</si>
  <si>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</si>
  <si>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</si>
  <si>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</si>
  <si>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</si>
  <si>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</si>
  <si>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</si>
  <si>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</si>
  <si>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</si>
  <si>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</si>
  <si>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</si>
  <si>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</si>
  <si>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</si>
  <si>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</si>
  <si>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</si>
  <si>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</si>
  <si>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</si>
  <si>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</si>
  <si>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</si>
  <si>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</si>
  <si>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</si>
  <si>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</si>
  <si>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</si>
  <si>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</si>
  <si>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</si>
  <si>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</si>
  <si>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</si>
  <si>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</si>
  <si>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</si>
  <si>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</si>
  <si>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</si>
  <si>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</si>
  <si>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</si>
  <si>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</si>
  <si>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</si>
  <si>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</si>
  <si>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</si>
  <si>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</si>
  <si>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</si>
  <si>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</si>
  <si>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</si>
  <si>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</si>
  <si>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</si>
  <si>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</si>
  <si>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</si>
  <si>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</si>
  <si>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</si>
  <si>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</si>
  <si>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</si>
  <si>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</si>
  <si>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</si>
  <si>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</si>
  <si>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</si>
  <si>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</si>
  <si>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</si>
  <si>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</si>
  <si>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</si>
  <si>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</si>
  <si>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</si>
  <si>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</si>
  <si>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</si>
  <si>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</si>
  <si>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</si>
  <si>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</si>
  <si>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</si>
  <si>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</si>
  <si>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</si>
  <si>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</si>
  <si>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</si>
  <si>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</si>
  <si>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</si>
  <si>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</si>
  <si>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</si>
  <si>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</si>
  <si>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</si>
  <si>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</si>
  <si>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</si>
  <si>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</si>
  <si>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</si>
  <si>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</si>
  <si>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</si>
  <si>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</si>
  <si>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</si>
  <si>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</si>
  <si>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</si>
  <si>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</si>
  <si>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</si>
  <si>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</si>
  <si>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</si>
  <si>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</si>
  <si>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</si>
  <si>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</si>
  <si>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</si>
  <si>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</si>
  <si>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</si>
  <si>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</si>
  <si>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</si>
  <si>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</si>
  <si>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</si>
  <si>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</si>
  <si>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</si>
  <si>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</si>
  <si>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</si>
  <si>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</si>
  <si>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</si>
  <si>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</si>
  <si>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</si>
  <si>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</si>
  <si>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</si>
  <si>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</si>
  <si>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</si>
  <si>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</si>
  <si>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</si>
  <si>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</si>
  <si>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</si>
  <si>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</si>
  <si>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</si>
  <si>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</si>
  <si>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</si>
  <si>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</si>
  <si>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</si>
  <si>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</si>
  <si>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</si>
  <si>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</si>
  <si>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</si>
  <si>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</si>
  <si>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</si>
  <si>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</si>
  <si>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</si>
  <si>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</si>
  <si>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</si>
  <si>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</si>
  <si>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</si>
  <si>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</si>
  <si>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</si>
  <si>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</si>
  <si>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</si>
  <si>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</si>
  <si>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</si>
  <si>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</si>
  <si>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</si>
  <si>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</si>
  <si>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</si>
  <si>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</si>
  <si>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</si>
  <si>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</si>
  <si>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</si>
  <si>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</si>
  <si>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</si>
  <si>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</si>
  <si>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</si>
  <si>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</si>
  <si>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</si>
  <si>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</si>
  <si>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</si>
  <si>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</si>
  <si>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</si>
  <si>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</si>
  <si>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</si>
  <si>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</si>
  <si>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</si>
  <si>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</si>
  <si>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</si>
  <si>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</si>
  <si>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</si>
  <si>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</si>
  <si>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</si>
  <si>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</si>
  <si>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</si>
  <si>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</si>
  <si>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</si>
  <si>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</si>
  <si>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</si>
  <si>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</si>
  <si>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</si>
  <si>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</si>
  <si>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</si>
  <si>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</si>
  <si>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</si>
  <si>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</si>
  <si>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</si>
  <si>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</si>
  <si>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</si>
  <si>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</si>
  <si>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</si>
  <si>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</si>
  <si>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</si>
  <si>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</si>
  <si>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</si>
  <si>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</si>
  <si>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</si>
  <si>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</si>
  <si>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</si>
  <si>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</si>
  <si>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</si>
  <si>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</si>
  <si>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</si>
  <si>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</si>
  <si>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</si>
  <si>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</si>
  <si>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</si>
  <si>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</si>
  <si>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</si>
  <si>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</si>
  <si>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</si>
  <si>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</si>
  <si>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</si>
  <si>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</si>
  <si>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</si>
  <si>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</si>
  <si>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</si>
  <si>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</si>
  <si>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</si>
  <si>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</si>
  <si>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</si>
  <si>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</si>
  <si>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</si>
  <si>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</si>
  <si>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</si>
  <si>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</si>
  <si>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</si>
  <si>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</si>
  <si>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</si>
  <si>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</si>
  <si>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</si>
  <si>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</si>
  <si>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</si>
  <si>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</si>
  <si>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</si>
  <si>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</si>
  <si>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</si>
  <si>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</si>
  <si>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</si>
  <si>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</si>
  <si>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</si>
  <si>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</si>
  <si>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</si>
  <si>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</si>
  <si>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</si>
  <si>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</si>
  <si>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</si>
  <si>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</si>
  <si>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</si>
  <si>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</si>
  <si>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</si>
  <si>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</si>
  <si>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</si>
  <si>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</si>
  <si>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</si>
  <si>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</si>
  <si>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</si>
  <si>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</si>
  <si>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</si>
  <si>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</si>
  <si>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</si>
  <si>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</si>
  <si>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</si>
  <si>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</si>
  <si>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</si>
  <si>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</si>
  <si>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</si>
  <si>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</si>
  <si>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</si>
  <si>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</si>
  <si>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</si>
  <si>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</si>
  <si>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</si>
  <si>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</si>
  <si>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</si>
  <si>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</si>
  <si>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</si>
  <si>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</si>
  <si>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</si>
  <si>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</si>
  <si>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</si>
  <si>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</si>
  <si>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</si>
  <si>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</si>
  <si>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</si>
  <si>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</si>
  <si>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</si>
  <si>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</si>
  <si>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</si>
  <si>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</si>
  <si>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</si>
  <si>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</si>
  <si>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</si>
  <si>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</si>
  <si>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</si>
  <si>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</si>
  <si>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</si>
  <si>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</si>
  <si>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</si>
  <si>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</si>
  <si>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</si>
  <si>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</si>
  <si>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</si>
  <si>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</si>
  <si>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</si>
  <si>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</si>
  <si>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</si>
  <si>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</si>
  <si>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</si>
  <si>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</si>
  <si>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</si>
  <si>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</si>
  <si>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</si>
  <si>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</si>
  <si>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</si>
  <si>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</si>
  <si>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</si>
  <si>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</si>
  <si>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</si>
  <si>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</si>
  <si>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</si>
  <si>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</si>
  <si>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</si>
  <si>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</si>
  <si>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</si>
  <si>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</si>
  <si>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</si>
  <si>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</si>
  <si>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</si>
  <si>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</si>
  <si>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</si>
  <si>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</si>
  <si>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</si>
  <si>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</si>
  <si>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</si>
  <si>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</si>
  <si>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</si>
  <si>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</si>
  <si>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</si>
  <si>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</si>
  <si>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</si>
  <si>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</si>
  <si>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</si>
  <si>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</si>
  <si>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</si>
  <si>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</si>
  <si>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</si>
  <si>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</si>
  <si>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</si>
  <si>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</si>
  <si>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</si>
  <si>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</si>
  <si>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</si>
  <si>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</si>
  <si>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</si>
  <si>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</si>
  <si>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</si>
  <si>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</si>
  <si>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</si>
  <si>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</si>
  <si>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</si>
  <si>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</si>
  <si>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</si>
  <si>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</si>
  <si>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</si>
  <si>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</si>
  <si>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</si>
  <si>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</si>
  <si>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</si>
  <si>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</si>
  <si>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</si>
  <si>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</si>
  <si>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</si>
  <si>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</si>
  <si>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</si>
  <si>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</si>
  <si>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</si>
  <si>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</si>
  <si>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</si>
  <si>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</si>
  <si>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</si>
  <si>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</si>
  <si>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</si>
  <si>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</si>
  <si>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</si>
  <si>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</si>
  <si>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</si>
  <si>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</si>
  <si>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</si>
  <si>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</si>
  <si>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</si>
  <si>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</si>
  <si>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</si>
  <si>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</si>
  <si>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</si>
  <si>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</si>
  <si>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</si>
  <si>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</si>
  <si>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</si>
  <si>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</si>
  <si>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</si>
  <si>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</si>
  <si>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</si>
  <si>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</si>
  <si>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</si>
  <si>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</si>
  <si>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</si>
  <si>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</si>
  <si>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</si>
  <si>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</si>
  <si>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</si>
  <si>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</si>
  <si>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</si>
  <si>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</si>
  <si>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</si>
  <si>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</si>
  <si>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</si>
  <si>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</si>
  <si>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</si>
  <si>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</si>
  <si>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</si>
  <si>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</si>
  <si>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</si>
  <si>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</si>
  <si>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</si>
  <si>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</si>
  <si>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</si>
  <si>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</si>
  <si>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</si>
  <si>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</si>
  <si>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</si>
  <si>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</si>
  <si>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</si>
  <si>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</si>
  <si>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</si>
  <si>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</si>
  <si>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</si>
  <si>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</si>
  <si>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</si>
  <si>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</si>
  <si>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</si>
  <si>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</si>
  <si>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</si>
  <si>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</si>
  <si>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</si>
  <si>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</si>
  <si>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</si>
  <si>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</si>
  <si>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</si>
  <si>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</si>
  <si>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</si>
  <si>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</si>
  <si>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</si>
  <si>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</si>
  <si>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</si>
  <si>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</si>
  <si>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</si>
  <si>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</si>
  <si>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</si>
  <si>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</si>
  <si>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</si>
  <si>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</si>
  <si>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</si>
  <si>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</si>
  <si>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</si>
  <si>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</si>
  <si>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</si>
  <si>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</si>
  <si>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</si>
  <si>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</si>
  <si>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</si>
  <si>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</si>
  <si>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</si>
  <si>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</si>
  <si>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</si>
  <si>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</si>
  <si>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</si>
  <si>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</si>
  <si>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</si>
  <si>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</si>
  <si>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</si>
  <si>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</si>
  <si>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</si>
  <si>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</si>
  <si>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</si>
  <si>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</si>
  <si>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</si>
  <si>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</si>
  <si>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</si>
  <si>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</si>
  <si>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</si>
  <si>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</si>
  <si>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</si>
  <si>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</si>
  <si>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</si>
  <si>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</si>
  <si>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</si>
  <si>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</si>
  <si>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</si>
  <si>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</si>
  <si>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</si>
  <si>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</si>
  <si>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</si>
  <si>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</si>
  <si>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</si>
  <si>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</si>
  <si>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</si>
  <si>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</si>
  <si>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</si>
  <si>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</si>
  <si>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</si>
  <si>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</si>
  <si>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</si>
  <si>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</si>
  <si>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</si>
  <si>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</si>
  <si>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</si>
  <si>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</si>
  <si>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</si>
  <si>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</si>
  <si>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</si>
  <si>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</si>
  <si>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</si>
  <si>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</si>
  <si>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</si>
  <si>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</si>
  <si>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</si>
  <si>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</si>
  <si>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</si>
  <si>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</si>
  <si>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</si>
  <si>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</si>
  <si>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</si>
  <si>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</si>
  <si>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</si>
  <si>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</si>
  <si>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</si>
  <si>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</si>
  <si>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</si>
  <si>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</si>
  <si>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</si>
  <si>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</si>
  <si>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</si>
  <si>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</si>
  <si>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</si>
  <si>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</si>
  <si>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</si>
  <si>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</si>
  <si>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</si>
  <si>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</si>
  <si>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</si>
  <si>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</si>
  <si>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</si>
  <si>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</si>
  <si>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</si>
  <si>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</si>
  <si>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</si>
  <si>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</si>
  <si>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</si>
  <si>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</si>
  <si>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</si>
  <si>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</si>
  <si>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</si>
  <si>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</si>
  <si>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</si>
  <si>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</si>
  <si>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</si>
  <si>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</si>
  <si>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</si>
  <si>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</si>
  <si>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</si>
  <si>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</si>
  <si>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</si>
  <si>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</si>
  <si>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</si>
  <si>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</si>
  <si>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</si>
  <si>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</si>
  <si>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</si>
  <si>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</si>
  <si>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</si>
  <si>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</si>
  <si>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</si>
  <si>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</si>
  <si>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</si>
  <si>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</si>
  <si>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</si>
  <si>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</si>
  <si>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</si>
  <si>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</si>
  <si>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</si>
  <si>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</si>
  <si>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</si>
  <si>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</si>
  <si>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</si>
  <si>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</si>
  <si>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</si>
  <si>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</si>
  <si>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</si>
  <si>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</si>
  <si>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</si>
  <si>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</si>
  <si>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</si>
  <si>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</si>
  <si>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</si>
  <si>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</si>
  <si>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</si>
  <si>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</si>
  <si>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</si>
  <si>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</si>
  <si>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</si>
  <si>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</si>
  <si>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</si>
  <si>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</si>
  <si>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</si>
  <si>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</si>
  <si>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</si>
  <si>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</si>
  <si>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</si>
  <si>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</si>
  <si>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</si>
  <si>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</si>
  <si>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</si>
  <si>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</si>
  <si>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</si>
  <si>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</si>
  <si>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</si>
  <si>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</si>
  <si>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</si>
  <si>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</si>
  <si>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</si>
  <si>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</si>
  <si>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</si>
  <si>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</si>
  <si>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</si>
  <si>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</si>
  <si>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</si>
  <si>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</si>
  <si>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</si>
  <si>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</si>
  <si>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</si>
  <si>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</si>
  <si>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</si>
  <si>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</si>
  <si>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</si>
  <si>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</si>
  <si>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</si>
  <si>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</si>
  <si>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</si>
  <si>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</si>
  <si>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</si>
  <si>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</si>
  <si>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</si>
  <si>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</si>
  <si>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</si>
  <si>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</si>
  <si>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</si>
  <si>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</si>
  <si>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</si>
  <si>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</si>
  <si>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</si>
  <si>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</si>
  <si>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</si>
  <si>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</si>
  <si>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</si>
  <si>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</si>
  <si>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</si>
  <si>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</si>
  <si>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</si>
  <si>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</si>
  <si>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</si>
  <si>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</si>
  <si>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</si>
  <si>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</si>
  <si>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</si>
  <si>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</si>
  <si>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</si>
  <si>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</si>
  <si>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</si>
  <si>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</si>
  <si>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</si>
  <si>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</si>
  <si>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</si>
  <si>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</si>
  <si>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</si>
  <si>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</si>
  <si>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</si>
  <si>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</si>
  <si>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</si>
  <si>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</si>
  <si>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</si>
  <si>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</si>
  <si>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</si>
  <si>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</si>
  <si>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</si>
  <si>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</si>
  <si>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</si>
  <si>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</si>
  <si>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</si>
  <si>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</si>
  <si>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</si>
  <si>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</si>
  <si>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</si>
  <si>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</si>
  <si>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</si>
  <si>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</si>
  <si>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</si>
  <si>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</si>
  <si>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</si>
  <si>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</si>
  <si>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</si>
  <si>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</si>
  <si>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</si>
  <si>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</si>
  <si>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</si>
  <si>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</si>
  <si>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</si>
  <si>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</si>
  <si>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</si>
  <si>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</si>
  <si>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</si>
  <si>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</si>
  <si>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</si>
  <si>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</si>
  <si>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</si>
  <si>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</si>
  <si>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</si>
  <si>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</si>
  <si>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</si>
  <si>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</si>
  <si>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</si>
  <si>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</si>
  <si>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</si>
  <si>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</si>
  <si>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</si>
  <si>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</si>
  <si>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</si>
  <si>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</si>
  <si>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</si>
  <si>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</si>
  <si>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</si>
  <si>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</si>
  <si>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</si>
  <si>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</si>
  <si>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</si>
  <si>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</si>
  <si>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</si>
  <si>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</si>
  <si>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</si>
  <si>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</si>
  <si>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</si>
  <si>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</si>
  <si>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</si>
  <si>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</si>
  <si>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</si>
  <si>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</si>
  <si>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</si>
  <si>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</si>
  <si>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</si>
  <si>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</si>
  <si>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</si>
  <si>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</si>
  <si>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</si>
  <si>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</si>
  <si>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</si>
  <si>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</si>
  <si>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</si>
  <si>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</si>
  <si>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</si>
  <si>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</si>
  <si>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</si>
  <si>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</si>
  <si>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</si>
  <si>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</si>
  <si>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</si>
  <si>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</si>
  <si>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</si>
  <si>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</si>
  <si>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</si>
  <si>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</si>
  <si>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</si>
  <si>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</si>
  <si>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</si>
  <si>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</si>
  <si>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</si>
  <si>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</si>
  <si>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</si>
  <si>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</si>
  <si>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</si>
  <si>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</si>
  <si>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</si>
  <si>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</si>
  <si>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</si>
  <si>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</si>
  <si>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</si>
  <si>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</si>
  <si>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</si>
  <si>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</si>
  <si>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</si>
  <si>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</si>
  <si>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</si>
  <si>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</si>
  <si>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</si>
  <si>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</si>
  <si>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</si>
  <si>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</si>
  <si>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</si>
  <si>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</si>
  <si>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</si>
  <si>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</si>
  <si>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</si>
  <si>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</si>
  <si>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</si>
  <si>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</si>
  <si>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</si>
  <si>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</si>
  <si>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</si>
  <si>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</si>
  <si>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</si>
  <si>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</si>
  <si>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</si>
  <si>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</si>
  <si>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</si>
  <si>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</si>
  <si>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</si>
  <si>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</si>
  <si>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</si>
  <si>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</si>
  <si>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</si>
  <si>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</si>
  <si>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</si>
  <si>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</si>
  <si>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</si>
  <si>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</si>
  <si>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</si>
  <si>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</si>
  <si>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</si>
  <si>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</si>
  <si>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</si>
  <si>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</si>
  <si>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</si>
  <si>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</si>
  <si>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</si>
  <si>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</si>
  <si>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</si>
  <si>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</si>
  <si>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</si>
  <si>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</si>
  <si>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</si>
  <si>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</si>
  <si>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</si>
  <si>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</si>
  <si>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</si>
  <si>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</si>
  <si>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</si>
  <si>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</si>
  <si>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</si>
  <si>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</si>
  <si>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</si>
  <si>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</si>
  <si>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</si>
  <si>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</si>
  <si>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</si>
  <si>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</si>
  <si>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</si>
  <si>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</si>
  <si>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</si>
  <si>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</si>
  <si>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</si>
  <si>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</si>
  <si>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</si>
  <si>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</si>
  <si>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</si>
  <si>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</si>
  <si>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</si>
  <si>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</si>
  <si>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</si>
  <si>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</si>
  <si>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</si>
  <si>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</si>
  <si>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</si>
  <si>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</si>
  <si>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</si>
  <si>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</si>
  <si>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</si>
  <si>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</si>
  <si>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</si>
  <si>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</si>
  <si>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</si>
  <si>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</si>
  <si>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</si>
  <si>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</si>
  <si>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</si>
  <si>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</si>
  <si>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</si>
  <si>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</si>
  <si>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</si>
  <si>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</si>
  <si>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</si>
  <si>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</si>
  <si>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</si>
  <si>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</si>
  <si>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</si>
  <si>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</si>
  <si>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</si>
  <si>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</si>
  <si>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</si>
  <si>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</si>
  <si>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</si>
  <si>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</si>
  <si>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</si>
  <si>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</si>
  <si>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</si>
  <si>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</si>
  <si>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</si>
  <si>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</si>
  <si>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</si>
  <si>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</si>
  <si>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</si>
  <si>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</si>
  <si>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</si>
  <si>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</si>
  <si>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</si>
  <si>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</si>
  <si>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</si>
  <si>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</si>
  <si>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</si>
  <si>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</si>
  <si>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</si>
  <si>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</si>
  <si>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</si>
  <si>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</si>
  <si>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</si>
  <si>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</si>
  <si>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</si>
  <si>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</si>
  <si>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</si>
  <si>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</si>
  <si>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</si>
  <si>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</si>
  <si>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</si>
  <si>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</si>
  <si>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</si>
  <si>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</si>
  <si>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</si>
  <si>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</si>
  <si>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</si>
  <si>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</si>
  <si>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</si>
  <si>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</si>
  <si>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</si>
  <si>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</si>
  <si>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</si>
  <si>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</si>
  <si>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</si>
  <si>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</si>
  <si>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</si>
  <si>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</si>
  <si>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</si>
  <si>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</si>
  <si>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</si>
  <si>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</si>
  <si>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</si>
  <si>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</si>
  <si>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</si>
  <si>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</si>
  <si>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</si>
  <si>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</si>
  <si>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</si>
  <si>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</si>
  <si>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</si>
  <si>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</si>
  <si>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</si>
  <si>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</si>
  <si>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</si>
  <si>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</si>
  <si>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</si>
  <si>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</si>
  <si>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</si>
  <si>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</si>
  <si>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</si>
  <si>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</si>
  <si>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</si>
  <si>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</si>
  <si>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</si>
  <si>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</si>
  <si>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</si>
  <si>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</si>
  <si>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</si>
  <si>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</si>
  <si>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</si>
  <si>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</si>
  <si>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</si>
  <si>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</si>
  <si>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</si>
  <si>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</si>
  <si>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</si>
  <si>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</si>
  <si>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</si>
  <si>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</si>
  <si>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</si>
  <si>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</si>
  <si>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</si>
  <si>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</si>
  <si>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</si>
  <si>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</si>
  <si>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</si>
  <si>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</si>
  <si>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</si>
  <si>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</si>
  <si>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</si>
  <si>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</si>
  <si>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</si>
  <si>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</si>
  <si>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</si>
  <si>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</si>
  <si>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</si>
  <si>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</si>
  <si>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</si>
  <si>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</si>
  <si>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</si>
  <si>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</si>
  <si>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</si>
  <si>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</si>
  <si>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</si>
  <si>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</si>
  <si>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</si>
  <si>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</si>
  <si>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</si>
  <si>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</si>
  <si>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</si>
  <si>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</si>
  <si>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</si>
  <si>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</si>
  <si>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</si>
  <si>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</si>
  <si>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</si>
  <si>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</si>
  <si>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</si>
  <si>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</si>
  <si>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</si>
  <si>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</si>
  <si>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</si>
  <si>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</si>
  <si>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</si>
  <si>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</si>
  <si>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</si>
  <si>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</si>
  <si>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</si>
  <si>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</si>
  <si>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</si>
  <si>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</si>
  <si>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</si>
  <si>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</si>
  <si>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</si>
  <si>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</si>
  <si>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</si>
  <si>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</si>
  <si>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</si>
  <si>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</si>
  <si>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</si>
  <si>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</si>
  <si>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</si>
  <si>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</si>
  <si>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</si>
  <si>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</si>
  <si>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</si>
  <si>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</si>
  <si>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</si>
  <si>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</si>
  <si>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</si>
  <si>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</si>
  <si>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</si>
  <si>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</si>
  <si>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</si>
  <si>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</si>
  <si>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</si>
  <si>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</si>
  <si>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</si>
  <si>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</si>
  <si>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</si>
  <si>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</si>
  <si>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</si>
  <si>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</si>
  <si>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</si>
  <si>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</si>
  <si>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</si>
  <si>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</si>
  <si>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</si>
  <si>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</si>
  <si>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</si>
  <si>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</si>
  <si>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</si>
  <si>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</si>
  <si>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</si>
  <si>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</si>
  <si>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</si>
  <si>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</si>
  <si>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</si>
  <si>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</si>
  <si>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</si>
  <si>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</si>
  <si>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</si>
  <si>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</si>
  <si>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</si>
  <si>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</si>
  <si>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</si>
  <si>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</si>
  <si>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</si>
  <si>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</si>
  <si>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</si>
  <si>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</si>
  <si>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</si>
  <si>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</si>
  <si>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</si>
  <si>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</si>
  <si>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</si>
  <si>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</si>
  <si>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</si>
  <si>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</si>
  <si>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</si>
  <si>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</si>
  <si>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</si>
  <si>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</si>
  <si>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</si>
  <si>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</si>
  <si>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</si>
  <si>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</si>
  <si>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</si>
  <si>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</si>
  <si>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</si>
  <si>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</si>
  <si>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</si>
  <si>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</si>
  <si>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</si>
  <si>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</si>
  <si>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</si>
  <si>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</si>
  <si>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</si>
  <si>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</si>
  <si>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</si>
  <si>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</si>
  <si>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</si>
  <si>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</si>
  <si>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</si>
  <si>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</si>
  <si>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</si>
  <si>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</si>
  <si>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</si>
  <si>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</si>
  <si>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</si>
  <si>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</si>
  <si>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</si>
  <si>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</si>
  <si>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</si>
  <si>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</si>
  <si>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</si>
  <si>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</si>
  <si>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</si>
  <si>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</si>
  <si>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</si>
  <si>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</si>
  <si>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</si>
  <si>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</si>
  <si>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</si>
  <si>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</si>
  <si>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</si>
  <si>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</si>
  <si>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</si>
  <si>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</si>
  <si>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</si>
  <si>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</si>
  <si>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</si>
  <si>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</si>
  <si>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</si>
  <si>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</si>
  <si>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</si>
  <si>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</si>
  <si>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</si>
  <si>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</si>
  <si>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</si>
  <si>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</si>
  <si>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</si>
  <si>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</si>
  <si>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</si>
  <si>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</si>
  <si>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</si>
  <si>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</si>
  <si>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</si>
  <si>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</si>
  <si>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</si>
  <si>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</si>
  <si>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</si>
  <si>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</si>
  <si>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</si>
  <si>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</si>
  <si>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</si>
  <si>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</si>
  <si>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</si>
  <si>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</si>
  <si>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</si>
  <si>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</si>
  <si>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</si>
  <si>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</si>
  <si>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</si>
  <si>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</si>
  <si>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</si>
  <si>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</si>
  <si>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</si>
  <si>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</si>
  <si>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</si>
  <si>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</si>
  <si>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</si>
  <si>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</si>
  <si>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</si>
  <si>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</si>
  <si>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</si>
  <si>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</si>
  <si>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</si>
  <si>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</si>
  <si>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</si>
  <si>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</si>
  <si>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</si>
  <si>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</si>
  <si>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</si>
  <si>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</si>
  <si>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</si>
  <si>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</si>
  <si>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</si>
  <si>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</si>
  <si>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</si>
  <si>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</si>
  <si>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</si>
  <si>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</si>
  <si>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</si>
  <si>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</si>
  <si>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</si>
  <si>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</si>
  <si>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</si>
  <si>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</si>
  <si>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</si>
  <si>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</si>
  <si>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</si>
  <si>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</si>
  <si>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</si>
  <si>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</si>
  <si>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</si>
  <si>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</si>
  <si>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</si>
  <si>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</si>
  <si>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Tiền điện kỳ 3/12 - LA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</si>
  <si>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</si>
  <si>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</si>
  <si>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</si>
  <si>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</si>
  <si>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</si>
  <si>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</si>
  <si>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</si>
  <si>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</si>
  <si>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</si>
  <si>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</si>
  <si>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</si>
  <si>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</si>
  <si>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</si>
  <si>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</si>
  <si>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</si>
  <si>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</si>
  <si>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</si>
  <si>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</si>
  <si>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</si>
  <si>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</si>
  <si>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</si>
  <si>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</si>
  <si>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</si>
  <si>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</si>
  <si>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</si>
  <si>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</si>
  <si>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</si>
  <si>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</si>
  <si>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</si>
  <si>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</si>
  <si>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</si>
  <si>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</si>
  <si>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</si>
  <si>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</si>
  <si>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</si>
  <si>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</si>
  <si>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</si>
  <si>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</si>
  <si>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</si>
  <si>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</si>
  <si>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</si>
  <si>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</si>
  <si>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</si>
  <si>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</si>
  <si>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Tiền áo BHLĐ ( Hoàng Hải)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</si>
  <si>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</si>
  <si>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</si>
  <si>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</si>
  <si>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</si>
  <si>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</si>
  <si>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</si>
  <si>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</si>
  <si>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</si>
  <si>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</si>
  <si>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</si>
  <si>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</si>
  <si>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</si>
  <si>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</si>
  <si>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</si>
  <si>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</si>
  <si>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</si>
  <si>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</si>
  <si>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</si>
  <si>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</si>
  <si>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</si>
  <si>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</si>
  <si>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</si>
  <si>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</si>
  <si>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</si>
  <si>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</si>
  <si>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</si>
  <si>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</si>
  <si>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</si>
  <si>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</si>
  <si>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</si>
  <si>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</si>
  <si>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</si>
  <si>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</si>
  <si>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</si>
  <si>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</si>
  <si>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</si>
  <si>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</si>
  <si>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</si>
  <si>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</si>
  <si>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</si>
  <si>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</si>
  <si>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</si>
  <si>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</si>
  <si>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</si>
  <si>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</si>
  <si>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</si>
  <si>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</si>
  <si>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</si>
  <si>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</si>
  <si>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</si>
  <si>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</si>
  <si>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</si>
  <si>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</si>
  <si>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</si>
  <si>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</si>
  <si>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</si>
  <si>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</si>
  <si>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</si>
  <si>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</si>
  <si>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</si>
  <si>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</si>
  <si>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</si>
  <si>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</si>
  <si>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</si>
  <si>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</si>
  <si>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</si>
  <si>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</si>
  <si>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</si>
  <si>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</si>
  <si>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</si>
  <si>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</si>
  <si>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</si>
  <si>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</si>
  <si>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</si>
  <si>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</si>
  <si>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</si>
  <si>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</si>
  <si>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</si>
  <si>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</si>
  <si>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</si>
  <si>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</si>
  <si>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</si>
  <si>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</si>
  <si>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</si>
  <si>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</si>
  <si>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</si>
  <si>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Tiền điện kỳ 1/01 - LA</t>
  </si>
  <si>
    <t>Bao bì Duy Nhật ( bao 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</si>
</sst>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8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5" xfId="0" applyFont="1" applyBorder="1" applyAlignment="1">
      <alignment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2" activePane="bottomLeft" state="frozen"/>
      <selection activeCell="A8" sqref="A8"/>
      <selection pane="bottomLeft" activeCell="C1279" sqref="C1215:C1815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19" t="s">
        <v>267</v>
      </c>
      <c r="F1" s="619"/>
      <c r="G1" s="619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0" t="s">
        <v>268</v>
      </c>
      <c r="F2" s="620"/>
      <c r="G2" s="620"/>
    </row>
    <row r="3" spans="1:8" s="237" customFormat="1" ht="16.5" customHeight="1">
      <c r="A3" s="239" t="s">
        <v>269</v>
      </c>
      <c r="B3" s="238"/>
      <c r="C3" s="238"/>
      <c r="E3" s="620"/>
      <c r="F3" s="620"/>
      <c r="G3" s="620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1" t="s">
        <v>270</v>
      </c>
      <c r="B5" s="621"/>
      <c r="C5" s="621"/>
      <c r="D5" s="621"/>
      <c r="E5" s="621"/>
      <c r="F5" s="621"/>
      <c r="G5" s="621"/>
    </row>
    <row r="6" spans="1:8">
      <c r="A6" s="622" t="s">
        <v>271</v>
      </c>
      <c r="B6" s="622"/>
      <c r="C6" s="622"/>
      <c r="D6" s="622"/>
      <c r="E6" s="622"/>
      <c r="F6" s="622"/>
      <c r="G6" s="622"/>
    </row>
    <row r="7" spans="1:8">
      <c r="A7" s="622" t="s">
        <v>272</v>
      </c>
      <c r="B7" s="622"/>
      <c r="C7" s="622"/>
      <c r="D7" s="622"/>
      <c r="E7" s="622"/>
      <c r="F7" s="622"/>
      <c r="G7" s="622"/>
    </row>
    <row r="8" spans="1:8">
      <c r="A8" s="243"/>
      <c r="F8" s="243" t="s">
        <v>273</v>
      </c>
    </row>
    <row r="9" spans="1:8" ht="24" customHeight="1">
      <c r="A9" s="623" t="s">
        <v>274</v>
      </c>
      <c r="B9" s="623" t="s">
        <v>275</v>
      </c>
      <c r="C9" s="618" t="s">
        <v>22</v>
      </c>
      <c r="D9" s="618" t="s">
        <v>276</v>
      </c>
      <c r="E9" s="618"/>
      <c r="F9" s="618" t="s">
        <v>277</v>
      </c>
      <c r="G9" s="618" t="s">
        <v>27</v>
      </c>
    </row>
    <row r="10" spans="1:8" ht="20.25" customHeight="1">
      <c r="A10" s="624"/>
      <c r="B10" s="624"/>
      <c r="C10" s="618"/>
      <c r="D10" s="245" t="s">
        <v>278</v>
      </c>
      <c r="E10" s="246" t="s">
        <v>279</v>
      </c>
      <c r="F10" s="618"/>
      <c r="G10" s="618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1289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1421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1288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1288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1289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1421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1287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1287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1289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1288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1421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1289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1288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1421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1287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1421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1287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1288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1289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1288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1421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1421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1421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1288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1288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1287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1287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1421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1287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1287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1287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1421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1287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1287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1289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1421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1287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1288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1288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1287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1289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1288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1287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1289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1287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1288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1287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1421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1288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1288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1288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1421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1288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1287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1287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1287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1421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1421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1288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1287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1421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1287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1421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1288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1287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1421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1287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1287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1287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1288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1287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1288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1287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1421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1288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1287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1421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1421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1287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1287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1288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1288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1288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1421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1287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1288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1288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1287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1421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1421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1287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1287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1287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1466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1287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1287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1288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1288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1287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1288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1288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1287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1288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1421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1421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1287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1288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1287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1288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1421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1287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1421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1287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1287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1287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1287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1287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1421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1421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1287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1421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1288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1287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1287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1287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1288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1287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1287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1288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1288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1421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1421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1288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1288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1287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1421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1421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1287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1287</v>
      </c>
      <c r="C1449" s="251" t="s">
        <v>1286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1290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1291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1292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1421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1287</v>
      </c>
      <c r="C1458" s="251" t="s">
        <v>1293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1294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1295</v>
      </c>
      <c r="C1461" s="251" t="s">
        <v>1296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1297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1287</v>
      </c>
      <c r="C1465" s="251" t="s">
        <v>1298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1299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1299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1300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1301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1287</v>
      </c>
      <c r="C1471" s="251" t="s">
        <v>1302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1303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1304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1305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1306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1307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1308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1303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1309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1287</v>
      </c>
      <c r="C1481" s="251" t="s">
        <v>1310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1287</v>
      </c>
      <c r="C1482" s="251" t="s">
        <v>1311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1312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1313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1314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1315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1316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1317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1318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1299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1319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1320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1321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1322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1323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1288</v>
      </c>
      <c r="C1504" s="251" t="s">
        <v>1324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1325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1327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1287</v>
      </c>
      <c r="C1507" s="251" t="s">
        <v>1328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1287</v>
      </c>
      <c r="C1508" s="251" t="s">
        <v>1329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1330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1320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1331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1332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1333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1334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1335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1336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1337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1338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1339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1340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1341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1342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1287</v>
      </c>
      <c r="C1536" s="251" t="s">
        <v>1343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1344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1345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1346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1287</v>
      </c>
      <c r="C1543" s="251" t="s">
        <v>1347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1348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1349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1350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1351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1339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1352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1353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1354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1355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1287</v>
      </c>
      <c r="C1566" s="251" t="s">
        <v>1356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1357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1358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1346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1359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1287</v>
      </c>
      <c r="C1573" s="251" t="s">
        <v>1399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1400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1401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1402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1403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1404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1405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1287</v>
      </c>
      <c r="C1582" s="251" t="s">
        <v>1406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1407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1408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1409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1410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1287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1411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1412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1413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1414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1287</v>
      </c>
      <c r="C1594" s="251" t="s">
        <v>1415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1416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1420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1287</v>
      </c>
      <c r="C1599" s="251" t="s">
        <v>1417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1418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1419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1421</v>
      </c>
      <c r="C1609" s="251" t="s">
        <v>1422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1423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1424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1425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1426</v>
      </c>
      <c r="C1614" s="251" t="s">
        <v>1427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1428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1429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1430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1431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1432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1433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1434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1436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1437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1287</v>
      </c>
      <c r="C1645" s="251" t="s">
        <v>1438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1439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1440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1441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1442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1443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1444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1445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1446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1447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1448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1449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1450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1451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1452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1453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1454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1440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1455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1456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1457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1421</v>
      </c>
      <c r="C1681" s="251" t="s">
        <v>1458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1459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1460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1350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1461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1457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1462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1287</v>
      </c>
      <c r="C1694" s="251" t="s">
        <v>1463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1464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1439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1465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1446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1439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1466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1358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1287</v>
      </c>
      <c r="C1706" s="251" t="s">
        <v>1467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1468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1469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1470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1471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1472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1473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1350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1474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1475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1476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1477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1478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1479</v>
      </c>
      <c r="C1722" s="251" t="s">
        <v>1480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1481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1482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1287</v>
      </c>
      <c r="C1732" s="251" t="s">
        <v>1483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1484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1485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1486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1484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1487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1488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1489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1490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1491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1492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1493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1494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1446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1495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1496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1497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1287</v>
      </c>
      <c r="C1758" s="251" t="s">
        <v>1498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1459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1499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1500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1501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1502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1503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1504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1493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1505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1506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1507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1446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1493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1508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1509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1323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1510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1511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1512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1513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1499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1514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1421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1515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1421</v>
      </c>
      <c r="C1807" s="251" t="s">
        <v>1507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1516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1517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1518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1520</v>
      </c>
      <c r="C1811" s="251" t="s">
        <v>1519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1521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tabSelected="1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9/1/2016</v>
      </c>
      <c r="E1" s="30" t="str">
        <f ca="1">"CÔNG NỢ KHÁC - LONG AN : " &amp; DAY($I$1)&amp;"/"&amp;MONTH($I$1)&amp;"/"&amp;YEAR($I$1)</f>
        <v>CÔNG NỢ KHÁC - LONG AN : 9/1/2016</v>
      </c>
      <c r="I1" s="36">
        <f ca="1">TODAY()</f>
        <v>42378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124797984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1152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1285</v>
      </c>
      <c r="G6" s="131"/>
      <c r="I6" s="140"/>
    </row>
    <row r="7" spans="1:9" s="17" customFormat="1" ht="19.5" customHeight="1">
      <c r="A7" s="27">
        <v>5</v>
      </c>
      <c r="B7" s="35" t="s">
        <v>1154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1371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1390</v>
      </c>
      <c r="G8" s="159">
        <v>39198830</v>
      </c>
      <c r="I8" s="140"/>
    </row>
    <row r="9" spans="1:9" s="17" customFormat="1" ht="19.5" customHeight="1">
      <c r="A9" s="598">
        <v>7</v>
      </c>
      <c r="B9" s="597" t="s">
        <v>1381</v>
      </c>
      <c r="C9" s="131"/>
      <c r="D9" s="45"/>
      <c r="E9" s="25">
        <v>8</v>
      </c>
      <c r="F9" s="161" t="s">
        <v>1522</v>
      </c>
      <c r="G9" s="159">
        <v>27118300</v>
      </c>
      <c r="I9" s="140"/>
    </row>
    <row r="10" spans="1:9" s="17" customFormat="1" ht="19.5" customHeight="1">
      <c r="A10" s="25">
        <v>8</v>
      </c>
      <c r="B10" s="39" t="s">
        <v>1366</v>
      </c>
      <c r="C10" s="44">
        <v>85536000</v>
      </c>
      <c r="D10" s="45"/>
      <c r="E10" s="25">
        <v>9</v>
      </c>
      <c r="F10" s="192" t="s">
        <v>1435</v>
      </c>
      <c r="G10" s="159">
        <v>56980000</v>
      </c>
      <c r="I10" s="140"/>
    </row>
    <row r="11" spans="1:9" s="17" customFormat="1" ht="19.5" customHeight="1">
      <c r="A11" s="598"/>
      <c r="B11" s="597"/>
      <c r="C11" s="131"/>
      <c r="D11" s="45"/>
      <c r="E11" s="25"/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372390673</v>
      </c>
      <c r="D13" s="88"/>
      <c r="E13" s="626" t="s">
        <v>4</v>
      </c>
      <c r="F13" s="627"/>
      <c r="G13" s="33">
        <f>SUM(G3:G12)</f>
        <v>261812114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9/1/2016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9/1/2016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616" t="s">
        <v>1389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87" t="s">
        <v>1523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597"/>
      <c r="G19" s="131"/>
    </row>
    <row r="20" spans="1:9" s="17" customFormat="1" ht="19.5" customHeight="1">
      <c r="A20" s="25">
        <v>4</v>
      </c>
      <c r="B20" s="192" t="s">
        <v>1157</v>
      </c>
      <c r="C20" s="131">
        <f>'Keo Cont'!K38</f>
        <v>20040000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1388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5" t="s">
        <v>4</v>
      </c>
      <c r="B22" s="625"/>
      <c r="C22" s="33">
        <f>SUM(C17:C21)</f>
        <v>158372598.4000001</v>
      </c>
      <c r="D22" s="26"/>
      <c r="E22" s="625" t="s">
        <v>4</v>
      </c>
      <c r="F22" s="625"/>
      <c r="G22" s="33">
        <f>SUM(G17:G21)</f>
        <v>60900000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9/1/2016</v>
      </c>
      <c r="B24" s="6"/>
      <c r="C24" s="7"/>
      <c r="D24" s="26"/>
      <c r="E24" s="15" t="str">
        <f ca="1">"CÔNG NỢ CÁ - TRÀ VINH: " &amp; DAY(I1)&amp;"/"&amp;MONTH(I1)&amp;"/"&amp;YEAR(I1)</f>
        <v>CÔNG NỢ CÁ - TRÀ VINH: 9/1/2016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1360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1361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1362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1363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1364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5" t="s">
        <v>4</v>
      </c>
      <c r="B45" s="625"/>
      <c r="C45" s="12">
        <f>SUM(C26:C44)</f>
        <v>5397541.5</v>
      </c>
      <c r="E45" s="625" t="s">
        <v>4</v>
      </c>
      <c r="F45" s="625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3" t="s">
        <v>274</v>
      </c>
      <c r="B1" s="618" t="s">
        <v>22</v>
      </c>
      <c r="C1" s="618" t="s">
        <v>1391</v>
      </c>
      <c r="D1" s="618"/>
      <c r="E1" s="618" t="s">
        <v>1396</v>
      </c>
      <c r="F1" s="618"/>
      <c r="G1" s="618"/>
      <c r="H1" s="618" t="s">
        <v>1397</v>
      </c>
      <c r="I1" s="618"/>
      <c r="J1" s="618"/>
      <c r="K1" s="618" t="s">
        <v>27</v>
      </c>
    </row>
    <row r="2" spans="1:11" s="242" customFormat="1" ht="20.25" customHeight="1">
      <c r="A2" s="624"/>
      <c r="B2" s="618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1392</v>
      </c>
      <c r="H2" s="603" t="s">
        <v>278</v>
      </c>
      <c r="I2" s="246" t="s">
        <v>279</v>
      </c>
      <c r="J2" s="603" t="s">
        <v>1392</v>
      </c>
      <c r="K2" s="618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1398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1393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1393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1394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1395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07" activePane="bottomLeft" state="frozen"/>
      <selection activeCell="A5" sqref="A5"/>
      <selection pane="bottomLeft" activeCell="F121" sqref="F121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3" t="s">
        <v>18</v>
      </c>
      <c r="B2" s="633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5" t="s">
        <v>20</v>
      </c>
      <c r="B5" s="635"/>
      <c r="C5" s="635"/>
      <c r="D5" s="635"/>
      <c r="E5" s="635"/>
      <c r="F5" s="635"/>
      <c r="G5" s="635"/>
      <c r="H5" s="635"/>
      <c r="I5" s="635"/>
      <c r="J5" s="98"/>
    </row>
    <row r="6" spans="1:10" ht="9" hidden="1" customHeight="1">
      <c r="A6" s="636"/>
      <c r="B6" s="636"/>
      <c r="C6" s="636"/>
      <c r="D6" s="636"/>
      <c r="E6" s="636"/>
      <c r="F6" s="636"/>
      <c r="G6" s="636"/>
      <c r="H6" s="636"/>
      <c r="I6" s="636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28" t="s">
        <v>64</v>
      </c>
      <c r="B12" s="629"/>
      <c r="C12" s="630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1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2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/>
      <c r="B121" s="156"/>
      <c r="C121" s="114"/>
      <c r="D121" s="157"/>
      <c r="E121" s="158"/>
      <c r="F121" s="77"/>
      <c r="G121" s="74">
        <f t="shared" si="12"/>
        <v>0</v>
      </c>
      <c r="H121" s="77"/>
      <c r="I121" s="74">
        <f t="shared" si="13"/>
        <v>0</v>
      </c>
      <c r="J121" s="99"/>
    </row>
    <row r="122" spans="1:10" ht="18" customHeight="1">
      <c r="A122" s="76"/>
      <c r="B122" s="156"/>
      <c r="C122" s="114"/>
      <c r="D122" s="157"/>
      <c r="E122" s="158"/>
      <c r="F122" s="77"/>
      <c r="G122" s="74">
        <f t="shared" si="12"/>
        <v>0</v>
      </c>
      <c r="H122" s="77"/>
      <c r="I122" s="74">
        <f t="shared" si="13"/>
        <v>0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4" t="s">
        <v>4</v>
      </c>
      <c r="B139" s="634"/>
      <c r="C139" s="634"/>
      <c r="D139" s="56"/>
      <c r="E139" s="56"/>
      <c r="F139" s="78">
        <f>I12+SUM(F13:F138)</f>
        <v>2590783394.5799999</v>
      </c>
      <c r="G139" s="78">
        <f>SUM(G13:G138)</f>
        <v>104901156</v>
      </c>
      <c r="H139" s="78">
        <f>SUM(H13:H138)</f>
        <v>2570886566.5799999</v>
      </c>
      <c r="I139" s="56">
        <f>F139+G139-H139</f>
        <v>124797984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3" t="s">
        <v>18</v>
      </c>
      <c r="B2" s="633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5" t="s">
        <v>20</v>
      </c>
      <c r="B5" s="635"/>
      <c r="C5" s="635"/>
      <c r="D5" s="635"/>
      <c r="E5" s="635"/>
      <c r="F5" s="635"/>
      <c r="G5" s="98"/>
    </row>
    <row r="6" spans="1:7" ht="9" hidden="1" customHeight="1">
      <c r="A6" s="636"/>
      <c r="B6" s="636"/>
      <c r="C6" s="636"/>
      <c r="D6" s="636"/>
      <c r="E6" s="636"/>
      <c r="F6" s="636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1365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4" t="s">
        <v>4</v>
      </c>
      <c r="B109" s="634"/>
      <c r="C109" s="634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3" t="s">
        <v>18</v>
      </c>
      <c r="B2" s="633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5" t="s">
        <v>20</v>
      </c>
      <c r="B5" s="635"/>
      <c r="C5" s="635"/>
      <c r="D5" s="635"/>
      <c r="E5" s="635"/>
      <c r="F5" s="635"/>
      <c r="G5" s="635"/>
      <c r="H5" s="98"/>
    </row>
    <row r="6" spans="1:8" ht="9" hidden="1" customHeight="1">
      <c r="A6" s="636"/>
      <c r="B6" s="636"/>
      <c r="C6" s="636"/>
      <c r="D6" s="636"/>
      <c r="E6" s="636"/>
      <c r="F6" s="636"/>
      <c r="G6" s="636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4" t="s">
        <v>4</v>
      </c>
      <c r="B58" s="634"/>
      <c r="C58" s="634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3" t="s">
        <v>18</v>
      </c>
      <c r="B2" s="633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5"/>
      <c r="B5" s="635"/>
      <c r="C5" s="635"/>
      <c r="D5" s="635"/>
      <c r="E5" s="635"/>
      <c r="F5" s="635"/>
      <c r="G5" s="635"/>
      <c r="H5" s="98"/>
    </row>
    <row r="6" spans="1:8" ht="9" hidden="1" customHeight="1">
      <c r="A6" s="636"/>
      <c r="B6" s="636"/>
      <c r="C6" s="636"/>
      <c r="D6" s="636"/>
      <c r="E6" s="636"/>
      <c r="F6" s="636"/>
      <c r="G6" s="636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4" t="s">
        <v>4</v>
      </c>
      <c r="B27" s="634"/>
      <c r="C27" s="634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37" t="s">
        <v>18</v>
      </c>
      <c r="B2" s="637"/>
      <c r="C2" s="637"/>
      <c r="D2" s="637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5" t="s">
        <v>187</v>
      </c>
      <c r="B5" s="635"/>
      <c r="C5" s="635"/>
      <c r="D5" s="635"/>
      <c r="E5" s="635"/>
      <c r="F5" s="635"/>
      <c r="G5" s="635"/>
      <c r="H5" s="635"/>
      <c r="I5" s="635"/>
      <c r="J5" s="98"/>
    </row>
    <row r="6" spans="1:10" ht="9" hidden="1" customHeight="1">
      <c r="A6" s="636"/>
      <c r="B6" s="636"/>
      <c r="C6" s="636"/>
      <c r="D6" s="636"/>
      <c r="E6" s="636"/>
      <c r="F6" s="636"/>
      <c r="G6" s="636"/>
      <c r="H6" s="636"/>
      <c r="I6" s="636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1326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1326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1367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1367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1367</v>
      </c>
      <c r="C88" s="173"/>
      <c r="D88" s="174"/>
      <c r="E88" s="75" t="s">
        <v>1368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1369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1369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1370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1370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34" t="s">
        <v>4</v>
      </c>
      <c r="B105" s="634"/>
      <c r="C105" s="634"/>
      <c r="D105" s="634"/>
      <c r="E105" s="634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38">
        <f>I105</f>
        <v>122052598.4000001</v>
      </c>
      <c r="E107" s="638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39" t="s">
        <v>18</v>
      </c>
      <c r="B2" s="639"/>
      <c r="C2" s="639"/>
      <c r="D2" s="639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0" t="s">
        <v>187</v>
      </c>
      <c r="B5" s="640"/>
      <c r="C5" s="640"/>
      <c r="D5" s="640"/>
      <c r="E5" s="640"/>
      <c r="F5" s="640"/>
      <c r="G5" s="640"/>
      <c r="H5" s="640"/>
      <c r="I5" s="640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1" t="s">
        <v>4</v>
      </c>
      <c r="B82" s="641"/>
      <c r="C82" s="641"/>
      <c r="D82" s="641"/>
      <c r="E82" s="641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2">
        <f>I82</f>
        <v>0</v>
      </c>
      <c r="E84" s="642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3" t="s">
        <v>18</v>
      </c>
      <c r="B2" s="633"/>
      <c r="C2" s="633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5" t="s">
        <v>20</v>
      </c>
      <c r="B5" s="635"/>
      <c r="C5" s="635"/>
      <c r="D5" s="635"/>
      <c r="E5" s="635"/>
      <c r="F5" s="635"/>
      <c r="G5" s="635"/>
      <c r="H5" s="635"/>
      <c r="I5" s="98"/>
    </row>
    <row r="6" spans="1:9" ht="9" hidden="1" customHeight="1">
      <c r="A6" s="636"/>
      <c r="B6" s="636"/>
      <c r="C6" s="636"/>
      <c r="D6" s="636"/>
      <c r="E6" s="636"/>
      <c r="F6" s="636"/>
      <c r="G6" s="636"/>
      <c r="H6" s="636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3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4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4" t="s">
        <v>4</v>
      </c>
      <c r="B235" s="634"/>
      <c r="C235" s="634"/>
      <c r="D235" s="634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38">
        <f>H235</f>
        <v>0</v>
      </c>
      <c r="D237" s="638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5" t="s">
        <v>18</v>
      </c>
      <c r="B2" s="645"/>
      <c r="C2" s="645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46" t="s">
        <v>20</v>
      </c>
      <c r="B5" s="646"/>
      <c r="C5" s="646"/>
      <c r="D5" s="646"/>
      <c r="E5" s="646"/>
      <c r="F5" s="646"/>
      <c r="G5" s="646"/>
      <c r="H5" s="646"/>
      <c r="I5" s="646"/>
      <c r="J5" s="646"/>
      <c r="K5" s="646"/>
      <c r="L5" s="435"/>
    </row>
    <row r="6" spans="1:12" ht="9" hidden="1" customHeight="1">
      <c r="A6" s="647"/>
      <c r="B6" s="647"/>
      <c r="C6" s="647"/>
      <c r="D6" s="647"/>
      <c r="E6" s="647"/>
      <c r="F6" s="647"/>
      <c r="G6" s="647"/>
      <c r="H6" s="647"/>
      <c r="I6" s="647"/>
      <c r="J6" s="647"/>
      <c r="K6" s="647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1380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48" t="s">
        <v>4</v>
      </c>
      <c r="B38" s="648"/>
      <c r="C38" s="648"/>
      <c r="D38" s="648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49">
        <f>K38</f>
        <v>20040000</v>
      </c>
      <c r="D40" s="649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2" t="s">
        <v>645</v>
      </c>
      <c r="B1" s="652"/>
      <c r="C1" s="652"/>
      <c r="D1" s="652"/>
      <c r="E1" s="652"/>
      <c r="F1" s="652"/>
      <c r="G1" s="652"/>
      <c r="H1" s="652"/>
      <c r="I1" s="652"/>
    </row>
    <row r="2" spans="1:16">
      <c r="A2" s="653" t="s">
        <v>646</v>
      </c>
      <c r="B2" s="653"/>
      <c r="C2" s="653"/>
      <c r="D2" s="653"/>
      <c r="E2" s="653"/>
      <c r="F2" s="653"/>
      <c r="G2" s="653"/>
      <c r="H2" s="653"/>
      <c r="I2" s="653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4" t="s">
        <v>647</v>
      </c>
      <c r="B4" s="654"/>
      <c r="C4" s="654"/>
      <c r="D4" s="654"/>
      <c r="E4" s="654"/>
      <c r="F4" s="654"/>
      <c r="G4" s="654"/>
      <c r="H4" s="654"/>
      <c r="I4" s="654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1" t="s">
        <v>4</v>
      </c>
      <c r="B9" s="651"/>
      <c r="C9" s="651"/>
      <c r="D9" s="651"/>
      <c r="E9" s="651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0"/>
      <c r="H11" s="650"/>
      <c r="I11" s="650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1" t="s">
        <v>4</v>
      </c>
      <c r="B17" s="651"/>
      <c r="C17" s="651"/>
      <c r="D17" s="651"/>
      <c r="E17" s="651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56" t="s">
        <v>661</v>
      </c>
      <c r="B18" s="656"/>
      <c r="C18" s="656"/>
      <c r="D18" s="656"/>
      <c r="E18" s="656"/>
      <c r="F18" s="656"/>
      <c r="G18" s="656"/>
      <c r="H18" s="656"/>
      <c r="I18" s="656"/>
    </row>
    <row r="20" spans="1:12">
      <c r="A20" s="657" t="s">
        <v>662</v>
      </c>
      <c r="B20" s="657"/>
      <c r="C20" s="657"/>
      <c r="D20" s="657"/>
      <c r="G20" s="650" t="s">
        <v>663</v>
      </c>
      <c r="H20" s="650"/>
      <c r="I20" s="650"/>
    </row>
    <row r="21" spans="1:12">
      <c r="A21" s="655" t="s">
        <v>664</v>
      </c>
      <c r="B21" s="655"/>
      <c r="C21" s="655"/>
      <c r="D21" s="655"/>
      <c r="G21" s="650"/>
      <c r="H21" s="650"/>
      <c r="I21" s="650"/>
    </row>
    <row r="22" spans="1:12">
      <c r="A22" s="655" t="s">
        <v>665</v>
      </c>
      <c r="B22" s="655"/>
      <c r="C22" s="655"/>
      <c r="D22" s="655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0"/>
      <c r="H24" s="650"/>
      <c r="I24" s="650"/>
    </row>
    <row r="25" spans="1:12">
      <c r="A25" s="655"/>
      <c r="B25" s="655"/>
      <c r="C25" s="655"/>
      <c r="D25" s="655"/>
    </row>
    <row r="26" spans="1:12" ht="22.5">
      <c r="A26" s="652" t="s">
        <v>645</v>
      </c>
      <c r="B26" s="652"/>
      <c r="C26" s="652"/>
      <c r="D26" s="652"/>
      <c r="E26" s="652"/>
      <c r="F26" s="652"/>
      <c r="G26" s="652"/>
      <c r="H26" s="652"/>
      <c r="I26" s="652"/>
    </row>
    <row r="27" spans="1:12">
      <c r="A27" s="653" t="s">
        <v>646</v>
      </c>
      <c r="B27" s="653"/>
      <c r="C27" s="653"/>
      <c r="D27" s="653"/>
      <c r="E27" s="653"/>
      <c r="F27" s="653"/>
      <c r="G27" s="653"/>
      <c r="H27" s="653"/>
      <c r="I27" s="653"/>
    </row>
    <row r="28" spans="1:12" ht="22.5">
      <c r="A28" s="654" t="s">
        <v>667</v>
      </c>
      <c r="B28" s="654"/>
      <c r="C28" s="654"/>
      <c r="D28" s="654"/>
      <c r="E28" s="654"/>
      <c r="F28" s="654"/>
      <c r="G28" s="654"/>
      <c r="H28" s="654"/>
      <c r="I28" s="654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1" t="s">
        <v>4</v>
      </c>
      <c r="B31" s="651"/>
      <c r="C31" s="651"/>
      <c r="D31" s="651"/>
      <c r="E31" s="651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0"/>
      <c r="H32" s="650"/>
      <c r="I32" s="650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1" t="s">
        <v>4</v>
      </c>
      <c r="B38" s="651"/>
      <c r="C38" s="651"/>
      <c r="D38" s="651"/>
      <c r="E38" s="651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1" t="s">
        <v>4</v>
      </c>
      <c r="B44" s="651"/>
      <c r="C44" s="651"/>
      <c r="D44" s="651"/>
      <c r="E44" s="651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2" t="s">
        <v>645</v>
      </c>
      <c r="B48" s="652"/>
      <c r="C48" s="652"/>
      <c r="D48" s="652"/>
      <c r="E48" s="652"/>
      <c r="F48" s="652"/>
      <c r="G48" s="652"/>
      <c r="H48" s="652"/>
      <c r="I48" s="652"/>
    </row>
    <row r="49" spans="1:16">
      <c r="A49" s="653" t="s">
        <v>646</v>
      </c>
      <c r="B49" s="653"/>
      <c r="C49" s="653"/>
      <c r="D49" s="653"/>
      <c r="E49" s="653"/>
      <c r="F49" s="653"/>
      <c r="G49" s="653"/>
      <c r="H49" s="653"/>
      <c r="I49" s="653"/>
    </row>
    <row r="50" spans="1:16" ht="22.5">
      <c r="A50" s="654" t="s">
        <v>671</v>
      </c>
      <c r="B50" s="654"/>
      <c r="C50" s="654"/>
      <c r="D50" s="654"/>
      <c r="E50" s="654"/>
      <c r="F50" s="654"/>
      <c r="G50" s="654"/>
      <c r="H50" s="654"/>
      <c r="I50" s="654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1" t="s">
        <v>4</v>
      </c>
      <c r="B54" s="651"/>
      <c r="C54" s="651"/>
      <c r="D54" s="651"/>
      <c r="E54" s="651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1" t="s">
        <v>4</v>
      </c>
      <c r="B61" s="651"/>
      <c r="C61" s="651"/>
      <c r="D61" s="651"/>
      <c r="E61" s="651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0"/>
      <c r="H63" s="650"/>
      <c r="I63" s="650"/>
    </row>
    <row r="65" spans="1:16" ht="22.5">
      <c r="A65" s="652" t="s">
        <v>645</v>
      </c>
      <c r="B65" s="652"/>
      <c r="C65" s="652"/>
      <c r="D65" s="652"/>
      <c r="E65" s="652"/>
      <c r="F65" s="652"/>
      <c r="G65" s="652"/>
      <c r="H65" s="652"/>
      <c r="I65" s="652"/>
    </row>
    <row r="66" spans="1:16">
      <c r="A66" s="653" t="s">
        <v>646</v>
      </c>
      <c r="B66" s="653"/>
      <c r="C66" s="653"/>
      <c r="D66" s="653"/>
      <c r="E66" s="653"/>
      <c r="F66" s="653"/>
      <c r="G66" s="653"/>
      <c r="H66" s="653"/>
      <c r="I66" s="653"/>
    </row>
    <row r="67" spans="1:16" ht="22.5" hidden="1">
      <c r="A67" s="654" t="s">
        <v>671</v>
      </c>
      <c r="B67" s="654"/>
      <c r="C67" s="654"/>
      <c r="D67" s="654"/>
      <c r="E67" s="654"/>
      <c r="F67" s="654"/>
      <c r="G67" s="654"/>
      <c r="H67" s="654"/>
      <c r="I67" s="654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1" t="s">
        <v>4</v>
      </c>
      <c r="B71" s="651"/>
      <c r="C71" s="651"/>
      <c r="D71" s="651"/>
      <c r="E71" s="651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1" t="s">
        <v>4</v>
      </c>
      <c r="B78" s="651"/>
      <c r="C78" s="651"/>
      <c r="D78" s="651"/>
      <c r="E78" s="651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0"/>
      <c r="H80" s="650"/>
      <c r="I80" s="650"/>
    </row>
    <row r="81" spans="1:16">
      <c r="A81" s="655"/>
      <c r="B81" s="655"/>
      <c r="C81" s="655"/>
      <c r="D81" s="655"/>
    </row>
    <row r="82" spans="1:16" ht="22.5">
      <c r="A82" s="652" t="s">
        <v>645</v>
      </c>
      <c r="B82" s="652"/>
      <c r="C82" s="652"/>
      <c r="D82" s="652"/>
      <c r="E82" s="652"/>
      <c r="F82" s="652"/>
      <c r="G82" s="652"/>
      <c r="H82" s="652"/>
      <c r="I82" s="652"/>
    </row>
    <row r="83" spans="1:16">
      <c r="A83" s="653" t="s">
        <v>646</v>
      </c>
      <c r="B83" s="653"/>
      <c r="C83" s="653"/>
      <c r="D83" s="653"/>
      <c r="E83" s="653"/>
      <c r="F83" s="653"/>
      <c r="G83" s="653"/>
      <c r="H83" s="653"/>
      <c r="I83" s="653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1" t="s">
        <v>4</v>
      </c>
      <c r="B94" s="651"/>
      <c r="C94" s="651"/>
      <c r="D94" s="651"/>
      <c r="E94" s="651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0"/>
      <c r="H96" s="650"/>
      <c r="I96" s="650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37" t="s">
        <v>17</v>
      </c>
      <c r="B1" s="637"/>
      <c r="C1" s="637"/>
      <c r="D1" s="350"/>
      <c r="E1" s="103"/>
      <c r="F1" s="351"/>
      <c r="G1" s="351"/>
      <c r="H1" s="351"/>
      <c r="I1" s="351"/>
    </row>
    <row r="2" spans="1:11" s="23" customFormat="1" ht="18" customHeight="1">
      <c r="A2" s="637" t="s">
        <v>18</v>
      </c>
      <c r="B2" s="637"/>
      <c r="C2" s="637"/>
      <c r="D2" s="637"/>
      <c r="E2" s="637"/>
      <c r="F2" s="351"/>
      <c r="G2" s="351"/>
      <c r="H2" s="351"/>
      <c r="I2" s="351"/>
    </row>
    <row r="3" spans="1:11" s="23" customFormat="1" ht="18" customHeight="1">
      <c r="A3" s="637" t="s">
        <v>19</v>
      </c>
      <c r="B3" s="637"/>
      <c r="C3" s="663" t="s">
        <v>675</v>
      </c>
      <c r="D3" s="663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4" t="s">
        <v>20</v>
      </c>
      <c r="B5" s="664"/>
      <c r="C5" s="664"/>
      <c r="D5" s="664"/>
      <c r="E5" s="664"/>
      <c r="F5" s="664"/>
      <c r="G5" s="664"/>
      <c r="H5" s="664"/>
      <c r="I5" s="664"/>
    </row>
    <row r="6" spans="1:11" ht="9" customHeight="1">
      <c r="A6" s="665"/>
      <c r="B6" s="665"/>
      <c r="C6" s="665"/>
      <c r="D6" s="665"/>
      <c r="E6" s="665"/>
      <c r="F6" s="665"/>
      <c r="G6" s="665"/>
      <c r="H6" s="665"/>
      <c r="I6" s="665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58" t="s">
        <v>4</v>
      </c>
      <c r="B65" s="658"/>
      <c r="C65" s="658"/>
      <c r="D65" s="658"/>
      <c r="E65" s="658"/>
      <c r="F65" s="658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59">
        <f>I65</f>
        <v>80031</v>
      </c>
      <c r="F67" s="659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0" t="s">
        <v>4</v>
      </c>
      <c r="B92" s="661"/>
      <c r="C92" s="661"/>
      <c r="D92" s="661"/>
      <c r="E92" s="661"/>
      <c r="F92" s="661"/>
      <c r="G92" s="662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66" t="s">
        <v>625</v>
      </c>
      <c r="B6" s="666"/>
      <c r="C6" s="666"/>
      <c r="D6" s="666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67" t="s">
        <v>627</v>
      </c>
      <c r="C9" s="668"/>
      <c r="D9" s="275" t="s">
        <v>628</v>
      </c>
      <c r="E9" s="276"/>
      <c r="F9" s="277"/>
    </row>
    <row r="10" spans="1:7" s="278" customFormat="1">
      <c r="A10" s="669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0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1" t="s">
        <v>1379</v>
      </c>
      <c r="B1" s="671"/>
      <c r="C1" s="671"/>
      <c r="D1" s="671"/>
      <c r="E1" s="671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1372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1382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1383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1375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1376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1384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1373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1385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1377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1378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1374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1386</v>
      </c>
      <c r="E17" s="577">
        <f>E15/24700</f>
        <v>1796.5821052631579</v>
      </c>
    </row>
    <row r="18" spans="1:5" ht="18.75" customHeight="1"/>
    <row r="21" spans="1:5">
      <c r="A21" s="672" t="s">
        <v>1387</v>
      </c>
      <c r="B21" s="672"/>
      <c r="C21" s="672"/>
      <c r="D21" s="672"/>
      <c r="E21" s="672"/>
    </row>
    <row r="22" spans="1:5">
      <c r="A22" s="672"/>
      <c r="B22" s="672"/>
      <c r="C22" s="672"/>
      <c r="D22" s="672"/>
      <c r="E22" s="672"/>
    </row>
    <row r="23" spans="1:5">
      <c r="A23" s="672"/>
      <c r="B23" s="672"/>
      <c r="C23" s="672"/>
      <c r="D23" s="672"/>
      <c r="E23" s="672"/>
    </row>
    <row r="24" spans="1:5">
      <c r="A24" s="672"/>
      <c r="B24" s="672"/>
      <c r="C24" s="672"/>
      <c r="D24" s="672"/>
      <c r="E24" s="672"/>
    </row>
    <row r="25" spans="1:5">
      <c r="A25" s="672"/>
      <c r="B25" s="672"/>
      <c r="C25" s="672"/>
      <c r="D25" s="672"/>
      <c r="E25" s="672"/>
    </row>
    <row r="26" spans="1:5">
      <c r="A26" s="672"/>
      <c r="B26" s="672"/>
      <c r="C26" s="672"/>
      <c r="D26" s="672"/>
      <c r="E26" s="672"/>
    </row>
    <row r="27" spans="1:5">
      <c r="A27" s="672"/>
      <c r="B27" s="672"/>
      <c r="C27" s="672"/>
      <c r="D27" s="672"/>
      <c r="E27" s="672"/>
    </row>
    <row r="28" spans="1:5">
      <c r="A28" s="672"/>
      <c r="B28" s="672"/>
      <c r="C28" s="672"/>
      <c r="D28" s="672"/>
      <c r="E28" s="672"/>
    </row>
    <row r="29" spans="1:5">
      <c r="A29" s="672"/>
      <c r="B29" s="672"/>
      <c r="C29" s="672"/>
      <c r="D29" s="672"/>
      <c r="E29" s="672"/>
    </row>
    <row r="30" spans="1:5">
      <c r="A30" s="672"/>
      <c r="B30" s="672"/>
      <c r="C30" s="672"/>
      <c r="D30" s="672"/>
      <c r="E30" s="672"/>
    </row>
    <row r="31" spans="1:5">
      <c r="A31" s="672"/>
      <c r="B31" s="672"/>
      <c r="C31" s="672"/>
      <c r="D31" s="672"/>
      <c r="E31" s="672"/>
    </row>
    <row r="32" spans="1:5">
      <c r="A32" s="672"/>
      <c r="B32" s="672"/>
      <c r="C32" s="672"/>
      <c r="D32" s="672"/>
      <c r="E32" s="672"/>
    </row>
    <row r="33" spans="1:5">
      <c r="A33" s="672"/>
      <c r="B33" s="672"/>
      <c r="C33" s="672"/>
      <c r="D33" s="672"/>
      <c r="E33" s="672"/>
    </row>
    <row r="34" spans="1:5">
      <c r="A34" s="672"/>
      <c r="B34" s="672"/>
      <c r="C34" s="672"/>
      <c r="D34" s="672"/>
      <c r="E34" s="672"/>
    </row>
    <row r="35" spans="1:5">
      <c r="A35" s="672"/>
      <c r="B35" s="672"/>
      <c r="C35" s="672"/>
      <c r="D35" s="672"/>
      <c r="E35" s="672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42378.649360995369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78" t="s">
        <v>0</v>
      </c>
      <c r="B2" s="676" t="s">
        <v>2</v>
      </c>
      <c r="C2" s="676"/>
      <c r="D2" s="676" t="s">
        <v>14</v>
      </c>
      <c r="E2" s="674" t="s">
        <v>8</v>
      </c>
      <c r="F2" s="675"/>
      <c r="G2" s="674" t="s">
        <v>9</v>
      </c>
      <c r="H2" s="675"/>
      <c r="I2" s="682" t="s">
        <v>33</v>
      </c>
      <c r="J2" s="682" t="s">
        <v>34</v>
      </c>
      <c r="K2" s="682" t="s">
        <v>35</v>
      </c>
      <c r="L2" s="682" t="s">
        <v>36</v>
      </c>
      <c r="M2" s="682" t="s">
        <v>37</v>
      </c>
      <c r="N2" s="682" t="s">
        <v>38</v>
      </c>
      <c r="O2" s="682" t="s">
        <v>39</v>
      </c>
      <c r="P2" s="680" t="s">
        <v>111</v>
      </c>
      <c r="Q2" s="680" t="s">
        <v>112</v>
      </c>
      <c r="R2" s="680" t="s">
        <v>113</v>
      </c>
      <c r="S2" s="680" t="s">
        <v>114</v>
      </c>
      <c r="T2" s="680" t="s">
        <v>115</v>
      </c>
      <c r="U2" s="680" t="s">
        <v>116</v>
      </c>
      <c r="V2" s="680" t="s">
        <v>117</v>
      </c>
      <c r="W2" s="680" t="s">
        <v>118</v>
      </c>
      <c r="X2" s="680" t="s">
        <v>119</v>
      </c>
      <c r="Y2" s="680" t="s">
        <v>37</v>
      </c>
      <c r="Z2" s="680" t="s">
        <v>38</v>
      </c>
      <c r="AA2" s="680" t="s">
        <v>39</v>
      </c>
      <c r="AB2" s="154"/>
      <c r="AC2" s="154"/>
      <c r="AD2" s="684" t="s">
        <v>40</v>
      </c>
      <c r="AE2" s="676" t="s">
        <v>1</v>
      </c>
      <c r="AF2" s="22"/>
      <c r="AG2" s="21"/>
      <c r="AH2" s="21"/>
    </row>
    <row r="3" spans="1:34" s="17" customFormat="1" ht="19.5" customHeight="1">
      <c r="A3" s="679"/>
      <c r="B3" s="677"/>
      <c r="C3" s="677"/>
      <c r="D3" s="677"/>
      <c r="E3" s="28" t="s">
        <v>3</v>
      </c>
      <c r="F3" s="29" t="s">
        <v>10</v>
      </c>
      <c r="G3" s="28" t="s">
        <v>3</v>
      </c>
      <c r="H3" s="29" t="s">
        <v>10</v>
      </c>
      <c r="I3" s="683"/>
      <c r="J3" s="683"/>
      <c r="K3" s="683"/>
      <c r="L3" s="683"/>
      <c r="M3" s="683"/>
      <c r="N3" s="683"/>
      <c r="O3" s="683"/>
      <c r="P3" s="681"/>
      <c r="Q3" s="681"/>
      <c r="R3" s="681"/>
      <c r="S3" s="681"/>
      <c r="T3" s="681"/>
      <c r="U3" s="681"/>
      <c r="V3" s="681"/>
      <c r="W3" s="681"/>
      <c r="X3" s="681"/>
      <c r="Y3" s="681"/>
      <c r="Z3" s="681"/>
      <c r="AA3" s="681"/>
      <c r="AB3" s="155"/>
      <c r="AC3" s="155"/>
      <c r="AD3" s="685"/>
      <c r="AE3" s="677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26" t="s">
        <v>4</v>
      </c>
      <c r="B17" s="627"/>
      <c r="C17" s="627"/>
      <c r="D17" s="673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86" t="s">
        <v>101</v>
      </c>
      <c r="B1" s="686"/>
      <c r="C1" s="686"/>
      <c r="D1" s="686"/>
      <c r="E1" s="686"/>
    </row>
    <row r="2" spans="1:5" ht="12.75" customHeight="1">
      <c r="A2" s="686"/>
      <c r="B2" s="686"/>
      <c r="C2" s="686"/>
      <c r="D2" s="686"/>
      <c r="E2" s="686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SQTM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2015-12-30T03:23:47Z</cp:lastPrinted>
  <dcterms:created xsi:type="dcterms:W3CDTF">1996-10-14T23:33:28Z</dcterms:created>
  <dcterms:modified xsi:type="dcterms:W3CDTF">2016-01-09T08:48:10Z</dcterms:modified>
</cp:coreProperties>
</file>