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14940" windowHeight="8745" tabRatio="968" firstSheet="13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Sheet1!$O$23:$Q$23</definedName>
  </definedNames>
  <calcPr calcId="124519"/>
</workbook>
</file>

<file path=xl/calcChain.xml><?xml version="1.0" encoding="utf-8"?>
<calcChain xmlns="http://schemas.openxmlformats.org/spreadsheetml/2006/main">
  <c r="F223" i="101"/>
  <c r="I223"/>
  <c r="F224"/>
  <c r="I224"/>
  <c r="F225"/>
  <c r="I225"/>
  <c r="F226"/>
  <c r="I226"/>
  <c r="F227"/>
  <c r="I227"/>
  <c r="F228"/>
  <c r="I228"/>
  <c r="G214"/>
  <c r="D214"/>
  <c r="F212"/>
  <c r="F213"/>
  <c r="F216"/>
  <c r="I216"/>
  <c r="F217"/>
  <c r="I217"/>
  <c r="F218"/>
  <c r="I218"/>
  <c r="F219"/>
  <c r="I219"/>
  <c r="F220"/>
  <c r="I220"/>
  <c r="F221"/>
  <c r="I221"/>
  <c r="F222"/>
  <c r="I222"/>
  <c r="G14" i="115"/>
  <c r="I21" i="113"/>
  <c r="I22"/>
  <c r="I23"/>
  <c r="I24"/>
  <c r="I25"/>
  <c r="I26"/>
  <c r="I27"/>
  <c r="I28"/>
  <c r="I29"/>
  <c r="F22"/>
  <c r="F23"/>
  <c r="F24"/>
  <c r="F25"/>
  <c r="F26"/>
  <c r="F27"/>
  <c r="F28"/>
  <c r="F29"/>
  <c r="H65" i="102"/>
  <c r="F65"/>
  <c r="E83" i="41"/>
  <c r="G83" s="1"/>
  <c r="E82"/>
  <c r="E84"/>
  <c r="G84"/>
  <c r="E85"/>
  <c r="G85"/>
  <c r="E86"/>
  <c r="G86"/>
  <c r="E87"/>
  <c r="G87"/>
  <c r="E88"/>
  <c r="G88"/>
  <c r="E89"/>
  <c r="G89"/>
  <c r="E90"/>
  <c r="G90"/>
  <c r="E91"/>
  <c r="G91"/>
  <c r="G203" i="101"/>
  <c r="G204"/>
  <c r="G205"/>
  <c r="G206"/>
  <c r="G207"/>
  <c r="G201"/>
  <c r="G202"/>
  <c r="G194"/>
  <c r="D194"/>
  <c r="F190"/>
  <c r="F191"/>
  <c r="F192"/>
  <c r="F193"/>
  <c r="F36" i="104"/>
  <c r="H36" s="1"/>
  <c r="H37" s="1"/>
  <c r="F37"/>
  <c r="F38"/>
  <c r="F39"/>
  <c r="F40"/>
  <c r="H40"/>
  <c r="F41"/>
  <c r="H41"/>
  <c r="F42"/>
  <c r="H42"/>
  <c r="F43"/>
  <c r="H43"/>
  <c r="F44"/>
  <c r="H44"/>
  <c r="F45"/>
  <c r="H45"/>
  <c r="G25" i="119"/>
  <c r="H25"/>
  <c r="E25"/>
  <c r="F24"/>
  <c r="F23"/>
  <c r="H14"/>
  <c r="H15" s="1"/>
  <c r="H16" s="1"/>
  <c r="H17" s="1"/>
  <c r="H18" s="1"/>
  <c r="H19" s="1"/>
  <c r="H20" s="1"/>
  <c r="H21" s="1"/>
  <c r="H22" s="1"/>
  <c r="H26"/>
  <c r="H24"/>
  <c r="E26"/>
  <c r="E27"/>
  <c r="H27"/>
  <c r="E28"/>
  <c r="H28"/>
  <c r="E29"/>
  <c r="H29"/>
  <c r="E30"/>
  <c r="H30"/>
  <c r="E31"/>
  <c r="H31"/>
  <c r="E32"/>
  <c r="H32"/>
  <c r="E33"/>
  <c r="H33"/>
  <c r="E34"/>
  <c r="H34"/>
  <c r="F64" i="2"/>
  <c r="E142" i="80"/>
  <c r="H142"/>
  <c r="E143"/>
  <c r="H143"/>
  <c r="E144"/>
  <c r="H144"/>
  <c r="E145"/>
  <c r="H145"/>
  <c r="E146"/>
  <c r="H146"/>
  <c r="E147"/>
  <c r="H147"/>
  <c r="E148"/>
  <c r="H148"/>
  <c r="E149"/>
  <c r="H149"/>
  <c r="E140" i="8"/>
  <c r="G139"/>
  <c r="G140" s="1"/>
  <c r="E139"/>
  <c r="F87" i="111"/>
  <c r="I87" s="1"/>
  <c r="F22" i="119"/>
  <c r="F21"/>
  <c r="F20"/>
  <c r="H35"/>
  <c r="F16"/>
  <c r="F17"/>
  <c r="F18"/>
  <c r="F15"/>
  <c r="F36" s="1"/>
  <c r="F18" i="113"/>
  <c r="H38" i="104" l="1"/>
  <c r="H39" s="1"/>
  <c r="E10" i="117"/>
  <c r="G10"/>
  <c r="G14" i="114"/>
  <c r="E14"/>
  <c r="H82" i="111"/>
  <c r="I80"/>
  <c r="I81" s="1"/>
  <c r="I82" s="1"/>
  <c r="F82"/>
  <c r="G195" i="101"/>
  <c r="G196"/>
  <c r="G197"/>
  <c r="G200"/>
  <c r="H12" i="112"/>
  <c r="G198" i="101"/>
  <c r="G199"/>
  <c r="F206"/>
  <c r="F207"/>
  <c r="F208"/>
  <c r="F188"/>
  <c r="F189"/>
  <c r="F187"/>
  <c r="F25" i="104"/>
  <c r="F26"/>
  <c r="F27"/>
  <c r="F28"/>
  <c r="F29"/>
  <c r="F30"/>
  <c r="F31"/>
  <c r="F32"/>
  <c r="F33"/>
  <c r="F34"/>
  <c r="F35"/>
  <c r="C16" i="26"/>
  <c r="C22"/>
  <c r="G36" i="119"/>
  <c r="E35"/>
  <c r="H23"/>
  <c r="E19"/>
  <c r="E13"/>
  <c r="E12"/>
  <c r="E11"/>
  <c r="E10"/>
  <c r="G26" i="118"/>
  <c r="F26"/>
  <c r="H25"/>
  <c r="E25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C10" i="26"/>
  <c r="F17" i="117"/>
  <c r="G16"/>
  <c r="E16"/>
  <c r="G15"/>
  <c r="E15"/>
  <c r="G14"/>
  <c r="E14"/>
  <c r="G13"/>
  <c r="E13"/>
  <c r="E12"/>
  <c r="E11"/>
  <c r="E138" i="8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I79" i="111"/>
  <c r="I88"/>
  <c r="I89"/>
  <c r="I90"/>
  <c r="I91"/>
  <c r="I92"/>
  <c r="I93"/>
  <c r="I94"/>
  <c r="F88"/>
  <c r="F89"/>
  <c r="F90"/>
  <c r="F91"/>
  <c r="F92"/>
  <c r="F93"/>
  <c r="F81"/>
  <c r="E26" i="118" l="1"/>
  <c r="H26" s="1"/>
  <c r="C12" i="26" s="1"/>
  <c r="E17" i="117"/>
  <c r="G17" s="1"/>
  <c r="E36" i="119"/>
  <c r="H10"/>
  <c r="H11" s="1"/>
  <c r="H12" s="1"/>
  <c r="H13" s="1"/>
  <c r="H10" i="118"/>
  <c r="H11" s="1"/>
  <c r="H12" s="1"/>
  <c r="H13" s="1"/>
  <c r="H14" s="1"/>
  <c r="H15" s="1"/>
  <c r="H16" s="1"/>
  <c r="H17" s="1"/>
  <c r="H18" s="1"/>
  <c r="H19" s="1"/>
  <c r="H20" s="1"/>
  <c r="H21" s="1"/>
  <c r="G11" i="117"/>
  <c r="G12" s="1"/>
  <c r="H36" i="119" l="1"/>
  <c r="C15" i="26" s="1"/>
  <c r="E19" i="117"/>
  <c r="C9" i="26"/>
  <c r="F70" i="41"/>
  <c r="G67"/>
  <c r="G68" s="1"/>
  <c r="G69" s="1"/>
  <c r="G70" s="1"/>
  <c r="G71" s="1"/>
  <c r="G72" s="1"/>
  <c r="C20" i="117"/>
  <c r="F21" i="104" l="1"/>
  <c r="F80" i="111"/>
  <c r="G12" i="108"/>
  <c r="G11" i="109"/>
  <c r="G13" i="116"/>
  <c r="E9" i="26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G22" i="116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E12"/>
  <c r="E11"/>
  <c r="E10"/>
  <c r="G22" i="115"/>
  <c r="F22"/>
  <c r="H21"/>
  <c r="E21"/>
  <c r="H20"/>
  <c r="E20"/>
  <c r="H19"/>
  <c r="E19"/>
  <c r="H18"/>
  <c r="E18"/>
  <c r="H17"/>
  <c r="E17"/>
  <c r="H16"/>
  <c r="E16"/>
  <c r="H15"/>
  <c r="E15"/>
  <c r="E14"/>
  <c r="H13"/>
  <c r="H14" s="1"/>
  <c r="E13"/>
  <c r="H12"/>
  <c r="E12"/>
  <c r="E11"/>
  <c r="E10"/>
  <c r="G58" i="102"/>
  <c r="E69" i="41"/>
  <c r="E65" i="2"/>
  <c r="E66"/>
  <c r="E67"/>
  <c r="G67"/>
  <c r="E68"/>
  <c r="G68"/>
  <c r="E69"/>
  <c r="G69"/>
  <c r="E70"/>
  <c r="G70"/>
  <c r="E71"/>
  <c r="G71"/>
  <c r="E72"/>
  <c r="G72"/>
  <c r="E73"/>
  <c r="G73"/>
  <c r="E74"/>
  <c r="G74"/>
  <c r="E75"/>
  <c r="G75"/>
  <c r="E76"/>
  <c r="G76"/>
  <c r="E77"/>
  <c r="G77"/>
  <c r="F39" i="114"/>
  <c r="H38"/>
  <c r="E38"/>
  <c r="H37"/>
  <c r="E37"/>
  <c r="H36"/>
  <c r="E36"/>
  <c r="H35"/>
  <c r="E35"/>
  <c r="H34"/>
  <c r="E34"/>
  <c r="H33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3"/>
  <c r="E12"/>
  <c r="E11"/>
  <c r="E10"/>
  <c r="E39" s="1"/>
  <c r="H31" i="103"/>
  <c r="G31"/>
  <c r="E31"/>
  <c r="F11" i="113"/>
  <c r="G30"/>
  <c r="F21"/>
  <c r="F20"/>
  <c r="F19"/>
  <c r="F17"/>
  <c r="F16"/>
  <c r="F15"/>
  <c r="F14"/>
  <c r="F13"/>
  <c r="I12"/>
  <c r="I13" s="1"/>
  <c r="I14" s="1"/>
  <c r="I15" s="1"/>
  <c r="F12"/>
  <c r="I10"/>
  <c r="F10"/>
  <c r="G176" i="101"/>
  <c r="D173"/>
  <c r="H173" s="1"/>
  <c r="D172"/>
  <c r="H172" s="1"/>
  <c r="D171"/>
  <c r="H171" s="1"/>
  <c r="D170"/>
  <c r="H170" s="1"/>
  <c r="D169"/>
  <c r="H169" s="1"/>
  <c r="F165"/>
  <c r="F166"/>
  <c r="F167"/>
  <c r="F168"/>
  <c r="F184"/>
  <c r="F185"/>
  <c r="F186"/>
  <c r="F209"/>
  <c r="F210"/>
  <c r="F211"/>
  <c r="F229"/>
  <c r="I229"/>
  <c r="E22" i="115" l="1"/>
  <c r="H22" s="1"/>
  <c r="G7" i="26" s="1"/>
  <c r="I16" i="113"/>
  <c r="I17" s="1"/>
  <c r="I18" s="1"/>
  <c r="I19" s="1"/>
  <c r="I20" s="1"/>
  <c r="E22" i="116"/>
  <c r="H10"/>
  <c r="H11" s="1"/>
  <c r="H12" s="1"/>
  <c r="H22"/>
  <c r="G8" i="26" s="1"/>
  <c r="E8" s="1" a="1"/>
  <c r="E8" s="1"/>
  <c r="H10" i="115"/>
  <c r="H11" s="1"/>
  <c r="F30" i="113"/>
  <c r="H10" i="114"/>
  <c r="I11" i="113"/>
  <c r="H11"/>
  <c r="E17" i="26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A23" a="1"/>
  <c r="A23" s="1"/>
  <c r="F14" i="112"/>
  <c r="F15"/>
  <c r="F16"/>
  <c r="F17"/>
  <c r="F18"/>
  <c r="F19"/>
  <c r="F20"/>
  <c r="F21"/>
  <c r="F22"/>
  <c r="F23"/>
  <c r="I25"/>
  <c r="F25"/>
  <c r="I24"/>
  <c r="F24"/>
  <c r="I23"/>
  <c r="I22"/>
  <c r="I21"/>
  <c r="I20"/>
  <c r="F13"/>
  <c r="F12"/>
  <c r="F11"/>
  <c r="F10"/>
  <c r="I10" s="1"/>
  <c r="G26"/>
  <c r="H26"/>
  <c r="F178" i="101"/>
  <c r="F177"/>
  <c r="G175"/>
  <c r="E27" i="26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A24" a="1"/>
  <c r="A24" s="1"/>
  <c r="A25" a="1"/>
  <c r="A25" s="1"/>
  <c r="A26" a="1"/>
  <c r="A26" s="1"/>
  <c r="A27" a="1"/>
  <c r="A27" s="1"/>
  <c r="A28" a="1"/>
  <c r="A28" s="1"/>
  <c r="A29" a="1"/>
  <c r="A29" s="1"/>
  <c r="A30" a="1"/>
  <c r="A30" s="1"/>
  <c r="A31" a="1"/>
  <c r="A31" s="1"/>
  <c r="A32" a="1"/>
  <c r="A32" s="1"/>
  <c r="A33" a="1"/>
  <c r="A33" s="1"/>
  <c r="A34" a="1"/>
  <c r="A34" s="1"/>
  <c r="H11" i="109"/>
  <c r="G95" i="111"/>
  <c r="F94"/>
  <c r="F86"/>
  <c r="F85"/>
  <c r="F84"/>
  <c r="F83"/>
  <c r="I83" s="1"/>
  <c r="F79"/>
  <c r="F75"/>
  <c r="F74"/>
  <c r="F78"/>
  <c r="F77"/>
  <c r="F76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I10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F10"/>
  <c r="F95" s="1"/>
  <c r="H12" i="107"/>
  <c r="H13"/>
  <c r="H14"/>
  <c r="H15"/>
  <c r="H16"/>
  <c r="H17"/>
  <c r="H18"/>
  <c r="H19"/>
  <c r="H20"/>
  <c r="H21"/>
  <c r="F22" i="109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H10" s="1"/>
  <c r="E22"/>
  <c r="F18" i="108"/>
  <c r="H17"/>
  <c r="E17"/>
  <c r="H16"/>
  <c r="E16"/>
  <c r="H15"/>
  <c r="E15"/>
  <c r="H14"/>
  <c r="E14"/>
  <c r="H13"/>
  <c r="E13"/>
  <c r="H12"/>
  <c r="E12"/>
  <c r="E11"/>
  <c r="E10"/>
  <c r="H10" s="1"/>
  <c r="F25" i="107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H10" s="1"/>
  <c r="H11" s="1"/>
  <c r="G26" i="88"/>
  <c r="E33"/>
  <c r="F27" i="106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E15"/>
  <c r="E14"/>
  <c r="E13"/>
  <c r="E12"/>
  <c r="E11"/>
  <c r="E10"/>
  <c r="E27" s="1"/>
  <c r="G27" s="1"/>
  <c r="E72" i="41"/>
  <c r="E70"/>
  <c r="E73"/>
  <c r="G73" s="1"/>
  <c r="E74"/>
  <c r="E75"/>
  <c r="E76"/>
  <c r="G76" s="1"/>
  <c r="E77"/>
  <c r="E78"/>
  <c r="E79"/>
  <c r="E80"/>
  <c r="E81"/>
  <c r="G81" s="1"/>
  <c r="G82" s="1"/>
  <c r="E92"/>
  <c r="G92"/>
  <c r="G26" i="105"/>
  <c r="E26"/>
  <c r="G25"/>
  <c r="E25"/>
  <c r="G24"/>
  <c r="E24"/>
  <c r="G23"/>
  <c r="E23"/>
  <c r="G22"/>
  <c r="E22"/>
  <c r="G21"/>
  <c r="E21"/>
  <c r="G20"/>
  <c r="E20"/>
  <c r="G19"/>
  <c r="E19"/>
  <c r="G18"/>
  <c r="E18"/>
  <c r="E17"/>
  <c r="E16"/>
  <c r="E15"/>
  <c r="E14"/>
  <c r="E13"/>
  <c r="E12"/>
  <c r="E11"/>
  <c r="E10"/>
  <c r="F13" i="104"/>
  <c r="F14"/>
  <c r="F15"/>
  <c r="F16"/>
  <c r="F17"/>
  <c r="F18"/>
  <c r="F19"/>
  <c r="F20"/>
  <c r="F22"/>
  <c r="F23"/>
  <c r="F11"/>
  <c r="F12"/>
  <c r="F24"/>
  <c r="F10"/>
  <c r="H10" s="1"/>
  <c r="H11" s="1"/>
  <c r="H12" s="1"/>
  <c r="H13" s="1"/>
  <c r="F39" i="103"/>
  <c r="G39"/>
  <c r="H33"/>
  <c r="H34"/>
  <c r="H35"/>
  <c r="H36"/>
  <c r="H37"/>
  <c r="H38"/>
  <c r="E11"/>
  <c r="E10"/>
  <c r="H10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H32" s="1"/>
  <c r="E33"/>
  <c r="E34"/>
  <c r="E35"/>
  <c r="E36"/>
  <c r="E37"/>
  <c r="E38"/>
  <c r="H21" i="113" l="1"/>
  <c r="H30"/>
  <c r="I30" s="1"/>
  <c r="G77" i="41"/>
  <c r="G78" s="1"/>
  <c r="G79" s="1"/>
  <c r="G80" s="1"/>
  <c r="I84" i="111"/>
  <c r="I85" s="1"/>
  <c r="I86" s="1"/>
  <c r="G74" i="41"/>
  <c r="G75" s="1"/>
  <c r="F46" i="104"/>
  <c r="H11" i="114"/>
  <c r="H12" s="1"/>
  <c r="H13" s="1"/>
  <c r="E39" i="103"/>
  <c r="F26" i="112"/>
  <c r="I26" s="1"/>
  <c r="C19" i="26" s="1"/>
  <c r="H11" i="108"/>
  <c r="E18"/>
  <c r="H28" i="111"/>
  <c r="E25" i="107"/>
  <c r="G10" i="106"/>
  <c r="G11" s="1"/>
  <c r="G12" s="1"/>
  <c r="G13" s="1"/>
  <c r="G14" s="1"/>
  <c r="G15" s="1"/>
  <c r="E27" i="105"/>
  <c r="G10"/>
  <c r="G11" s="1"/>
  <c r="G12" s="1"/>
  <c r="G13" s="1"/>
  <c r="G14" i="104"/>
  <c r="H14" s="1"/>
  <c r="H15" s="1"/>
  <c r="H16" s="1"/>
  <c r="H17" s="1"/>
  <c r="H11" i="103"/>
  <c r="H12" s="1"/>
  <c r="H13" s="1"/>
  <c r="G11"/>
  <c r="F60" i="102"/>
  <c r="F61"/>
  <c r="H61" s="1"/>
  <c r="F62"/>
  <c r="F63"/>
  <c r="H63"/>
  <c r="F64"/>
  <c r="H64" s="1"/>
  <c r="F66"/>
  <c r="H66"/>
  <c r="F67"/>
  <c r="H67"/>
  <c r="D56"/>
  <c r="G56" s="1"/>
  <c r="F43"/>
  <c r="F42"/>
  <c r="E58" i="2"/>
  <c r="E59"/>
  <c r="E60"/>
  <c r="E61"/>
  <c r="E62"/>
  <c r="E63"/>
  <c r="E78"/>
  <c r="G78"/>
  <c r="E109" i="80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H138"/>
  <c r="E139"/>
  <c r="H139"/>
  <c r="E140"/>
  <c r="H140"/>
  <c r="E141"/>
  <c r="H141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G16" i="100"/>
  <c r="E12"/>
  <c r="E13"/>
  <c r="E14"/>
  <c r="E15"/>
  <c r="E151" i="8"/>
  <c r="G151"/>
  <c r="E119"/>
  <c r="F120"/>
  <c r="F121"/>
  <c r="F122"/>
  <c r="E123"/>
  <c r="E124"/>
  <c r="E125"/>
  <c r="E126"/>
  <c r="E127"/>
  <c r="E128"/>
  <c r="E129"/>
  <c r="E130"/>
  <c r="E131"/>
  <c r="E132"/>
  <c r="E133"/>
  <c r="E134"/>
  <c r="E135"/>
  <c r="E136"/>
  <c r="E137"/>
  <c r="G137"/>
  <c r="G138" s="1"/>
  <c r="E108"/>
  <c r="E109"/>
  <c r="E110"/>
  <c r="E111"/>
  <c r="E112"/>
  <c r="E113"/>
  <c r="E114"/>
  <c r="E115"/>
  <c r="E116"/>
  <c r="E117"/>
  <c r="E118"/>
  <c r="E176" i="6"/>
  <c r="E177"/>
  <c r="E178"/>
  <c r="E179"/>
  <c r="E180"/>
  <c r="E181"/>
  <c r="H181"/>
  <c r="E182"/>
  <c r="H182"/>
  <c r="E183"/>
  <c r="H183"/>
  <c r="E184"/>
  <c r="H184"/>
  <c r="E185"/>
  <c r="H185"/>
  <c r="E186"/>
  <c r="H186"/>
  <c r="E171"/>
  <c r="E170"/>
  <c r="E168"/>
  <c r="E172"/>
  <c r="H172" s="1"/>
  <c r="E173"/>
  <c r="H173"/>
  <c r="E174"/>
  <c r="H174"/>
  <c r="E175"/>
  <c r="H175"/>
  <c r="H176" s="1"/>
  <c r="H177" s="1"/>
  <c r="H178" s="1"/>
  <c r="H179" s="1"/>
  <c r="H180" s="1"/>
  <c r="E187"/>
  <c r="H187"/>
  <c r="H148" i="101"/>
  <c r="G156"/>
  <c r="G150"/>
  <c r="G151"/>
  <c r="G152"/>
  <c r="G153"/>
  <c r="G149"/>
  <c r="F147"/>
  <c r="F146"/>
  <c r="F143"/>
  <c r="F144"/>
  <c r="F145"/>
  <c r="G82"/>
  <c r="F157"/>
  <c r="G155"/>
  <c r="G154"/>
  <c r="F141"/>
  <c r="F142"/>
  <c r="F92"/>
  <c r="F138"/>
  <c r="F139"/>
  <c r="F158"/>
  <c r="G133"/>
  <c r="G135"/>
  <c r="G131"/>
  <c r="G132"/>
  <c r="G134"/>
  <c r="F129"/>
  <c r="F130"/>
  <c r="F160"/>
  <c r="F161"/>
  <c r="F162"/>
  <c r="F163"/>
  <c r="F164"/>
  <c r="F179"/>
  <c r="F180"/>
  <c r="F182"/>
  <c r="F183"/>
  <c r="H25" i="88"/>
  <c r="H26" s="1"/>
  <c r="H27"/>
  <c r="E24"/>
  <c r="E23"/>
  <c r="F44" i="102"/>
  <c r="F45"/>
  <c r="D41"/>
  <c r="G41" s="1"/>
  <c r="H58"/>
  <c r="F31"/>
  <c r="F30"/>
  <c r="F27"/>
  <c r="F28"/>
  <c r="F29"/>
  <c r="F32"/>
  <c r="F33"/>
  <c r="F34"/>
  <c r="F24"/>
  <c r="F25"/>
  <c r="F26"/>
  <c r="F35"/>
  <c r="F36"/>
  <c r="F37"/>
  <c r="F38"/>
  <c r="F39"/>
  <c r="F12"/>
  <c r="F13"/>
  <c r="F14"/>
  <c r="F15"/>
  <c r="F16"/>
  <c r="F19"/>
  <c r="F20"/>
  <c r="F21"/>
  <c r="F22"/>
  <c r="F23"/>
  <c r="F40"/>
  <c r="F46"/>
  <c r="F47"/>
  <c r="F48"/>
  <c r="F49"/>
  <c r="F50"/>
  <c r="F51"/>
  <c r="F52"/>
  <c r="F53"/>
  <c r="F54"/>
  <c r="F55"/>
  <c r="F57"/>
  <c r="F58"/>
  <c r="F59"/>
  <c r="F10"/>
  <c r="G112" i="101"/>
  <c r="G113"/>
  <c r="G114"/>
  <c r="G115"/>
  <c r="G87"/>
  <c r="G116"/>
  <c r="G83"/>
  <c r="G85"/>
  <c r="G88"/>
  <c r="G79"/>
  <c r="G78"/>
  <c r="G40"/>
  <c r="D136"/>
  <c r="H136" s="1"/>
  <c r="F109"/>
  <c r="E15" i="88"/>
  <c r="E13"/>
  <c r="F124" i="101"/>
  <c r="F125"/>
  <c r="F126"/>
  <c r="F127"/>
  <c r="F128"/>
  <c r="F123"/>
  <c r="F97"/>
  <c r="F98"/>
  <c r="F118"/>
  <c r="F90"/>
  <c r="D89"/>
  <c r="H89" s="1"/>
  <c r="H56"/>
  <c r="D55"/>
  <c r="H55" s="1"/>
  <c r="H13"/>
  <c r="F11"/>
  <c r="F12"/>
  <c r="F14"/>
  <c r="F15"/>
  <c r="F16"/>
  <c r="F17"/>
  <c r="F18"/>
  <c r="F37"/>
  <c r="F38"/>
  <c r="F19"/>
  <c r="F21"/>
  <c r="F22"/>
  <c r="F23"/>
  <c r="F24"/>
  <c r="F25"/>
  <c r="F26"/>
  <c r="F27"/>
  <c r="F28"/>
  <c r="F29"/>
  <c r="F30"/>
  <c r="F31"/>
  <c r="F35"/>
  <c r="F36"/>
  <c r="F39"/>
  <c r="F32"/>
  <c r="F33"/>
  <c r="F34"/>
  <c r="F42"/>
  <c r="F43"/>
  <c r="F44"/>
  <c r="F45"/>
  <c r="F57"/>
  <c r="F58"/>
  <c r="F46"/>
  <c r="F47"/>
  <c r="F48"/>
  <c r="F49"/>
  <c r="F50"/>
  <c r="F61"/>
  <c r="F62"/>
  <c r="F59"/>
  <c r="F51"/>
  <c r="F52"/>
  <c r="F53"/>
  <c r="F54"/>
  <c r="F64"/>
  <c r="F65"/>
  <c r="F80"/>
  <c r="F82"/>
  <c r="F81"/>
  <c r="F84"/>
  <c r="F86"/>
  <c r="F60"/>
  <c r="F93"/>
  <c r="F66"/>
  <c r="F67"/>
  <c r="F68"/>
  <c r="F69"/>
  <c r="F70"/>
  <c r="F71"/>
  <c r="F72"/>
  <c r="F73"/>
  <c r="F74"/>
  <c r="F75"/>
  <c r="F76"/>
  <c r="F77"/>
  <c r="F95"/>
  <c r="F96"/>
  <c r="F91"/>
  <c r="F99"/>
  <c r="F100"/>
  <c r="F102"/>
  <c r="F103"/>
  <c r="F104"/>
  <c r="F105"/>
  <c r="F106"/>
  <c r="F107"/>
  <c r="F108"/>
  <c r="F110"/>
  <c r="F111"/>
  <c r="F122"/>
  <c r="F10"/>
  <c r="I10" s="1"/>
  <c r="E156" i="1"/>
  <c r="E164" i="6"/>
  <c r="E11"/>
  <c r="H1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C70"/>
  <c r="E70"/>
  <c r="E71"/>
  <c r="E72"/>
  <c r="E73"/>
  <c r="E74"/>
  <c r="E75"/>
  <c r="E76"/>
  <c r="E77"/>
  <c r="E78"/>
  <c r="E79"/>
  <c r="E80"/>
  <c r="E81"/>
  <c r="E82"/>
  <c r="E84"/>
  <c r="E85"/>
  <c r="E86"/>
  <c r="E88"/>
  <c r="E89"/>
  <c r="E91"/>
  <c r="E92"/>
  <c r="E93"/>
  <c r="E94"/>
  <c r="E95"/>
  <c r="E96"/>
  <c r="E97"/>
  <c r="E98"/>
  <c r="E99"/>
  <c r="E100"/>
  <c r="E101"/>
  <c r="E102"/>
  <c r="E103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5"/>
  <c r="E166"/>
  <c r="E167"/>
  <c r="E10" i="80"/>
  <c r="H10" s="1"/>
  <c r="H11" s="1"/>
  <c r="E11"/>
  <c r="E12"/>
  <c r="E13"/>
  <c r="E14"/>
  <c r="E15"/>
  <c r="E16"/>
  <c r="E17"/>
  <c r="E18"/>
  <c r="E19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G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104" i="8"/>
  <c r="E98"/>
  <c r="E99"/>
  <c r="E100"/>
  <c r="E101"/>
  <c r="E102"/>
  <c r="E103"/>
  <c r="E105"/>
  <c r="E106"/>
  <c r="E107"/>
  <c r="E169" i="6"/>
  <c r="E150" i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C112"/>
  <c r="E112" s="1"/>
  <c r="E113"/>
  <c r="E114"/>
  <c r="E116"/>
  <c r="E115"/>
  <c r="E117"/>
  <c r="E118"/>
  <c r="E119"/>
  <c r="E120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0" i="8"/>
  <c r="G10" s="1"/>
  <c r="E12"/>
  <c r="E13"/>
  <c r="E14"/>
  <c r="E15"/>
  <c r="E16"/>
  <c r="E17"/>
  <c r="E18"/>
  <c r="E19"/>
  <c r="E20"/>
  <c r="E21"/>
  <c r="E22"/>
  <c r="E23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52"/>
  <c r="C53"/>
  <c r="E53" s="1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3"/>
  <c r="E84"/>
  <c r="E85"/>
  <c r="E86"/>
  <c r="E88"/>
  <c r="E89"/>
  <c r="E90"/>
  <c r="E91"/>
  <c r="E92"/>
  <c r="E93"/>
  <c r="E94"/>
  <c r="E95"/>
  <c r="E96"/>
  <c r="E97"/>
  <c r="C11"/>
  <c r="F11"/>
  <c r="G11" s="1"/>
  <c r="G12" s="1"/>
  <c r="G13" s="1"/>
  <c r="C49"/>
  <c r="F49"/>
  <c r="C50"/>
  <c r="F50"/>
  <c r="C51"/>
  <c r="F51"/>
  <c r="F82"/>
  <c r="F87"/>
  <c r="F188" i="6"/>
  <c r="F150" i="80"/>
  <c r="E151" i="1"/>
  <c r="E152"/>
  <c r="E153"/>
  <c r="E154"/>
  <c r="E155"/>
  <c r="E157"/>
  <c r="E158"/>
  <c r="E159"/>
  <c r="E160"/>
  <c r="E161"/>
  <c r="E162"/>
  <c r="E163"/>
  <c r="F164"/>
  <c r="G164"/>
  <c r="E11" i="100"/>
  <c r="E16"/>
  <c r="E17"/>
  <c r="E11" i="41"/>
  <c r="E13"/>
  <c r="E14"/>
  <c r="E17"/>
  <c r="E18"/>
  <c r="E19"/>
  <c r="E21"/>
  <c r="E24"/>
  <c r="E25"/>
  <c r="E26"/>
  <c r="E27"/>
  <c r="E28"/>
  <c r="E29"/>
  <c r="E32"/>
  <c r="E33"/>
  <c r="E34"/>
  <c r="E35"/>
  <c r="E36"/>
  <c r="E37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9"/>
  <c r="E61"/>
  <c r="E62"/>
  <c r="E63"/>
  <c r="E64"/>
  <c r="E65"/>
  <c r="E66"/>
  <c r="E67"/>
  <c r="E68"/>
  <c r="E71"/>
  <c r="E93"/>
  <c r="G11"/>
  <c r="F12"/>
  <c r="F15"/>
  <c r="F16"/>
  <c r="F22"/>
  <c r="G12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F26" s="1"/>
  <c r="F30"/>
  <c r="F31"/>
  <c r="F58"/>
  <c r="E10" i="2"/>
  <c r="G10" s="1"/>
  <c r="G11" s="1"/>
  <c r="C11"/>
  <c r="E11" s="1"/>
  <c r="E14"/>
  <c r="G14" s="1"/>
  <c r="G15" s="1"/>
  <c r="E15"/>
  <c r="E16"/>
  <c r="E17"/>
  <c r="E18"/>
  <c r="C19"/>
  <c r="E19" s="1"/>
  <c r="E20"/>
  <c r="E21"/>
  <c r="E22"/>
  <c r="E24"/>
  <c r="E25"/>
  <c r="E27"/>
  <c r="E28"/>
  <c r="E29"/>
  <c r="E31"/>
  <c r="E32"/>
  <c r="E33"/>
  <c r="E34"/>
  <c r="E35"/>
  <c r="E36"/>
  <c r="E37"/>
  <c r="E38"/>
  <c r="E39"/>
  <c r="E40"/>
  <c r="E42"/>
  <c r="E43"/>
  <c r="E44"/>
  <c r="E45"/>
  <c r="E46"/>
  <c r="E47"/>
  <c r="E48"/>
  <c r="E49"/>
  <c r="E50"/>
  <c r="E51"/>
  <c r="E52"/>
  <c r="E53"/>
  <c r="E54"/>
  <c r="E55"/>
  <c r="E56"/>
  <c r="E57"/>
  <c r="E79"/>
  <c r="E10" i="88"/>
  <c r="E11"/>
  <c r="E12"/>
  <c r="E16"/>
  <c r="E17"/>
  <c r="E18"/>
  <c r="E19"/>
  <c r="E20"/>
  <c r="E14"/>
  <c r="E21"/>
  <c r="E22"/>
  <c r="E25"/>
  <c r="E26"/>
  <c r="E27"/>
  <c r="E28"/>
  <c r="E29"/>
  <c r="E30"/>
  <c r="E31"/>
  <c r="E32"/>
  <c r="F33"/>
  <c r="H10"/>
  <c r="H11" s="1"/>
  <c r="H12" s="1"/>
  <c r="H13" s="1"/>
  <c r="H160" i="1"/>
  <c r="H161"/>
  <c r="H162"/>
  <c r="H163" s="1"/>
  <c r="G12" i="2"/>
  <c r="J18"/>
  <c r="J20"/>
  <c r="G79"/>
  <c r="G66" i="6"/>
  <c r="G188" s="1"/>
  <c r="H66"/>
  <c r="H67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28" i="88"/>
  <c r="H230" i="101" l="1"/>
  <c r="G230"/>
  <c r="G18" i="104"/>
  <c r="H18" s="1"/>
  <c r="H19" s="1"/>
  <c r="H20" s="1"/>
  <c r="G26" i="41"/>
  <c r="G27" s="1"/>
  <c r="G28" s="1"/>
  <c r="G29" s="1"/>
  <c r="G30" s="1"/>
  <c r="G31" s="1"/>
  <c r="G32" s="1"/>
  <c r="G33" s="1"/>
  <c r="G34" s="1"/>
  <c r="G35" s="1"/>
  <c r="G36" s="1"/>
  <c r="G37" s="1"/>
  <c r="G38" s="1"/>
  <c r="F39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F53" s="1"/>
  <c r="G53" s="1"/>
  <c r="G54" s="1"/>
  <c r="G55" s="1"/>
  <c r="G56" s="1"/>
  <c r="G57" s="1"/>
  <c r="G58" s="1"/>
  <c r="G16" i="2"/>
  <c r="G17" s="1"/>
  <c r="G18" s="1"/>
  <c r="G19" s="1"/>
  <c r="G20" s="1"/>
  <c r="G21" s="1"/>
  <c r="G22" s="1"/>
  <c r="G24" s="1"/>
  <c r="G25" s="1"/>
  <c r="G26" s="1"/>
  <c r="G27" s="1"/>
  <c r="G28" s="1"/>
  <c r="F29" s="1"/>
  <c r="G29" s="1"/>
  <c r="G31" s="1"/>
  <c r="G32" s="1"/>
  <c r="G33" s="1"/>
  <c r="G34" s="1"/>
  <c r="G35" s="1"/>
  <c r="F36" s="1"/>
  <c r="G36" s="1"/>
  <c r="G37" s="1"/>
  <c r="G38" s="1"/>
  <c r="G39" s="1"/>
  <c r="H62" i="102"/>
  <c r="H14" i="114"/>
  <c r="H15" s="1"/>
  <c r="F230" i="101"/>
  <c r="I28" i="111"/>
  <c r="I29" s="1"/>
  <c r="I30" s="1"/>
  <c r="I31" s="1"/>
  <c r="I32" s="1"/>
  <c r="H59" i="102"/>
  <c r="H60" s="1"/>
  <c r="G14" i="105"/>
  <c r="G15" s="1"/>
  <c r="G16" s="1"/>
  <c r="G17" s="1"/>
  <c r="F27"/>
  <c r="G27" s="1"/>
  <c r="G14" i="103"/>
  <c r="H14" s="1"/>
  <c r="H15" s="1"/>
  <c r="H12" i="80"/>
  <c r="H13" s="1"/>
  <c r="H14" s="1"/>
  <c r="H15" s="1"/>
  <c r="G16" s="1"/>
  <c r="H16" s="1"/>
  <c r="H17" s="1"/>
  <c r="H18" s="1"/>
  <c r="F14" i="8"/>
  <c r="F152" s="1"/>
  <c r="E152"/>
  <c r="I11" i="101"/>
  <c r="I12" s="1"/>
  <c r="I13" s="1"/>
  <c r="I14" s="1"/>
  <c r="I15" s="1"/>
  <c r="I16" s="1"/>
  <c r="I17" s="1"/>
  <c r="I18" s="1"/>
  <c r="I19" s="1"/>
  <c r="I21" s="1"/>
  <c r="I22" s="1"/>
  <c r="H14" i="88"/>
  <c r="F68" i="102"/>
  <c r="H10"/>
  <c r="H29" i="88"/>
  <c r="H30" s="1"/>
  <c r="H31" s="1"/>
  <c r="H32" s="1"/>
  <c r="G19" i="80"/>
  <c r="H19" s="1"/>
  <c r="H21" s="1"/>
  <c r="H22" s="1"/>
  <c r="H23" s="1"/>
  <c r="E80" i="2"/>
  <c r="E150" i="80"/>
  <c r="E188" i="6"/>
  <c r="H188" s="1"/>
  <c r="H11" i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E164"/>
  <c r="H164" s="1"/>
  <c r="G11" i="100"/>
  <c r="G12" s="1"/>
  <c r="I230" i="101" l="1"/>
  <c r="C18" i="26" s="1"/>
  <c r="G152" i="8"/>
  <c r="E154" s="1"/>
  <c r="G21" i="104"/>
  <c r="G46" s="1"/>
  <c r="I33" i="11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H33"/>
  <c r="H16" i="103"/>
  <c r="H17" s="1"/>
  <c r="H18" s="1"/>
  <c r="H19" s="1"/>
  <c r="G16"/>
  <c r="H11" i="102"/>
  <c r="H12" s="1"/>
  <c r="H13" s="1"/>
  <c r="H14" s="1"/>
  <c r="H15" s="1"/>
  <c r="H16" s="1"/>
  <c r="H17" s="1"/>
  <c r="C6" i="26"/>
  <c r="G14" i="8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C4" i="26"/>
  <c r="I20" i="101"/>
  <c r="G15" i="88"/>
  <c r="H15" s="1"/>
  <c r="H16" s="1"/>
  <c r="H17" s="1"/>
  <c r="H18" s="1"/>
  <c r="H19" s="1"/>
  <c r="H20" s="1"/>
  <c r="H21" s="1"/>
  <c r="H22" s="1"/>
  <c r="H23" s="1"/>
  <c r="H24" s="1"/>
  <c r="G11" i="102"/>
  <c r="G24" i="80"/>
  <c r="F40" i="2"/>
  <c r="G40" s="1"/>
  <c r="G42" s="1"/>
  <c r="G43" s="1"/>
  <c r="G44" s="1"/>
  <c r="G45" s="1"/>
  <c r="H82" i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6" s="1"/>
  <c r="H115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81"/>
  <c r="F59" i="41"/>
  <c r="G59" s="1"/>
  <c r="G13" i="100"/>
  <c r="G14" s="1"/>
  <c r="G15" s="1"/>
  <c r="E166" i="1"/>
  <c r="E190" i="6"/>
  <c r="F93" i="41"/>
  <c r="G93" s="1"/>
  <c r="C20" i="26" s="1"/>
  <c r="C155" i="8"/>
  <c r="C191" i="6"/>
  <c r="C5" i="26" l="1"/>
  <c r="H21" i="104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G46" i="2"/>
  <c r="G47" s="1"/>
  <c r="G48" s="1"/>
  <c r="G49" s="1"/>
  <c r="G50" s="1"/>
  <c r="G51" s="1"/>
  <c r="G52" s="1"/>
  <c r="G53" s="1"/>
  <c r="F46"/>
  <c r="H16" i="114"/>
  <c r="H17" s="1"/>
  <c r="H18" s="1"/>
  <c r="H19" s="1"/>
  <c r="A6" i="26" a="1"/>
  <c r="A6" s="1"/>
  <c r="H73" i="111"/>
  <c r="I73" s="1"/>
  <c r="I74" s="1"/>
  <c r="I75" s="1"/>
  <c r="I76" s="1"/>
  <c r="I77" s="1"/>
  <c r="I78" s="1"/>
  <c r="G22" i="109"/>
  <c r="H22" s="1"/>
  <c r="G6" i="26" s="1"/>
  <c r="G18" i="108"/>
  <c r="H18" s="1"/>
  <c r="G5" i="26" s="1"/>
  <c r="G25" i="107"/>
  <c r="H25" s="1"/>
  <c r="G4" i="26" s="1"/>
  <c r="G60" i="41"/>
  <c r="G61"/>
  <c r="G62" s="1"/>
  <c r="G63" s="1"/>
  <c r="G64" s="1"/>
  <c r="G65" s="1"/>
  <c r="G66" s="1"/>
  <c r="H20" i="103"/>
  <c r="H21" s="1"/>
  <c r="H22" s="1"/>
  <c r="H23" s="1"/>
  <c r="H24" s="1"/>
  <c r="H25" s="1"/>
  <c r="G20"/>
  <c r="I23" i="10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G18" i="102"/>
  <c r="H18" s="1"/>
  <c r="H19" s="1"/>
  <c r="H20" s="1"/>
  <c r="H21" s="1"/>
  <c r="H22" s="1"/>
  <c r="H23" s="1"/>
  <c r="H24" s="1"/>
  <c r="H25" s="1"/>
  <c r="H26" s="1"/>
  <c r="E95" i="41"/>
  <c r="G33" i="88"/>
  <c r="H33" s="1"/>
  <c r="F17" i="100"/>
  <c r="G17" s="1"/>
  <c r="C8" i="26" s="1"/>
  <c r="H24" i="80"/>
  <c r="H25" s="1"/>
  <c r="C96" i="41"/>
  <c r="E4" i="26" l="1" a="1"/>
  <c r="E4" s="1"/>
  <c r="E7" a="1"/>
  <c r="E7" s="1"/>
  <c r="H95" i="111"/>
  <c r="I95" s="1"/>
  <c r="C7" i="26" s="1"/>
  <c r="F54" i="2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H20" i="114"/>
  <c r="H21" s="1"/>
  <c r="H22" s="1"/>
  <c r="H23" s="1"/>
  <c r="H24" s="1"/>
  <c r="H25" s="1"/>
  <c r="E5" i="26" a="1"/>
  <c r="E5" s="1"/>
  <c r="E6" a="1"/>
  <c r="E6" s="1"/>
  <c r="H26" i="103"/>
  <c r="H27" s="1"/>
  <c r="H28" s="1"/>
  <c r="H29" s="1"/>
  <c r="H30" s="1"/>
  <c r="G26"/>
  <c r="I79" i="101"/>
  <c r="I80" s="1"/>
  <c r="G26" i="80"/>
  <c r="E19" i="100"/>
  <c r="C20"/>
  <c r="F80" i="2" l="1"/>
  <c r="G80" s="1"/>
  <c r="C14" i="26" s="1"/>
  <c r="H26" i="114"/>
  <c r="H27" s="1"/>
  <c r="H28" s="1"/>
  <c r="H29" s="1"/>
  <c r="H30" s="1"/>
  <c r="H39" i="103"/>
  <c r="I81" i="101"/>
  <c r="I82" s="1"/>
  <c r="I83" s="1"/>
  <c r="I84" s="1"/>
  <c r="I85" s="1"/>
  <c r="I86" s="1"/>
  <c r="I87" s="1"/>
  <c r="I88" s="1"/>
  <c r="I89" s="1"/>
  <c r="I90" s="1"/>
  <c r="I91" s="1"/>
  <c r="I92" s="1"/>
  <c r="I93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41"/>
  <c r="H26" i="80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G39" i="114" l="1"/>
  <c r="H39" s="1"/>
  <c r="H31"/>
  <c r="H32" s="1"/>
  <c r="H46" i="104"/>
  <c r="C17" i="26" s="1"/>
  <c r="G86" i="80"/>
  <c r="H86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G105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A10" i="26" l="1" a="1"/>
  <c r="A10" s="1"/>
  <c r="C11"/>
  <c r="I11" i="112"/>
  <c r="I12" s="1"/>
  <c r="I13" s="1"/>
  <c r="I14" s="1"/>
  <c r="I15" s="1"/>
  <c r="I16" s="1"/>
  <c r="I17" s="1"/>
  <c r="I18" s="1"/>
  <c r="I19" s="1"/>
  <c r="A7" i="26" a="1"/>
  <c r="A7" s="1"/>
  <c r="A9" a="1"/>
  <c r="A9" s="1"/>
  <c r="A8" a="1"/>
  <c r="A8" s="1"/>
  <c r="G150" i="80"/>
  <c r="H150" s="1"/>
  <c r="G27" i="102"/>
  <c r="H27" s="1"/>
  <c r="H28" s="1"/>
  <c r="H29" s="1"/>
  <c r="H30" s="1"/>
  <c r="A17" i="26" l="1" a="1"/>
  <c r="A17" s="1"/>
  <c r="C13"/>
  <c r="A14" s="1" a="1"/>
  <c r="A14" s="1"/>
  <c r="A20" a="1"/>
  <c r="A20" s="1"/>
  <c r="A15" a="1"/>
  <c r="A15" s="1"/>
  <c r="A11" a="1"/>
  <c r="A11" s="1"/>
  <c r="A13" a="1"/>
  <c r="A13" s="1"/>
  <c r="A12" a="1"/>
  <c r="A12" s="1"/>
  <c r="A16" a="1"/>
  <c r="A16" s="1"/>
  <c r="G35"/>
  <c r="I63" i="101"/>
  <c r="G31" i="102"/>
  <c r="H31" s="1"/>
  <c r="H32" s="1"/>
  <c r="H33" s="1"/>
  <c r="A4" i="26" a="1"/>
  <c r="A4" s="1"/>
  <c r="A5" a="1"/>
  <c r="A5" s="1"/>
  <c r="I94" i="101" l="1"/>
  <c r="I122" l="1"/>
  <c r="I123" s="1"/>
  <c r="I124" s="1"/>
  <c r="I125" s="1"/>
  <c r="I126" s="1"/>
  <c r="I127" s="1"/>
  <c r="I128" s="1"/>
  <c r="I129" s="1"/>
  <c r="I130" s="1"/>
  <c r="I131" s="1"/>
  <c r="I121"/>
  <c r="G34" i="102"/>
  <c r="H34" s="1"/>
  <c r="H35" s="1"/>
  <c r="H36" s="1"/>
  <c r="H37" s="1"/>
  <c r="H38" s="1"/>
  <c r="H39" s="1"/>
  <c r="H40" s="1"/>
  <c r="H41" s="1"/>
  <c r="H42" s="1"/>
  <c r="H43" l="1"/>
  <c r="H44" s="1"/>
  <c r="H45" s="1"/>
  <c r="H46" s="1"/>
  <c r="H47" s="1"/>
  <c r="H48" s="1"/>
  <c r="G43"/>
  <c r="I132" i="101"/>
  <c r="I133" s="1"/>
  <c r="G49" i="102" l="1"/>
  <c r="G68" s="1"/>
  <c r="H68" s="1"/>
  <c r="C21" i="26" s="1"/>
  <c r="H49" i="102"/>
  <c r="H50" s="1"/>
  <c r="H51" s="1"/>
  <c r="H52" s="1"/>
  <c r="H53" s="1"/>
  <c r="H54" s="1"/>
  <c r="H55" s="1"/>
  <c r="H56" s="1"/>
  <c r="H57" s="1"/>
  <c r="I134" i="101"/>
  <c r="I135" s="1"/>
  <c r="I136" s="1"/>
  <c r="I137" s="1"/>
  <c r="I138" s="1"/>
  <c r="I139" s="1"/>
  <c r="A21" i="26" l="1" a="1"/>
  <c r="A21" s="1"/>
  <c r="A22" a="1"/>
  <c r="A22" s="1"/>
  <c r="A18" a="1"/>
  <c r="A18" s="1"/>
  <c r="A19" a="1"/>
  <c r="A19" s="1"/>
  <c r="F70" i="102"/>
  <c r="C35" i="26"/>
  <c r="I140" i="101"/>
  <c r="I14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60" s="1"/>
  <c r="I161" s="1"/>
  <c r="I162" s="1"/>
  <c r="I163" s="1"/>
  <c r="I164" s="1"/>
  <c r="D71" i="102"/>
  <c r="I165" i="101" l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59"/>
  <c r="I181" l="1"/>
  <c r="I182"/>
  <c r="I183" s="1"/>
  <c r="I184" s="1"/>
  <c r="I185" s="1"/>
  <c r="I186" s="1"/>
  <c r="I187" s="1"/>
  <c r="I188" s="1"/>
  <c r="I189" s="1"/>
  <c r="I190" s="1"/>
  <c r="I191" s="1"/>
  <c r="I192" l="1"/>
  <c r="I193" s="1"/>
  <c r="I194" s="1"/>
  <c r="I195" s="1"/>
  <c r="I196" s="1"/>
  <c r="I197" s="1"/>
  <c r="I198" s="1"/>
  <c r="I199" s="1"/>
  <c r="I200" s="1"/>
  <c r="I201" l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</calcChain>
</file>

<file path=xl/sharedStrings.xml><?xml version="1.0" encoding="utf-8"?>
<sst xmlns="http://schemas.openxmlformats.org/spreadsheetml/2006/main" count="2253" uniqueCount="449">
  <si>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</si>
  <si>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</si>
  <si>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</si>
  <si>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</si>
  <si>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</si>
  <si>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</si>
  <si>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</si>
  <si>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</si>
  <si>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</si>
  <si>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</si>
  <si>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</si>
  <si>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</si>
  <si>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</si>
  <si>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</si>
  <si>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</si>
  <si>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</si>
  <si>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</si>
  <si>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</si>
  <si>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</si>
  <si>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</si>
  <si>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</si>
  <si>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</si>
  <si>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</si>
  <si>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</si>
  <si>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</si>
  <si>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</si>
  <si>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</si>
  <si>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</si>
  <si>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</si>
  <si>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</si>
  <si>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</si>
  <si>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</si>
  <si>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</si>
  <si>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</si>
  <si>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</si>
  <si>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</si>
  <si>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</si>
  <si>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</si>
  <si>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</si>
  <si>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</si>
  <si>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</si>
  <si>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</si>
  <si>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</si>
  <si>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</si>
  <si>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</si>
  <si>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</si>
  <si>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</si>
  <si>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</si>
  <si>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</si>
  <si>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</si>
  <si>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</si>
  <si>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</si>
  <si>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3 LIÊM HT</t>
  </si>
  <si>
    <t>CƠ 
HT</t>
  </si>
  <si>
    <t>NGA M.SONG</t>
  </si>
  <si>
    <t>BẢY L.HẢI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</si>
  <si>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</si>
  <si>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</si>
  <si>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</si>
  <si>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</si>
  <si>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</si>
  <si>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</si>
  <si>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</si>
  <si>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</si>
  <si>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</si>
  <si>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</si>
  <si>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</si>
  <si>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</si>
  <si>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</si>
  <si>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</si>
  <si>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</si>
  <si>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</si>
  <si>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</si>
  <si>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</si>
  <si>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</si>
  <si>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</si>
  <si>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</si>
  <si>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</si>
  <si>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</si>
  <si>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</si>
  <si>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</si>
  <si>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</si>
  <si>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</si>
  <si>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</si>
  <si>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</si>
  <si>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</si>
  <si>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</si>
  <si>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</si>
  <si>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</si>
  <si>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</si>
  <si>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</si>
  <si>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</si>
  <si>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</si>
  <si>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</si>
  <si>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</si>
  <si>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</si>
  <si>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</si>
  <si>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</si>
  <si>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</si>
  <si>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</si>
  <si>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</si>
  <si>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</si>
  <si>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</si>
  <si>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</si>
  <si>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</si>
  <si>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</si>
  <si>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</si>
  <si>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</si>
  <si>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</si>
  <si>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</si>
  <si>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</si>
  <si>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</si>
  <si>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</si>
  <si>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</si>
  <si>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</si>
  <si>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</si>
  <si>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</si>
  <si>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</si>
  <si>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</si>
  <si>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</si>
  <si>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</si>
  <si>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</si>
  <si>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</si>
  <si>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</si>
  <si>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</si>
  <si>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</si>
  <si>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</si>
  <si>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</si>
  <si>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</si>
  <si>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</si>
  <si>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</si>
  <si>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</si>
  <si>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</si>
  <si>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</si>
  <si>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</si>
  <si>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</si>
  <si>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</si>
  <si>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</si>
  <si>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</si>
  <si>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</si>
  <si>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</si>
  <si>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</si>
  <si>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</si>
  <si>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</si>
  <si>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</si>
  <si>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</si>
  <si>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</si>
  <si>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</si>
  <si>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</si>
  <si>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</si>
  <si>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</si>
  <si>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</si>
  <si>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</si>
  <si>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</si>
  <si>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</si>
  <si>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</si>
  <si>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</si>
  <si>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</si>
  <si>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</si>
  <si>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</si>
  <si>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</si>
  <si>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</si>
  <si>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</si>
  <si>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</si>
  <si>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</si>
  <si>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</si>
  <si>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</si>
  <si>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</si>
  <si>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</si>
  <si>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</si>
  <si>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</si>
  <si>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</si>
  <si>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</si>
  <si>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</si>
  <si>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</si>
  <si>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</si>
  <si>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</si>
  <si>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</si>
  <si>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</si>
  <si>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</si>
  <si>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</si>
  <si>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</si>
  <si>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</si>
  <si>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</si>
  <si>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</si>
  <si>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HOÀNG
ĐEN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</si>
  <si>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</si>
  <si>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</si>
  <si>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</si>
  <si>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</si>
  <si>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</si>
  <si>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</si>
  <si>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</si>
  <si>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</si>
  <si>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</si>
  <si>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</si>
  <si>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</si>
  <si>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</si>
  <si>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</si>
  <si>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</si>
  <si>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</si>
  <si>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</si>
  <si>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</si>
  <si>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</si>
  <si>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</si>
  <si>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</si>
  <si>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</si>
  <si>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</si>
  <si>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</si>
  <si>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</si>
  <si>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</si>
  <si>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</si>
  <si>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</si>
  <si>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</si>
  <si>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</si>
  <si>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</si>
  <si>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</si>
  <si>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</si>
  <si>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</si>
  <si>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</si>
  <si>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</si>
  <si>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</si>
  <si>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</si>
  <si>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</si>
  <si>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</si>
  <si>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</si>
  <si>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</si>
  <si>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</si>
  <si>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</si>
  <si>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</si>
  <si>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</si>
  <si>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</si>
  <si>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</si>
  <si>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</si>
  <si>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</si>
  <si>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</si>
  <si>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</si>
  <si>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</si>
  <si>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</si>
  <si>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</si>
  <si>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</si>
  <si>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</si>
  <si>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</si>
  <si>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</si>
  <si>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</si>
  <si>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</si>
  <si>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</si>
  <si>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</si>
  <si>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</si>
  <si>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</si>
  <si>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</si>
  <si>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</si>
  <si>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</si>
  <si>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</si>
  <si>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</si>
  <si>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</si>
  <si>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</si>
  <si>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</si>
  <si>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SÁCH
VT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</si>
  <si>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</si>
  <si>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</si>
  <si>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</si>
  <si>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</si>
  <si>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</si>
  <si>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</si>
  <si>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</si>
  <si>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</si>
  <si>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</si>
  <si>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</si>
  <si>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</si>
  <si>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</si>
  <si>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</si>
  <si>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</si>
  <si>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</si>
  <si>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</si>
  <si>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</si>
  <si>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</si>
  <si>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</si>
  <si>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</si>
  <si>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</si>
  <si>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</si>
  <si>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</si>
  <si>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</si>
  <si>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</si>
  <si>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</si>
  <si>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</si>
  <si>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</si>
  <si>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
VT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</si>
  <si>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</si>
  <si>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</si>
  <si>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</si>
  <si>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</si>
  <si>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</si>
  <si>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</si>
  <si>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</si>
  <si>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</si>
  <si>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</si>
  <si>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</si>
  <si>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</si>
  <si>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</si>
  <si>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</si>
  <si>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</si>
  <si>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</si>
  <si>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</si>
  <si>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</si>
  <si>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</si>
  <si>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</si>
  <si>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</si>
  <si>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</si>
  <si>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</si>
  <si>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</si>
  <si>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</si>
  <si>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</si>
  <si>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</si>
  <si>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</si>
  <si>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</si>
  <si>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</si>
  <si>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</si>
  <si>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</si>
  <si>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</si>
  <si>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</si>
  <si>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</si>
  <si>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</si>
  <si>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</si>
  <si>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</si>
  <si>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</si>
  <si>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</si>
  <si>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</si>
  <si>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</si>
  <si>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</si>
  <si>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</si>
  <si>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</si>
  <si>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</si>
  <si>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</si>
  <si>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</si>
  <si>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</si>
  <si>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</si>
  <si>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</si>
  <si>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</si>
  <si>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</si>
  <si>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</si>
  <si>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</si>
  <si>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</si>
  <si>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</si>
  <si>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</si>
  <si>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</si>
  <si>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</si>
  <si>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</si>
  <si>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</si>
  <si>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</si>
  <si>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</si>
  <si>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</si>
  <si>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</si>
  <si>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</si>
  <si>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</si>
  <si>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</si>
  <si>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</si>
  <si>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</si>
  <si>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</si>
  <si>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</si>
  <si>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</si>
  <si>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</si>
  <si>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</si>
  <si>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</si>
  <si>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</si>
  <si>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</si>
  <si>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</si>
  <si>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</si>
  <si>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</si>
  <si>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</si>
  <si>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</si>
  <si>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</si>
  <si>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</si>
  <si>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</si>
  <si>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</si>
  <si>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</si>
  <si>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</si>
  <si>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</si>
  <si>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</si>
  <si>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</si>
  <si>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</si>
  <si>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</si>
  <si>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</si>
  <si>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</si>
  <si>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</si>
  <si>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</si>
  <si>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</si>
  <si>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</si>
  <si>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</si>
  <si>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</si>
  <si>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</si>
  <si>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</si>
  <si>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</si>
  <si>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</si>
  <si>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</si>
  <si>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</si>
  <si>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</si>
  <si>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</si>
  <si>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</si>
  <si>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</si>
  <si>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</si>
  <si>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</si>
  <si>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</si>
  <si>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</si>
  <si>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</si>
  <si>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</si>
  <si>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</si>
  <si>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</si>
  <si>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</si>
  <si>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</si>
  <si>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</si>
  <si>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</si>
  <si>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</si>
  <si>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</si>
  <si>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</si>
  <si>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</si>
  <si>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</si>
  <si>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</si>
  <si>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</si>
  <si>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</si>
  <si>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Mai tẩm xẻ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</si>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</sst>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>
      <c r="A1" s="116" t="s">
        <v>362</v>
      </c>
      <c r="B1" s="117"/>
      <c r="C1" s="118"/>
      <c r="D1" s="119"/>
      <c r="E1" s="116" t="s">
        <v>363</v>
      </c>
      <c r="F1" s="117"/>
      <c r="G1" s="118"/>
    </row>
    <row r="2" spans="1:7" s="95" customFormat="1" ht="10.5" customHeight="1">
      <c r="A2" s="97"/>
      <c r="B2" s="98"/>
      <c r="C2" s="96"/>
      <c r="D2" s="94"/>
      <c r="E2" s="97"/>
      <c r="F2" s="98"/>
      <c r="G2" s="96"/>
    </row>
    <row r="3" spans="1:7" s="3" customFormat="1" ht="26.25" customHeight="1">
      <c r="A3" s="146" t="s">
        <v>4</v>
      </c>
      <c r="B3" s="147" t="s">
        <v>70</v>
      </c>
      <c r="C3" s="148" t="s">
        <v>69</v>
      </c>
      <c r="E3" s="146" t="s">
        <v>4</v>
      </c>
      <c r="F3" s="147" t="s">
        <v>70</v>
      </c>
      <c r="G3" s="148" t="s">
        <v>69</v>
      </c>
    </row>
    <row r="4" spans="1:7" s="15" customFormat="1" ht="21.75" customHeight="1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418</v>
      </c>
      <c r="G4" s="151">
        <f>'LÙN TV'!H25</f>
        <v>0</v>
      </c>
    </row>
    <row r="5" spans="1:7" s="15" customFormat="1" ht="21.75" customHeight="1">
      <c r="A5" s="149">
        <f t="array" ref="A5">IF(C5&lt;&gt;0,SUM(($C$4:C5&lt;&gt;0)*1),"")</f>
        <v>2</v>
      </c>
      <c r="B5" s="150" t="s">
        <v>9</v>
      </c>
      <c r="C5" s="151">
        <f>'TỶ LIÊN'!$G$152</f>
        <v>50562</v>
      </c>
      <c r="E5" s="149">
        <f t="array" ref="E5">IF(G5&lt;&gt;0,SUM(($G$4:G5&lt;&gt;0)*1),"")</f>
        <v>1</v>
      </c>
      <c r="F5" s="150" t="s">
        <v>400</v>
      </c>
      <c r="G5" s="151">
        <f>'CÚC VT'!H18</f>
        <v>92340</v>
      </c>
    </row>
    <row r="6" spans="1:7" s="15" customFormat="1" ht="21.75" customHeight="1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399</v>
      </c>
      <c r="G6" s="151">
        <f>'THỦY KG'!H22</f>
        <v>0</v>
      </c>
    </row>
    <row r="7" spans="1:7" s="15" customFormat="1" ht="21.75" customHeight="1">
      <c r="A7" s="149">
        <f t="array" ref="A7">IF(C7&lt;&gt;0,SUM(($C$4:C7&lt;&gt;0)*1),"")</f>
        <v>4</v>
      </c>
      <c r="B7" s="150" t="s">
        <v>396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415</v>
      </c>
      <c r="G7" s="151">
        <f>'7 NGHĨA'!H22</f>
        <v>0</v>
      </c>
    </row>
    <row r="8" spans="1:7" s="15" customFormat="1" ht="21.75" customHeight="1">
      <c r="A8" s="149">
        <f t="array" ref="A8">IF(C8&lt;&gt;0,SUM(($C$4:C8&lt;&gt;0)*1),"")</f>
        <v>5</v>
      </c>
      <c r="B8" s="150" t="s">
        <v>367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416</v>
      </c>
      <c r="G8" s="151">
        <f>'8 LẬP'!H22</f>
        <v>0</v>
      </c>
    </row>
    <row r="9" spans="1:7" s="15" customFormat="1" ht="21.75" customHeight="1">
      <c r="A9" s="149">
        <f t="array" ref="A9">IF(C9&lt;&gt;0,SUM(($C$4:C9&lt;&gt;0)*1),"")</f>
        <v>6</v>
      </c>
      <c r="B9" s="150" t="s">
        <v>421</v>
      </c>
      <c r="C9" s="151">
        <f>'NAM CV'!$G$17</f>
        <v>193050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>
      <c r="A10" s="149">
        <f t="array" ref="A10">IF(C10&lt;&gt;0,SUM(($C$4:C10&lt;&gt;0)*1),"")</f>
        <v>7</v>
      </c>
      <c r="B10" s="150" t="s">
        <v>387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>
      <c r="A11" s="149" t="str">
        <f t="array" ref="A11">IF(C11&lt;&gt;0,SUM(($C$4:C11&lt;&gt;0)*1),"")</f>
        <v/>
      </c>
      <c r="B11" s="150" t="s">
        <v>410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>
      <c r="A12" s="149">
        <f t="array" ref="A12">IF(C12&lt;&gt;0,SUM(($C$4:C12&lt;&gt;0)*1),"")</f>
        <v>8</v>
      </c>
      <c r="B12" s="150" t="s">
        <v>422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>
      <c r="A13" s="149">
        <f t="array" ref="A13">IF(C13&lt;&gt;0,SUM(($C$4:C13&lt;&gt;0)*1),"")</f>
        <v>9</v>
      </c>
      <c r="B13" s="150" t="s">
        <v>122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>
      <c r="A14" s="149">
        <f t="array" ref="A14">IF(C14&lt;&gt;0,SUM(($C$4:C14&lt;&gt;0)*1),"")</f>
        <v>10</v>
      </c>
      <c r="B14" s="150" t="s">
        <v>372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>
      <c r="A15" s="149" t="str">
        <f t="array" ref="A15">IF(C15&lt;&gt;0,SUM(($C$4:C15&lt;&gt;0)*1),"")</f>
        <v/>
      </c>
      <c r="B15" s="150" t="s">
        <v>428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>
      <c r="A16" s="149">
        <f t="array" ref="A16">IF(C16&lt;&gt;0,SUM(($C$4:C16&lt;&gt;0)*1),"")</f>
        <v>11</v>
      </c>
      <c r="B16" s="150" t="s">
        <v>373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>
      <c r="A17" s="149">
        <f t="array" ref="A17">IF(C17&lt;&gt;0,SUM(($C$4:C17&lt;&gt;0)*1),"")</f>
        <v>12</v>
      </c>
      <c r="B17" s="150" t="s">
        <v>374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>
      <c r="A18" s="149">
        <f t="array" ref="A18">IF(C18&lt;&gt;0,SUM(($C$4:C18&lt;&gt;0)*1),"")</f>
        <v>13</v>
      </c>
      <c r="B18" s="150" t="s">
        <v>304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>
      <c r="A19" s="149" t="str">
        <f t="array" ref="A19">IF(C19&lt;&gt;0,SUM(($C$4:C19&lt;&gt;0)*1),"")</f>
        <v/>
      </c>
      <c r="B19" s="150" t="s">
        <v>403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>
      <c r="A20" s="149">
        <f t="array" ref="A20">IF(C20&lt;&gt;0,SUM(($C$4:C20&lt;&gt;0)*1),"")</f>
        <v>14</v>
      </c>
      <c r="B20" s="150" t="s">
        <v>375</v>
      </c>
      <c r="C20" s="151">
        <f>D.ĐIỂM!$G$93</f>
        <v>801305.29999999981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>
      <c r="A21" s="149">
        <f t="array" ref="A21">IF(C21&lt;&gt;0,SUM(($C$4:C21&lt;&gt;0)*1),"")</f>
        <v>15</v>
      </c>
      <c r="B21" s="150" t="s">
        <v>376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>
      <c r="A22" s="149">
        <f t="array" ref="A22">IF(C22&lt;&gt;0,SUM(($C$4:C22&lt;&gt;0)*1),"")</f>
        <v>16</v>
      </c>
      <c r="B22" s="150" t="s">
        <v>377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>
      <c r="A35" s="246" t="s">
        <v>14</v>
      </c>
      <c r="B35" s="246"/>
      <c r="C35" s="213">
        <f>SUM(C4:C34)</f>
        <v>5397541.5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>
      <c r="A1" s="256" t="s">
        <v>38</v>
      </c>
      <c r="B1" s="256"/>
      <c r="C1" s="256"/>
      <c r="D1" s="256"/>
      <c r="G1" s="61"/>
      <c r="H1" s="62"/>
      <c r="I1" s="107"/>
    </row>
    <row r="2" spans="1:9" s="60" customFormat="1" ht="18.75" customHeight="1">
      <c r="A2" s="256" t="s">
        <v>37</v>
      </c>
      <c r="B2" s="256"/>
      <c r="C2" s="256"/>
      <c r="D2" s="256"/>
      <c r="E2" s="256"/>
      <c r="F2" s="256"/>
      <c r="G2" s="61"/>
      <c r="H2" s="62"/>
      <c r="I2" s="107"/>
    </row>
    <row r="3" spans="1:9" s="60" customFormat="1" ht="18.75" customHeight="1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  <c r="I3" s="107"/>
    </row>
    <row r="4" spans="1:9" ht="9.75" customHeight="1">
      <c r="C4" s="4"/>
      <c r="D4" s="4"/>
      <c r="E4" s="4"/>
      <c r="F4" s="4"/>
    </row>
    <row r="5" spans="1:9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>
      <c r="C6" s="4"/>
      <c r="D6" s="4"/>
      <c r="E6" s="4"/>
      <c r="F6" s="4"/>
    </row>
    <row r="7" spans="1:9" ht="21" customHeight="1">
      <c r="A7" s="249" t="s">
        <v>8</v>
      </c>
      <c r="B7" s="249"/>
      <c r="C7" s="248" t="s">
        <v>36</v>
      </c>
      <c r="D7" s="248"/>
    </row>
    <row r="8" spans="1:9" s="55" customFormat="1" ht="18" customHeight="1">
      <c r="C8" s="57"/>
      <c r="D8" s="56"/>
      <c r="E8" s="56"/>
      <c r="F8" s="56"/>
      <c r="G8" s="56"/>
      <c r="H8" s="38"/>
      <c r="I8" s="102"/>
    </row>
    <row r="9" spans="1:9" s="75" customFormat="1" ht="47.25" customHeight="1">
      <c r="A9" s="85" t="s">
        <v>0</v>
      </c>
      <c r="B9" s="86" t="s">
        <v>1</v>
      </c>
      <c r="C9" s="83" t="s">
        <v>24</v>
      </c>
      <c r="D9" s="83" t="s">
        <v>35</v>
      </c>
      <c r="E9" s="83" t="s">
        <v>75</v>
      </c>
      <c r="F9" s="84" t="s">
        <v>76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>
      <c r="A10" s="250" t="s">
        <v>67</v>
      </c>
      <c r="B10" s="251"/>
      <c r="C10" s="251"/>
      <c r="D10" s="251"/>
      <c r="E10" s="251"/>
      <c r="F10" s="251"/>
      <c r="G10" s="252"/>
      <c r="H10" s="99">
        <v>2622054</v>
      </c>
      <c r="I10" s="104"/>
    </row>
    <row r="11" spans="1:9" s="35" customFormat="1" ht="20.25" customHeight="1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>
      <c r="A16" s="39"/>
      <c r="B16" s="21" t="s">
        <v>71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>
      <c r="A17" s="39"/>
      <c r="B17" s="21" t="s">
        <v>72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>
      <c r="A30" s="39"/>
      <c r="B30" s="25" t="s">
        <v>105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113</v>
      </c>
    </row>
    <row r="36" spans="1:9" s="35" customFormat="1" ht="20.25" customHeight="1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113</v>
      </c>
    </row>
    <row r="37" spans="1:9" s="35" customFormat="1" ht="20.25" customHeight="1">
      <c r="A37" s="39">
        <v>41410</v>
      </c>
      <c r="B37" s="21" t="s">
        <v>116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>
      <c r="A38" s="39"/>
      <c r="B38" s="21" t="s">
        <v>115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>
      <c r="A40" s="39">
        <v>41430</v>
      </c>
      <c r="B40" s="21" t="s">
        <v>116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>
      <c r="A41" s="39"/>
      <c r="B41" s="21" t="s">
        <v>115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>
      <c r="A46" s="39">
        <v>41461</v>
      </c>
      <c r="B46" s="21" t="s">
        <v>116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>
      <c r="A47" s="39"/>
      <c r="B47" s="21" t="s">
        <v>112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>
      <c r="A48" s="39">
        <v>41465</v>
      </c>
      <c r="B48" s="21" t="s">
        <v>116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>
      <c r="A49" s="39"/>
      <c r="B49" s="21" t="s">
        <v>112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>
      <c r="A50" s="39">
        <v>41467</v>
      </c>
      <c r="B50" s="21" t="s">
        <v>112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>
      <c r="A54" s="39">
        <v>41501</v>
      </c>
      <c r="B54" s="21" t="s">
        <v>164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>
      <c r="A55" s="39"/>
      <c r="B55" s="21" t="s">
        <v>164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>
      <c r="A60" s="39">
        <v>41557</v>
      </c>
      <c r="B60" s="21" t="s">
        <v>164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>
      <c r="A61" s="39">
        <v>41564</v>
      </c>
      <c r="B61" s="21" t="s">
        <v>164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>
      <c r="A67" s="39">
        <v>41583</v>
      </c>
      <c r="B67" s="21" t="s">
        <v>186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>
      <c r="A68" s="39">
        <v>41584</v>
      </c>
      <c r="B68" s="21" t="s">
        <v>186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>
      <c r="A69" s="39">
        <v>41585</v>
      </c>
      <c r="B69" s="21" t="s">
        <v>186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>
      <c r="A70" s="39">
        <v>41587</v>
      </c>
      <c r="B70" s="21" t="s">
        <v>186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>
      <c r="A71" s="39">
        <v>41590</v>
      </c>
      <c r="B71" s="21" t="s">
        <v>186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>
      <c r="A72" s="39">
        <v>41593</v>
      </c>
      <c r="B72" s="21" t="s">
        <v>186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>
      <c r="A73" s="39">
        <v>41600</v>
      </c>
      <c r="B73" s="21" t="s">
        <v>164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>
      <c r="A75" s="39">
        <v>41605</v>
      </c>
      <c r="B75" s="21" t="s">
        <v>164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>
      <c r="A76" s="39">
        <v>41607</v>
      </c>
      <c r="B76" s="21" t="s">
        <v>164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>
      <c r="A78" s="39">
        <v>41621</v>
      </c>
      <c r="B78" s="21" t="s">
        <v>249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>
      <c r="A79" s="39"/>
      <c r="B79" s="21" t="s">
        <v>186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>
      <c r="A80" s="39"/>
      <c r="B80" s="21" t="s">
        <v>250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>
      <c r="A82" s="39"/>
      <c r="B82" s="21" t="s">
        <v>201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>
      <c r="A83" s="39"/>
      <c r="B83" s="21" t="s">
        <v>202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>
      <c r="A84" s="39">
        <v>41626</v>
      </c>
      <c r="B84" s="21" t="s">
        <v>203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>
      <c r="A85" s="39"/>
      <c r="B85" s="21" t="s">
        <v>204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>
      <c r="A86" s="47"/>
      <c r="B86" s="67" t="s">
        <v>205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>
      <c r="A87" s="39"/>
      <c r="B87" s="21" t="s">
        <v>201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207</v>
      </c>
    </row>
    <row r="88" spans="1:9" s="35" customFormat="1" ht="20.25" customHeight="1">
      <c r="A88" s="39"/>
      <c r="B88" s="21" t="s">
        <v>202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207</v>
      </c>
    </row>
    <row r="89" spans="1:9" s="35" customFormat="1" ht="20.25" customHeight="1">
      <c r="A89" s="39">
        <v>41625</v>
      </c>
      <c r="B89" s="21" t="s">
        <v>203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113</v>
      </c>
    </row>
    <row r="90" spans="1:9" s="35" customFormat="1" ht="20.25" customHeight="1">
      <c r="A90" s="250" t="s">
        <v>251</v>
      </c>
      <c r="B90" s="251"/>
      <c r="C90" s="251"/>
      <c r="D90" s="251"/>
      <c r="E90" s="251"/>
      <c r="F90" s="251"/>
      <c r="G90" s="252"/>
      <c r="H90" s="99">
        <f>H89</f>
        <v>2411924</v>
      </c>
      <c r="I90" s="104"/>
    </row>
    <row r="91" spans="1:9" s="35" customFormat="1" ht="20.25" customHeight="1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113</v>
      </c>
    </row>
    <row r="96" spans="1:9" s="35" customFormat="1" ht="20.25" customHeight="1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113</v>
      </c>
    </row>
    <row r="97" spans="1:9" s="35" customFormat="1" ht="20.25" customHeight="1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>
      <c r="A104" s="39"/>
      <c r="B104" s="21" t="s">
        <v>262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>
      <c r="A106" s="39">
        <v>41726</v>
      </c>
      <c r="B106" s="21" t="s">
        <v>164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>
      <c r="A107" s="39">
        <v>41731</v>
      </c>
      <c r="B107" s="21" t="s">
        <v>164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>
      <c r="A108" s="39"/>
      <c r="B108" s="21" t="s">
        <v>263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>
      <c r="A114" s="39">
        <v>41749</v>
      </c>
      <c r="B114" s="21" t="s">
        <v>164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>
      <c r="A115" s="39">
        <v>41771</v>
      </c>
      <c r="B115" s="21" t="s">
        <v>164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>
      <c r="A116" s="39">
        <v>41775</v>
      </c>
      <c r="B116" s="21" t="s">
        <v>164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>
      <c r="A125" s="39"/>
      <c r="B125" s="21" t="s">
        <v>273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>
      <c r="A126" s="39">
        <v>41824</v>
      </c>
      <c r="B126" s="21" t="s">
        <v>274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>
      <c r="A127" s="39"/>
      <c r="B127" s="21" t="s">
        <v>273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>
      <c r="A132" s="39">
        <v>41882</v>
      </c>
      <c r="B132" s="21" t="s">
        <v>164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>
      <c r="A136" s="253"/>
      <c r="B136" s="254"/>
      <c r="C136" s="254"/>
      <c r="D136" s="254"/>
      <c r="E136" s="254"/>
      <c r="F136" s="254"/>
      <c r="G136" s="254"/>
      <c r="H136" s="254"/>
      <c r="I136" s="255"/>
    </row>
    <row r="137" spans="1:9" s="35" customFormat="1" ht="20.25" customHeight="1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>
      <c r="A148" s="39">
        <v>41982</v>
      </c>
      <c r="B148" s="21" t="s">
        <v>164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>
      <c r="A149" s="39">
        <v>41986</v>
      </c>
      <c r="B149" s="21" t="s">
        <v>164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>
      <c r="A153" s="39">
        <v>41973</v>
      </c>
      <c r="B153" s="21" t="s">
        <v>186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113</v>
      </c>
    </row>
    <row r="154" spans="1:9" s="35" customFormat="1" ht="20.25" customHeight="1">
      <c r="A154" s="39"/>
      <c r="B154" s="21" t="s">
        <v>281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113</v>
      </c>
    </row>
    <row r="155" spans="1:9" s="35" customFormat="1" ht="20.25" customHeight="1">
      <c r="A155" s="39"/>
      <c r="B155" s="21" t="s">
        <v>282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113</v>
      </c>
    </row>
    <row r="156" spans="1:9" s="35" customFormat="1" ht="20.25" customHeight="1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>
      <c r="G189" s="10"/>
      <c r="H189" s="7"/>
    </row>
    <row r="190" spans="1:9" s="111" customFormat="1" ht="21" customHeight="1">
      <c r="A190" s="108"/>
      <c r="B190" s="114" t="s">
        <v>99</v>
      </c>
      <c r="C190" s="109"/>
      <c r="D190" s="110"/>
      <c r="E190" s="128">
        <f>H188*1000</f>
        <v>1440442000</v>
      </c>
      <c r="F190" s="115" t="s">
        <v>88</v>
      </c>
      <c r="G190" s="115"/>
      <c r="H190" s="110"/>
      <c r="I190" s="110"/>
    </row>
    <row r="191" spans="1:9" s="111" customFormat="1" ht="21" customHeight="1">
      <c r="A191" s="108"/>
      <c r="B191" s="114" t="s">
        <v>89</v>
      </c>
      <c r="C191" s="112" t="str">
        <f>[1]!VND(E190,TRUE)</f>
        <v>Một tỷ, bốn trăm bốn mươi triệu, bốn trăm bốn mươi hai ngàn đồng</v>
      </c>
      <c r="D191" s="110"/>
      <c r="E191" s="110"/>
      <c r="F191" s="113"/>
      <c r="G191" s="110"/>
      <c r="H191" s="110"/>
      <c r="I191" s="110"/>
    </row>
    <row r="192" spans="1:9" ht="21.75" customHeight="1">
      <c r="F192" s="9"/>
      <c r="G192" s="6"/>
      <c r="H192" s="4"/>
      <c r="I192" s="4"/>
    </row>
    <row r="193" spans="1:9" ht="21.75" customHeight="1">
      <c r="A193" s="15"/>
      <c r="B193" s="14"/>
      <c r="E193" s="247"/>
      <c r="F193" s="247"/>
      <c r="G193" s="247"/>
      <c r="H193" s="247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B142" sqref="B142"/>
    </sheetView>
  </sheetViews>
  <sheetFormatPr defaultRowHeight="21.75" customHeight="1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>
      <c r="C4" s="4"/>
      <c r="D4" s="4"/>
      <c r="E4" s="4"/>
      <c r="F4" s="4"/>
      <c r="H4" s="6"/>
    </row>
    <row r="5" spans="1:8" s="50" customFormat="1" ht="29.25" customHeight="1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>
      <c r="C6" s="4"/>
      <c r="D6" s="4"/>
      <c r="E6" s="4"/>
      <c r="F6" s="4"/>
      <c r="H6" s="6"/>
    </row>
    <row r="7" spans="1:8" ht="21.75" customHeight="1">
      <c r="A7" s="249" t="s">
        <v>9</v>
      </c>
      <c r="B7" s="249"/>
      <c r="E7" s="185" t="s">
        <v>301</v>
      </c>
    </row>
    <row r="8" spans="1:8" ht="18.75" hidden="1" customHeight="1">
      <c r="G8" s="7"/>
    </row>
    <row r="9" spans="1:8" s="75" customFormat="1" ht="35.25" customHeight="1">
      <c r="A9" s="70" t="s">
        <v>0</v>
      </c>
      <c r="B9" s="70" t="s">
        <v>1</v>
      </c>
      <c r="C9" s="83" t="s">
        <v>24</v>
      </c>
      <c r="D9" s="83" t="s">
        <v>35</v>
      </c>
      <c r="E9" s="83" t="s">
        <v>75</v>
      </c>
      <c r="F9" s="72" t="s">
        <v>15</v>
      </c>
      <c r="G9" s="74" t="s">
        <v>2</v>
      </c>
      <c r="H9" s="70" t="s">
        <v>3</v>
      </c>
    </row>
    <row r="10" spans="1:8" ht="18" customHeight="1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>
      <c r="A11" s="24"/>
      <c r="B11" s="31" t="s">
        <v>74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>
      <c r="A12" s="24">
        <v>41368</v>
      </c>
      <c r="B12" s="31" t="s">
        <v>101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>
      <c r="A13" s="24">
        <v>41371</v>
      </c>
      <c r="B13" s="31" t="s">
        <v>101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>
      <c r="A15" s="24">
        <v>41418</v>
      </c>
      <c r="B15" s="31" t="s">
        <v>101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>
      <c r="A18" s="24">
        <v>41621</v>
      </c>
      <c r="B18" s="31" t="s">
        <v>101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>
      <c r="A19" s="24">
        <v>41622</v>
      </c>
      <c r="B19" s="31" t="s">
        <v>101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>
      <c r="A22" s="24"/>
      <c r="B22" s="31" t="s">
        <v>206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>
      <c r="A24" s="260" t="s">
        <v>251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>
      <c r="A30" s="24"/>
      <c r="B30" s="31" t="s">
        <v>101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>
      <c r="A35" s="24"/>
      <c r="B35" s="31" t="s">
        <v>187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>
      <c r="A36" s="24"/>
      <c r="B36" s="31" t="s">
        <v>187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>
      <c r="A42" s="24">
        <v>41725</v>
      </c>
      <c r="B42" s="31" t="s">
        <v>181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>
      <c r="A45" s="24">
        <v>41776</v>
      </c>
      <c r="B45" s="31" t="s">
        <v>265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>
      <c r="A46" s="24"/>
      <c r="B46" s="31" t="s">
        <v>164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>
      <c r="A47" s="24">
        <v>41778</v>
      </c>
      <c r="B47" s="31" t="s">
        <v>164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>
      <c r="A48" s="24">
        <v>41780</v>
      </c>
      <c r="B48" s="31" t="s">
        <v>164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>
      <c r="A49" s="24">
        <v>41774</v>
      </c>
      <c r="B49" s="31" t="s">
        <v>266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>
      <c r="A50" s="24"/>
      <c r="B50" s="31" t="s">
        <v>267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>
      <c r="A51" s="24"/>
      <c r="B51" s="31" t="s">
        <v>268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>
      <c r="A53" s="24">
        <v>41628</v>
      </c>
      <c r="B53" s="31" t="s">
        <v>101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>
      <c r="A54" s="24">
        <v>41782</v>
      </c>
      <c r="B54" s="31" t="s">
        <v>164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>
      <c r="A55" s="24">
        <v>41785</v>
      </c>
      <c r="B55" s="31" t="s">
        <v>164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>
      <c r="A56" s="24">
        <v>41787</v>
      </c>
      <c r="B56" s="31" t="s">
        <v>164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>
      <c r="A57" s="24">
        <v>41788</v>
      </c>
      <c r="B57" s="31" t="s">
        <v>164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>
      <c r="A58" s="24">
        <v>41789</v>
      </c>
      <c r="B58" s="31" t="s">
        <v>164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>
      <c r="A59" s="24">
        <v>41790</v>
      </c>
      <c r="B59" s="31" t="s">
        <v>164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>
      <c r="A60" s="24">
        <v>41792</v>
      </c>
      <c r="B60" s="31" t="s">
        <v>164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>
      <c r="A61" s="24"/>
      <c r="B61" s="31" t="s">
        <v>186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>
      <c r="A64" s="24"/>
      <c r="B64" s="31" t="s">
        <v>270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>
      <c r="A67" s="24"/>
      <c r="B67" s="31" t="s">
        <v>124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>
      <c r="A69" s="24"/>
      <c r="B69" s="31" t="s">
        <v>276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>
      <c r="A71" s="24"/>
      <c r="B71" s="31" t="s">
        <v>206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>
      <c r="A72" s="24"/>
      <c r="B72" s="31" t="s">
        <v>276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>
      <c r="A74" s="24"/>
      <c r="B74" s="31" t="s">
        <v>124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>
      <c r="A76" s="24"/>
      <c r="B76" s="31" t="s">
        <v>206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>
      <c r="A77" s="24">
        <v>41834</v>
      </c>
      <c r="B77" s="31" t="s">
        <v>276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>
      <c r="A82" s="24"/>
      <c r="B82" s="67" t="s">
        <v>278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>
      <c r="A87" s="24"/>
      <c r="B87" s="67" t="s">
        <v>74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>
      <c r="A88" s="24">
        <v>41897</v>
      </c>
      <c r="B88" s="31" t="s">
        <v>279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>
      <c r="A89" s="24">
        <v>41899</v>
      </c>
      <c r="B89" s="31" t="s">
        <v>279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>
      <c r="A96" s="24">
        <v>41982</v>
      </c>
      <c r="B96" s="31" t="s">
        <v>124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>
      <c r="A97" s="24">
        <v>41991</v>
      </c>
      <c r="B97" s="31" t="s">
        <v>124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>
      <c r="A99" s="24">
        <v>42023</v>
      </c>
      <c r="B99" s="31" t="s">
        <v>124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>
      <c r="A100" s="24">
        <v>42020</v>
      </c>
      <c r="B100" s="31" t="s">
        <v>124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>
      <c r="A101" s="24"/>
      <c r="B101" s="31" t="s">
        <v>279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>
      <c r="A102" s="24">
        <v>42024</v>
      </c>
      <c r="B102" s="31" t="s">
        <v>124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>
      <c r="A103" s="24"/>
      <c r="B103" s="31" t="s">
        <v>279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>
      <c r="A105" s="24">
        <v>42032</v>
      </c>
      <c r="B105" s="31" t="s">
        <v>124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>
      <c r="A106" s="24"/>
      <c r="B106" s="31" t="s">
        <v>279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>
      <c r="A108" s="24">
        <v>42033</v>
      </c>
      <c r="B108" s="31" t="s">
        <v>124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>
      <c r="A109" s="24"/>
      <c r="B109" s="31" t="s">
        <v>279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>
      <c r="A111" s="24">
        <v>42045</v>
      </c>
      <c r="B111" s="31" t="s">
        <v>124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>
      <c r="A120" s="24">
        <v>42107</v>
      </c>
      <c r="B120" s="31" t="s">
        <v>364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>
      <c r="A121" s="24"/>
      <c r="B121" s="31" t="s">
        <v>266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>
      <c r="A122" s="24"/>
      <c r="B122" s="31" t="s">
        <v>365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>
      <c r="A127" s="24">
        <v>42151</v>
      </c>
      <c r="B127" s="31" t="s">
        <v>279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>
      <c r="A128" s="24">
        <v>42156</v>
      </c>
      <c r="B128" s="31" t="s">
        <v>279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>
      <c r="A129" s="24">
        <v>42161</v>
      </c>
      <c r="B129" s="31" t="s">
        <v>279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>
      <c r="A130" s="24"/>
      <c r="B130" s="31" t="s">
        <v>124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>
      <c r="A131" s="24"/>
      <c r="B131" s="31" t="s">
        <v>366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>
      <c r="A132" s="24">
        <v>42167</v>
      </c>
      <c r="B132" s="31" t="s">
        <v>206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>
      <c r="A137" s="24">
        <v>42333</v>
      </c>
      <c r="B137" s="31" t="s">
        <v>279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401</v>
      </c>
    </row>
    <row r="138" spans="1:8" ht="18" customHeight="1">
      <c r="A138" s="24">
        <v>42339</v>
      </c>
      <c r="B138" s="31" t="s">
        <v>279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>
      <c r="A141" s="24">
        <v>42347</v>
      </c>
      <c r="B141" s="31" t="s">
        <v>437</v>
      </c>
      <c r="C141" s="26">
        <v>1050</v>
      </c>
      <c r="D141" s="27"/>
      <c r="E141" s="27">
        <f t="shared" si="20"/>
        <v>0</v>
      </c>
      <c r="F141" s="29"/>
      <c r="G141" s="27">
        <f t="shared" si="21"/>
        <v>50562.000000000116</v>
      </c>
      <c r="H141" s="24"/>
    </row>
    <row r="142" spans="1:8" ht="18" customHeight="1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>
      <c r="A152" s="246" t="s">
        <v>14</v>
      </c>
      <c r="B152" s="246"/>
      <c r="C152" s="246"/>
      <c r="D152" s="246"/>
      <c r="E152" s="68">
        <f>SUM(E10:E151)</f>
        <v>10208134</v>
      </c>
      <c r="F152" s="68">
        <f>SUM(F10:F151)</f>
        <v>10157572</v>
      </c>
      <c r="G152" s="82">
        <f>E152-F152</f>
        <v>50562</v>
      </c>
      <c r="H152" s="69"/>
    </row>
    <row r="153" spans="1:8" ht="21.75" hidden="1" customHeight="1">
      <c r="F153" s="11"/>
      <c r="G153" s="7"/>
    </row>
    <row r="154" spans="1:8" s="111" customFormat="1" ht="21" hidden="1" customHeight="1">
      <c r="A154" s="108"/>
      <c r="B154" s="114" t="s">
        <v>99</v>
      </c>
      <c r="C154" s="109"/>
      <c r="D154" s="110"/>
      <c r="E154" s="128">
        <f>G152*1000</f>
        <v>50562000</v>
      </c>
      <c r="F154" s="115" t="s">
        <v>88</v>
      </c>
      <c r="G154" s="115"/>
      <c r="H154" s="110"/>
    </row>
    <row r="155" spans="1:8" s="111" customFormat="1" ht="21" hidden="1" customHeight="1">
      <c r="A155" s="108"/>
      <c r="B155" s="114" t="s">
        <v>89</v>
      </c>
      <c r="C155" s="112" t="str">
        <f>[1]!VND(E154, TRUE)</f>
        <v>Năm mươi triệu, năm trăm sáu mươi hai ngàn đồng</v>
      </c>
      <c r="D155" s="110"/>
      <c r="E155" s="110"/>
      <c r="F155" s="113"/>
      <c r="G155" s="110"/>
      <c r="H155" s="110"/>
    </row>
    <row r="156" spans="1:8" ht="21.75" hidden="1" customHeight="1"/>
    <row r="157" spans="1:8" ht="21.75" hidden="1" customHeight="1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</row>
    <row r="4" spans="1:9" ht="9.75" customHeight="1"/>
    <row r="5" spans="1:9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/>
    <row r="7" spans="1:9" ht="23.25" customHeight="1">
      <c r="A7" s="249" t="s">
        <v>98</v>
      </c>
      <c r="B7" s="249"/>
      <c r="C7" s="249" t="s">
        <v>26</v>
      </c>
      <c r="D7" s="249"/>
    </row>
    <row r="8" spans="1:9" s="55" customFormat="1" ht="11.25" customHeight="1">
      <c r="G8" s="56"/>
      <c r="H8" s="38"/>
    </row>
    <row r="9" spans="1:9" s="75" customFormat="1" ht="47.25" customHeight="1">
      <c r="A9" s="70" t="s">
        <v>0</v>
      </c>
      <c r="B9" s="70" t="s">
        <v>1</v>
      </c>
      <c r="C9" s="72" t="s">
        <v>24</v>
      </c>
      <c r="D9" s="72" t="s">
        <v>35</v>
      </c>
      <c r="E9" s="72" t="s">
        <v>75</v>
      </c>
      <c r="F9" s="73" t="s">
        <v>76</v>
      </c>
      <c r="G9" s="73" t="s">
        <v>15</v>
      </c>
      <c r="H9" s="74" t="s">
        <v>2</v>
      </c>
      <c r="I9" s="70" t="s">
        <v>3</v>
      </c>
    </row>
    <row r="10" spans="1:9" ht="20.25" customHeight="1">
      <c r="A10" s="264" t="s">
        <v>97</v>
      </c>
      <c r="B10" s="265"/>
      <c r="C10" s="265"/>
      <c r="D10" s="265"/>
      <c r="E10" s="265"/>
      <c r="F10" s="265"/>
      <c r="G10" s="266"/>
      <c r="H10" s="144">
        <v>699938</v>
      </c>
      <c r="I10" s="145"/>
    </row>
    <row r="11" spans="1:9" ht="20.25" customHeight="1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>
      <c r="A18" s="24">
        <v>41396</v>
      </c>
      <c r="B18" s="16" t="s">
        <v>106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>
      <c r="A19" s="24"/>
      <c r="B19" s="16" t="s">
        <v>80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>
      <c r="A20" s="24"/>
      <c r="B20" s="16" t="s">
        <v>77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>
      <c r="A21" s="24"/>
      <c r="B21" s="16" t="s">
        <v>107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>
      <c r="A22" s="24"/>
      <c r="B22" s="16" t="s">
        <v>108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>
      <c r="A24" s="24">
        <v>41408</v>
      </c>
      <c r="B24" s="16" t="s">
        <v>107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>
      <c r="A25" s="24"/>
      <c r="B25" s="16" t="s">
        <v>108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>
      <c r="A31" s="24">
        <v>41479</v>
      </c>
      <c r="B31" s="16" t="s">
        <v>160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176</v>
      </c>
    </row>
    <row r="32" spans="1:9" ht="20.25" customHeight="1">
      <c r="A32" s="24">
        <v>41481</v>
      </c>
      <c r="B32" s="16" t="s">
        <v>160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175</v>
      </c>
    </row>
    <row r="33" spans="1:9" ht="20.25" customHeight="1">
      <c r="A33" s="24">
        <v>41482</v>
      </c>
      <c r="B33" s="16" t="s">
        <v>160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177</v>
      </c>
    </row>
    <row r="34" spans="1:9" ht="20.25" customHeight="1">
      <c r="A34" s="24">
        <v>41484</v>
      </c>
      <c r="B34" s="16" t="s">
        <v>160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178</v>
      </c>
    </row>
    <row r="35" spans="1:9" ht="20.25" customHeight="1">
      <c r="A35" s="24">
        <v>41486</v>
      </c>
      <c r="B35" s="16" t="s">
        <v>160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179</v>
      </c>
    </row>
    <row r="36" spans="1:9" ht="20.25" customHeight="1">
      <c r="A36" s="24">
        <v>41487</v>
      </c>
      <c r="B36" s="16" t="s">
        <v>160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>
      <c r="A37" s="24">
        <v>41488</v>
      </c>
      <c r="B37" s="16" t="s">
        <v>160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>
      <c r="A39" s="24">
        <v>41487</v>
      </c>
      <c r="B39" s="16" t="s">
        <v>165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>
      <c r="A42" s="24"/>
      <c r="B42" s="16" t="s">
        <v>166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>
      <c r="A43" s="24">
        <v>41493</v>
      </c>
      <c r="B43" s="16" t="s">
        <v>165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>
      <c r="A46" s="24"/>
      <c r="B46" s="16" t="s">
        <v>166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>
      <c r="A47" s="24">
        <v>41504</v>
      </c>
      <c r="B47" s="16" t="s">
        <v>168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>
      <c r="A50" s="24"/>
      <c r="B50" s="16" t="s">
        <v>165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>
      <c r="A52" s="24"/>
      <c r="B52" s="16" t="s">
        <v>112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>
      <c r="A53" s="24"/>
      <c r="B53" s="16" t="s">
        <v>108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>
      <c r="A55" s="24">
        <v>41508</v>
      </c>
      <c r="B55" s="16" t="s">
        <v>168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>
      <c r="A57" s="24"/>
      <c r="B57" s="16" t="s">
        <v>112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>
      <c r="A58" s="24"/>
      <c r="B58" s="16" t="s">
        <v>166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>
      <c r="A59" s="24">
        <v>41512</v>
      </c>
      <c r="B59" s="16" t="s">
        <v>165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>
      <c r="A61" s="24"/>
      <c r="B61" s="16" t="s">
        <v>112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>
      <c r="A62" s="24"/>
      <c r="B62" s="16" t="s">
        <v>166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>
      <c r="A63" s="24"/>
      <c r="B63" s="16" t="s">
        <v>108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>
      <c r="A64" s="24"/>
      <c r="B64" s="16" t="s">
        <v>169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117</v>
      </c>
    </row>
    <row r="65" spans="1:9" ht="20.25" customHeight="1">
      <c r="A65" s="24"/>
      <c r="B65" s="16" t="s">
        <v>171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117</v>
      </c>
    </row>
    <row r="66" spans="1:9" ht="20.25" customHeight="1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>
      <c r="A67" s="24">
        <v>41489</v>
      </c>
      <c r="B67" s="16" t="s">
        <v>160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159</v>
      </c>
    </row>
    <row r="68" spans="1:9" ht="20.25" customHeight="1">
      <c r="A68" s="24">
        <v>41493</v>
      </c>
      <c r="B68" s="16" t="s">
        <v>160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159</v>
      </c>
    </row>
    <row r="69" spans="1:9" ht="20.25" customHeight="1">
      <c r="A69" s="24">
        <v>41494</v>
      </c>
      <c r="B69" s="16" t="s">
        <v>160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173</v>
      </c>
    </row>
    <row r="70" spans="1:9" ht="20.25" customHeight="1">
      <c r="A70" s="24">
        <v>41495</v>
      </c>
      <c r="B70" s="16" t="s">
        <v>160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174</v>
      </c>
    </row>
    <row r="71" spans="1:9" ht="20.25" customHeight="1">
      <c r="A71" s="24">
        <v>41517</v>
      </c>
      <c r="B71" s="16" t="s">
        <v>172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>
      <c r="A74" s="24"/>
      <c r="B74" s="16" t="s">
        <v>166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>
      <c r="A76" s="24">
        <v>41226</v>
      </c>
      <c r="B76" s="16" t="s">
        <v>180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117</v>
      </c>
    </row>
    <row r="77" spans="1:9" ht="20.25" customHeight="1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>
      <c r="A78" s="24"/>
      <c r="B78" s="16" t="s">
        <v>184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>
      <c r="A79" s="24">
        <v>41532</v>
      </c>
      <c r="B79" s="16" t="s">
        <v>186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>
      <c r="A81" s="264" t="s">
        <v>199</v>
      </c>
      <c r="B81" s="265"/>
      <c r="C81" s="265"/>
      <c r="D81" s="265"/>
      <c r="E81" s="265"/>
      <c r="F81" s="265"/>
      <c r="G81" s="266"/>
      <c r="H81" s="144">
        <f>H80</f>
        <v>1800668</v>
      </c>
      <c r="I81" s="145"/>
    </row>
    <row r="82" spans="1:9" ht="20.25" customHeight="1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>
      <c r="A85" s="24"/>
      <c r="B85" s="25" t="s">
        <v>194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>
      <c r="A90" s="24">
        <v>41532</v>
      </c>
      <c r="B90" s="16" t="s">
        <v>186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190</v>
      </c>
    </row>
    <row r="91" spans="1:9" ht="20.25" customHeight="1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190</v>
      </c>
    </row>
    <row r="93" spans="1:9" ht="20.25" customHeight="1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190</v>
      </c>
    </row>
    <row r="94" spans="1:9" ht="20.25" customHeight="1">
      <c r="A94" s="24">
        <v>41561</v>
      </c>
      <c r="B94" s="16" t="s">
        <v>172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190</v>
      </c>
    </row>
    <row r="95" spans="1:9" ht="20.25" customHeight="1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190</v>
      </c>
    </row>
    <row r="98" spans="1:9" ht="20.25" customHeight="1">
      <c r="A98" s="24">
        <v>41568</v>
      </c>
      <c r="B98" s="16" t="s">
        <v>172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190</v>
      </c>
    </row>
    <row r="99" spans="1:9" ht="20.25" customHeight="1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190</v>
      </c>
    </row>
    <row r="102" spans="1:9" ht="20.25" customHeight="1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>
      <c r="A103" s="24">
        <v>41563</v>
      </c>
      <c r="B103" s="16" t="s">
        <v>210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>
      <c r="A105" s="24">
        <v>41566</v>
      </c>
      <c r="B105" s="16" t="s">
        <v>209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>
      <c r="A106" s="24">
        <v>41557</v>
      </c>
      <c r="B106" s="16" t="s">
        <v>168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>
      <c r="A107" s="24">
        <v>41557</v>
      </c>
      <c r="B107" s="16" t="s">
        <v>208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117</v>
      </c>
    </row>
    <row r="108" spans="1:9" ht="20.25" customHeight="1">
      <c r="A108" s="24">
        <v>41561</v>
      </c>
      <c r="B108" s="16" t="s">
        <v>168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>
      <c r="A109" s="24">
        <v>41563</v>
      </c>
      <c r="B109" s="16" t="s">
        <v>168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190</v>
      </c>
    </row>
    <row r="113" spans="1:9" ht="20.25" customHeight="1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>
      <c r="A116" s="24">
        <v>41582</v>
      </c>
      <c r="B116" s="16" t="s">
        <v>211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>
      <c r="A119" s="24">
        <v>41621</v>
      </c>
      <c r="B119" s="16" t="s">
        <v>165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>
      <c r="A120" s="24">
        <v>41623</v>
      </c>
      <c r="B120" s="16" t="s">
        <v>165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>
      <c r="A121" s="264" t="s">
        <v>251</v>
      </c>
      <c r="B121" s="265"/>
      <c r="C121" s="265"/>
      <c r="D121" s="265"/>
      <c r="E121" s="265"/>
      <c r="F121" s="265"/>
      <c r="G121" s="266"/>
      <c r="H121" s="144">
        <f>H120</f>
        <v>2586475</v>
      </c>
      <c r="I121" s="145"/>
    </row>
    <row r="122" spans="1:9" ht="20.25" customHeight="1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>
      <c r="A125" s="24">
        <v>41704</v>
      </c>
      <c r="B125" s="16" t="s">
        <v>92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>
      <c r="A126" s="24">
        <v>41705</v>
      </c>
      <c r="B126" s="16" t="s">
        <v>92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>
      <c r="A127" s="24">
        <v>41708</v>
      </c>
      <c r="B127" s="16" t="s">
        <v>92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>
      <c r="A140" s="24">
        <v>41820</v>
      </c>
      <c r="B140" s="16" t="s">
        <v>275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>
      <c r="A144" s="24"/>
      <c r="B144" s="16" t="s">
        <v>166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>
      <c r="A152" s="24"/>
      <c r="B152" s="16" t="s">
        <v>169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198</v>
      </c>
    </row>
    <row r="153" spans="1:9" ht="20.25" customHeight="1">
      <c r="A153" s="24"/>
      <c r="B153" s="16" t="s">
        <v>165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>
      <c r="A154" s="24">
        <v>41817</v>
      </c>
      <c r="B154" s="16" t="s">
        <v>302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159</v>
      </c>
    </row>
    <row r="155" spans="1:9" ht="20.25" customHeight="1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>
      <c r="A163" s="24"/>
      <c r="B163" s="16" t="s">
        <v>303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>
      <c r="A164" s="261" t="s">
        <v>14</v>
      </c>
      <c r="B164" s="262"/>
      <c r="C164" s="262"/>
      <c r="D164" s="263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>
      <c r="G165" s="11"/>
      <c r="H165" s="7"/>
    </row>
    <row r="166" spans="1:9" s="111" customFormat="1" ht="21" customHeight="1">
      <c r="A166" s="108"/>
      <c r="B166" s="114" t="s">
        <v>99</v>
      </c>
      <c r="C166" s="109"/>
      <c r="D166" s="110"/>
      <c r="E166" s="128">
        <f>H164*1000</f>
        <v>79826500</v>
      </c>
      <c r="F166" s="115" t="s">
        <v>88</v>
      </c>
      <c r="G166" s="115" t="s">
        <v>88</v>
      </c>
      <c r="H166" s="110"/>
      <c r="I166" s="110"/>
    </row>
    <row r="167" spans="1:9" s="111" customFormat="1" ht="21" customHeight="1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>
      <c r="A3" s="256" t="s">
        <v>40</v>
      </c>
      <c r="B3" s="256"/>
      <c r="C3" s="226"/>
      <c r="D3" s="256" t="s">
        <v>41</v>
      </c>
      <c r="E3" s="256"/>
      <c r="F3" s="256"/>
      <c r="G3" s="93"/>
      <c r="H3" s="198"/>
      <c r="I3" s="62"/>
      <c r="J3" s="62"/>
    </row>
    <row r="4" spans="1:11" ht="9.75" customHeight="1">
      <c r="D4" s="4"/>
      <c r="E4" s="4"/>
      <c r="F4" s="4"/>
      <c r="G4" s="65"/>
      <c r="H4" s="4"/>
      <c r="J4" s="207"/>
    </row>
    <row r="5" spans="1:11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>
      <c r="D6" s="4"/>
      <c r="E6" s="4"/>
      <c r="F6" s="4"/>
      <c r="G6" s="65"/>
      <c r="H6" s="4"/>
      <c r="J6" s="207"/>
    </row>
    <row r="7" spans="1:11" ht="21" customHeight="1">
      <c r="A7" s="249" t="s">
        <v>396</v>
      </c>
      <c r="B7" s="249"/>
      <c r="C7" s="227"/>
      <c r="D7" s="248" t="s">
        <v>397</v>
      </c>
      <c r="E7" s="248"/>
      <c r="F7" s="269" t="s">
        <v>29</v>
      </c>
      <c r="G7" s="269"/>
      <c r="H7" s="269"/>
      <c r="J7" s="20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hidden="1" customHeight="1">
      <c r="A10" s="24">
        <v>41528</v>
      </c>
      <c r="B10" s="16" t="s">
        <v>183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>
      <c r="A11" s="24">
        <v>41529</v>
      </c>
      <c r="B11" s="16" t="s">
        <v>183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>
      <c r="A12" s="18">
        <v>41531</v>
      </c>
      <c r="B12" s="16" t="s">
        <v>183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>
      <c r="A15" s="24">
        <v>41568</v>
      </c>
      <c r="B15" s="16" t="s">
        <v>183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>
      <c r="A16" s="24">
        <v>41572</v>
      </c>
      <c r="B16" s="16" t="s">
        <v>183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>
      <c r="A17" s="24">
        <v>41577</v>
      </c>
      <c r="B17" s="16" t="s">
        <v>183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>
      <c r="A20" s="24">
        <v>41584</v>
      </c>
      <c r="B20" s="16" t="s">
        <v>183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>
      <c r="A21" s="24">
        <v>41586</v>
      </c>
      <c r="B21" s="16" t="s">
        <v>183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>
      <c r="A22" s="24">
        <v>41590</v>
      </c>
      <c r="B22" s="16" t="s">
        <v>183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>
      <c r="A25" s="24">
        <v>41623</v>
      </c>
      <c r="B25" s="16" t="s">
        <v>183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>
      <c r="A29" s="260" t="s">
        <v>252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>
      <c r="A30" s="43">
        <v>41584</v>
      </c>
      <c r="B30" s="130" t="s">
        <v>284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>
      <c r="A31" s="24">
        <v>41796</v>
      </c>
      <c r="B31" s="130" t="s">
        <v>285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>
      <c r="A32" s="24">
        <v>41829</v>
      </c>
      <c r="B32" s="31" t="s">
        <v>183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>
      <c r="A34" s="24">
        <v>41862</v>
      </c>
      <c r="B34" s="31" t="s">
        <v>183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>
      <c r="A35" s="24"/>
      <c r="B35" s="31" t="s">
        <v>183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>
      <c r="A36" s="24">
        <v>41866</v>
      </c>
      <c r="B36" s="31" t="s">
        <v>183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>
      <c r="A37" s="24"/>
      <c r="B37" s="31" t="s">
        <v>183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>
      <c r="A38" s="24">
        <v>41875</v>
      </c>
      <c r="B38" s="31" t="s">
        <v>183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>
      <c r="A39" s="24">
        <v>41880</v>
      </c>
      <c r="B39" s="31" t="s">
        <v>183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>
      <c r="A40" s="24">
        <v>41881</v>
      </c>
      <c r="B40" s="31" t="s">
        <v>183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>
      <c r="A42" s="24">
        <v>41888</v>
      </c>
      <c r="B42" s="31" t="s">
        <v>183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>
      <c r="A43" s="24">
        <v>41891</v>
      </c>
      <c r="B43" s="31" t="s">
        <v>183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>
      <c r="A44" s="24"/>
      <c r="B44" s="31" t="s">
        <v>286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>
      <c r="A46" s="24">
        <v>41905</v>
      </c>
      <c r="B46" s="31" t="s">
        <v>183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>
      <c r="A48" s="24">
        <v>41907</v>
      </c>
      <c r="B48" s="31" t="s">
        <v>183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>
      <c r="A49" s="24">
        <v>41909</v>
      </c>
      <c r="B49" s="31" t="s">
        <v>183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>
      <c r="A50" s="24">
        <v>41916</v>
      </c>
      <c r="B50" s="31" t="s">
        <v>183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>
      <c r="A51" s="24"/>
      <c r="B51" s="31" t="s">
        <v>183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>
      <c r="A52" s="24"/>
      <c r="B52" s="31" t="s">
        <v>183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>
      <c r="A55" s="24">
        <v>41930</v>
      </c>
      <c r="B55" s="31" t="s">
        <v>183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>
      <c r="A56" s="24"/>
      <c r="B56" s="31" t="s">
        <v>183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>
      <c r="A57" s="24">
        <v>41931</v>
      </c>
      <c r="B57" s="31" t="s">
        <v>183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>
      <c r="A58" s="24">
        <v>41934</v>
      </c>
      <c r="B58" s="31" t="s">
        <v>183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>
      <c r="A59" s="24"/>
      <c r="B59" s="31" t="s">
        <v>183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>
      <c r="A60" s="24">
        <v>41936</v>
      </c>
      <c r="B60" s="31" t="s">
        <v>183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>
      <c r="A61" s="24"/>
      <c r="B61" s="31" t="s">
        <v>183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>
      <c r="A62" s="24">
        <v>41939</v>
      </c>
      <c r="B62" s="31" t="s">
        <v>183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>
      <c r="A68" s="24">
        <v>42002</v>
      </c>
      <c r="B68" s="31" t="s">
        <v>183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>
      <c r="A69" s="24">
        <v>42018</v>
      </c>
      <c r="B69" s="31" t="s">
        <v>183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>
      <c r="A72" s="24"/>
      <c r="B72" s="31" t="s">
        <v>300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>
      <c r="A74" s="24">
        <v>42288</v>
      </c>
      <c r="B74" s="16" t="s">
        <v>183</v>
      </c>
      <c r="C74" s="31" t="s">
        <v>401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>
      <c r="A75" s="24">
        <v>42289</v>
      </c>
      <c r="B75" s="16" t="s">
        <v>183</v>
      </c>
      <c r="C75" s="31" t="s">
        <v>401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>
      <c r="A76" s="24">
        <v>42292</v>
      </c>
      <c r="B76" s="31" t="s">
        <v>100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>
      <c r="A77" s="24">
        <v>42294</v>
      </c>
      <c r="B77" s="234" t="s">
        <v>100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>
      <c r="A78" s="24">
        <v>42296</v>
      </c>
      <c r="B78" s="31" t="s">
        <v>100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>
      <c r="A83" s="24">
        <v>42328</v>
      </c>
      <c r="B83" s="16" t="s">
        <v>183</v>
      </c>
      <c r="C83" s="31" t="s">
        <v>401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>
      <c r="A84" s="24">
        <v>42329</v>
      </c>
      <c r="B84" s="16" t="s">
        <v>183</v>
      </c>
      <c r="C84" s="31" t="s">
        <v>401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>
      <c r="A85" s="24">
        <v>42334</v>
      </c>
      <c r="B85" s="16" t="s">
        <v>183</v>
      </c>
      <c r="C85" s="31" t="s">
        <v>401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>
      <c r="A86" s="24">
        <v>42337</v>
      </c>
      <c r="B86" s="16" t="s">
        <v>183</v>
      </c>
      <c r="C86" s="31" t="s">
        <v>401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>
    <filterColumn colId="2"/>
  </autoFilter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70" t="s">
        <v>367</v>
      </c>
      <c r="B7" s="270"/>
      <c r="C7" s="210" t="s">
        <v>369</v>
      </c>
    </row>
    <row r="8" spans="1:9" ht="18.75" customHeight="1">
      <c r="G8" s="10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/>
      <c r="B10" s="16" t="s">
        <v>368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>
      <c r="F18" s="11"/>
      <c r="G18" s="10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145985000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Một trăm bốn mươi lăm triệu, chín trăm tám mươi lăm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E13" sqref="E13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70" t="s">
        <v>419</v>
      </c>
      <c r="B7" s="270"/>
      <c r="C7" s="210"/>
    </row>
    <row r="8" spans="1:9" ht="18.75" customHeight="1">
      <c r="G8" s="208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>
        <v>42322</v>
      </c>
      <c r="B10" s="16" t="s">
        <v>420</v>
      </c>
      <c r="C10" s="20">
        <v>10</v>
      </c>
      <c r="D10" s="19">
        <v>135</v>
      </c>
      <c r="E10" s="27">
        <f>C10*D10</f>
        <v>1350</v>
      </c>
      <c r="F10" s="29"/>
      <c r="G10" s="27">
        <f>IF(B10&lt;&gt;"",E10-F10,0)</f>
        <v>1350</v>
      </c>
      <c r="H10" s="30"/>
    </row>
    <row r="11" spans="1:9" s="4" customFormat="1" ht="20.25" customHeight="1">
      <c r="A11" s="24">
        <v>42326</v>
      </c>
      <c r="B11" s="16" t="s">
        <v>420</v>
      </c>
      <c r="C11" s="26">
        <v>1350</v>
      </c>
      <c r="D11" s="19">
        <v>135</v>
      </c>
      <c r="E11" s="27">
        <f>C11*D11</f>
        <v>182250</v>
      </c>
      <c r="F11" s="29"/>
      <c r="G11" s="27">
        <f>IF(B11&lt;&gt;"",G10+E11-F11,0)</f>
        <v>183600</v>
      </c>
      <c r="H11" s="30"/>
    </row>
    <row r="12" spans="1:9" ht="20.25" customHeight="1">
      <c r="A12" s="18"/>
      <c r="B12" s="16" t="s">
        <v>420</v>
      </c>
      <c r="C12" s="20">
        <v>70</v>
      </c>
      <c r="D12" s="19">
        <v>135</v>
      </c>
      <c r="E12" s="27">
        <f t="shared" ref="E12:E16" si="0">C12*D12</f>
        <v>9450</v>
      </c>
      <c r="F12" s="29"/>
      <c r="G12" s="27">
        <f t="shared" ref="G12:G16" si="1">IF(B12&lt;&gt;"",G11+E12-F12,0)</f>
        <v>193050</v>
      </c>
      <c r="H12" s="30"/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si="0"/>
        <v>0</v>
      </c>
      <c r="F16" s="29"/>
      <c r="G16" s="27">
        <f t="shared" si="1"/>
        <v>0</v>
      </c>
      <c r="H16" s="30"/>
    </row>
    <row r="17" spans="1:9" s="230" customFormat="1" ht="21.75" customHeight="1">
      <c r="A17" s="271" t="s">
        <v>14</v>
      </c>
      <c r="B17" s="271"/>
      <c r="C17" s="271"/>
      <c r="D17" s="271"/>
      <c r="E17" s="170">
        <f>SUM(E10:E16)</f>
        <v>193050</v>
      </c>
      <c r="F17" s="180">
        <f>SUM(F10:F16)</f>
        <v>0</v>
      </c>
      <c r="G17" s="171">
        <f>E17-F17</f>
        <v>193050</v>
      </c>
      <c r="H17" s="231"/>
    </row>
    <row r="18" spans="1:9" ht="21.75" customHeight="1">
      <c r="F18" s="11"/>
      <c r="G18" s="208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193050000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Một trăm chín mươi ba triệu, không trăm năm mươi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17:D17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9" t="s">
        <v>386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42009</v>
      </c>
      <c r="B10" s="23" t="s">
        <v>111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>
      <c r="A12" s="39">
        <v>42014</v>
      </c>
      <c r="B12" s="31" t="s">
        <v>111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>
      <c r="A13" s="24">
        <v>42018</v>
      </c>
      <c r="B13" s="31" t="s">
        <v>111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>
      <c r="A15" s="24">
        <v>42024</v>
      </c>
      <c r="B15" s="31" t="s">
        <v>111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>
      <c r="A17" s="24">
        <v>42030</v>
      </c>
      <c r="B17" s="31" t="s">
        <v>111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>
      <c r="A18" s="24">
        <v>42034</v>
      </c>
      <c r="B18" s="31" t="s">
        <v>111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>
      <c r="A19" s="39">
        <v>42040</v>
      </c>
      <c r="B19" s="31" t="s">
        <v>111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>
      <c r="A21" s="18">
        <v>42080</v>
      </c>
      <c r="B21" s="31" t="s">
        <v>111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>
      <c r="A22" s="18">
        <v>42086</v>
      </c>
      <c r="B22" s="31" t="s">
        <v>111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>
      <c r="A23" s="18">
        <v>42091</v>
      </c>
      <c r="B23" s="31" t="s">
        <v>111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>
      <c r="A24" s="24">
        <v>42100</v>
      </c>
      <c r="B24" s="31" t="s">
        <v>111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>
      <c r="A25" s="18">
        <v>42110</v>
      </c>
      <c r="B25" s="31" t="s">
        <v>111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>
      <c r="A27" s="18">
        <v>42285</v>
      </c>
      <c r="B27" s="31" t="s">
        <v>111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>
      <c r="A28" s="18">
        <v>42287</v>
      </c>
      <c r="B28" s="31" t="s">
        <v>111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>
      <c r="A29" s="18">
        <v>42288</v>
      </c>
      <c r="B29" s="31" t="s">
        <v>111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>
      <c r="A30" s="18">
        <v>42291</v>
      </c>
      <c r="B30" s="31" t="s">
        <v>111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>
      <c r="A32" s="18">
        <v>42297</v>
      </c>
      <c r="B32" s="31" t="s">
        <v>111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9" t="s">
        <v>410</v>
      </c>
      <c r="B7" s="249"/>
      <c r="C7" s="248" t="s">
        <v>411</v>
      </c>
      <c r="D7" s="248"/>
      <c r="E7" s="269" t="s">
        <v>29</v>
      </c>
      <c r="F7" s="269"/>
      <c r="G7" s="26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42298</v>
      </c>
      <c r="B10" s="31" t="s">
        <v>412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>
      <c r="A11" s="24">
        <v>42312</v>
      </c>
      <c r="B11" s="31" t="s">
        <v>412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>
      <c r="A13" s="24">
        <v>42333</v>
      </c>
      <c r="B13" s="31" t="s">
        <v>412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226"/>
      <c r="H3" s="62"/>
      <c r="I3" s="62"/>
    </row>
    <row r="4" spans="1:10" ht="9.75" customHeight="1">
      <c r="C4" s="4"/>
      <c r="D4" s="4"/>
      <c r="E4" s="4"/>
      <c r="F4" s="65"/>
      <c r="G4" s="4"/>
      <c r="I4" s="233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33"/>
    </row>
    <row r="7" spans="1:10" ht="21" customHeight="1">
      <c r="A7" s="249" t="s">
        <v>422</v>
      </c>
      <c r="B7" s="249"/>
      <c r="C7" s="248"/>
      <c r="D7" s="248"/>
      <c r="E7" s="269" t="s">
        <v>29</v>
      </c>
      <c r="F7" s="269"/>
      <c r="G7" s="269"/>
      <c r="I7" s="233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42328</v>
      </c>
      <c r="B10" s="31" t="s">
        <v>111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>
      <c r="A11" s="24">
        <v>42343</v>
      </c>
      <c r="B11" s="31" t="s">
        <v>111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>
      <c r="A12" s="24">
        <v>42345</v>
      </c>
      <c r="B12" s="31" t="s">
        <v>111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>
      <c r="A13" s="24">
        <v>42349</v>
      </c>
      <c r="B13" s="31" t="s">
        <v>111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>
      <c r="A14" s="24">
        <v>42350</v>
      </c>
      <c r="B14" s="31" t="s">
        <v>111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>
      <c r="A15" s="24">
        <v>42351</v>
      </c>
      <c r="B15" s="31" t="s">
        <v>111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>
      <c r="A16" s="24">
        <v>42352</v>
      </c>
      <c r="B16" s="31" t="s">
        <v>111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>
      <c r="A17" s="24">
        <v>42354</v>
      </c>
      <c r="B17" s="31" t="s">
        <v>111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>
      <c r="A18" s="24">
        <v>42355</v>
      </c>
      <c r="B18" s="31" t="s">
        <v>111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>
      <c r="A19" s="39">
        <v>42361</v>
      </c>
      <c r="B19" s="31" t="s">
        <v>111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>
    <filterColumn colId="3"/>
  </autoFilter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59"/>
      <c r="H3" s="62"/>
      <c r="I3" s="62"/>
    </row>
    <row r="4" spans="1:10" ht="9.75" customHeight="1">
      <c r="C4" s="4"/>
      <c r="D4" s="4"/>
      <c r="E4" s="4"/>
      <c r="F4" s="65"/>
      <c r="G4" s="4"/>
      <c r="I4" s="6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6"/>
    </row>
    <row r="7" spans="1:10" ht="21" customHeight="1">
      <c r="A7" s="249" t="s">
        <v>122</v>
      </c>
      <c r="B7" s="249"/>
      <c r="C7" s="248" t="s">
        <v>370</v>
      </c>
      <c r="D7" s="248"/>
      <c r="E7" s="269" t="s">
        <v>29</v>
      </c>
      <c r="F7" s="269"/>
      <c r="G7" s="269"/>
      <c r="I7" s="6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41425</v>
      </c>
      <c r="B10" s="23" t="s">
        <v>111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>
      <c r="A11" s="39">
        <v>41426</v>
      </c>
      <c r="B11" s="31" t="s">
        <v>111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>
      <c r="A12" s="24">
        <v>41428</v>
      </c>
      <c r="B12" s="31" t="s">
        <v>111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>
      <c r="A13" s="24">
        <v>41429</v>
      </c>
      <c r="B13" s="31" t="s">
        <v>111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>
      <c r="A14" s="24">
        <v>41430</v>
      </c>
      <c r="B14" s="31" t="s">
        <v>111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>
      <c r="A15" s="24">
        <v>41431</v>
      </c>
      <c r="B15" s="31" t="s">
        <v>111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>
      <c r="A17" s="24">
        <v>41467</v>
      </c>
      <c r="B17" s="31" t="s">
        <v>161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>
      <c r="A18" s="39"/>
      <c r="B18" s="31" t="s">
        <v>111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>
      <c r="A20" s="274" t="s">
        <v>252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>
      <c r="A21" s="18">
        <v>41647</v>
      </c>
      <c r="B21" s="21" t="s">
        <v>161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>
      <c r="A22" s="18"/>
      <c r="B22" s="21" t="s">
        <v>111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>
      <c r="A23" s="18">
        <v>41647</v>
      </c>
      <c r="B23" s="21" t="s">
        <v>280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>
      <c r="A25" s="18">
        <v>41752</v>
      </c>
      <c r="B25" s="21" t="s">
        <v>111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>
      <c r="A27" s="18">
        <v>41869</v>
      </c>
      <c r="B27" s="21" t="s">
        <v>111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>
      <c r="A28" s="18">
        <v>41871</v>
      </c>
      <c r="B28" s="21" t="s">
        <v>111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>
      <c r="A29" s="18">
        <v>41872</v>
      </c>
      <c r="B29" s="21" t="s">
        <v>111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>
      <c r="A30" s="18"/>
      <c r="B30" s="21" t="s">
        <v>111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>
      <c r="A31" s="18">
        <v>41875</v>
      </c>
      <c r="B31" s="21" t="s">
        <v>111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>
      <c r="A32" s="18">
        <v>41883</v>
      </c>
      <c r="B32" s="21" t="s">
        <v>111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>
      <c r="A33" s="18">
        <v>41886</v>
      </c>
      <c r="B33" s="21" t="s">
        <v>111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>
      <c r="A34" s="18">
        <v>41888</v>
      </c>
      <c r="B34" s="21" t="s">
        <v>111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>
      <c r="A35" s="24">
        <v>41889</v>
      </c>
      <c r="B35" s="21" t="s">
        <v>111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>
      <c r="A37" s="24">
        <v>41898</v>
      </c>
      <c r="B37" s="21" t="s">
        <v>111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>
      <c r="A38" s="24">
        <v>41904</v>
      </c>
      <c r="B38" s="21" t="s">
        <v>111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>
      <c r="A39" s="24">
        <v>41905</v>
      </c>
      <c r="B39" s="21" t="s">
        <v>111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>
      <c r="A41" s="24">
        <v>41908</v>
      </c>
      <c r="B41" s="21" t="s">
        <v>111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>
      <c r="A42" s="24">
        <v>41911</v>
      </c>
      <c r="B42" s="21" t="s">
        <v>111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>
      <c r="A43" s="24">
        <v>41916</v>
      </c>
      <c r="B43" s="21" t="s">
        <v>111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>
      <c r="A44" s="24">
        <v>41917</v>
      </c>
      <c r="B44" s="21" t="s">
        <v>111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>
      <c r="A45" s="24">
        <v>41918</v>
      </c>
      <c r="B45" s="21" t="s">
        <v>111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>
      <c r="A46" s="24">
        <v>41919</v>
      </c>
      <c r="B46" s="21" t="s">
        <v>111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>
      <c r="A48" s="24">
        <v>41931</v>
      </c>
      <c r="B48" s="21" t="s">
        <v>111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>
      <c r="A49" s="24">
        <v>41932</v>
      </c>
      <c r="B49" s="21" t="s">
        <v>111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>
      <c r="A50" s="24">
        <v>41934</v>
      </c>
      <c r="B50" s="21" t="s">
        <v>111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>
      <c r="A51" s="24">
        <v>41960</v>
      </c>
      <c r="B51" s="21" t="s">
        <v>111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>
      <c r="A52" s="24">
        <v>41968</v>
      </c>
      <c r="B52" s="21" t="s">
        <v>111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>
      <c r="A53" s="24"/>
      <c r="B53" s="21" t="s">
        <v>111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>
      <c r="A54" s="24">
        <v>41970</v>
      </c>
      <c r="B54" s="21" t="s">
        <v>111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>
      <c r="A55" s="24">
        <v>41971</v>
      </c>
      <c r="B55" s="21" t="s">
        <v>111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>
      <c r="A56" s="24">
        <v>41973</v>
      </c>
      <c r="B56" s="21" t="s">
        <v>111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>
      <c r="A57" s="24">
        <v>41975</v>
      </c>
      <c r="B57" s="21" t="s">
        <v>111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>
      <c r="A58" s="24">
        <v>41977</v>
      </c>
      <c r="B58" s="21" t="s">
        <v>111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>
      <c r="A59" s="24"/>
      <c r="B59" s="21" t="s">
        <v>111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>
      <c r="A62" s="24">
        <v>41979</v>
      </c>
      <c r="B62" s="21" t="s">
        <v>111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>
      <c r="A63" s="24">
        <v>41995</v>
      </c>
      <c r="B63" s="21" t="s">
        <v>111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>
      <c r="A64" s="24">
        <v>41996</v>
      </c>
      <c r="B64" s="21" t="s">
        <v>111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>
      <c r="A65" s="24">
        <v>42000</v>
      </c>
      <c r="B65" s="21" t="s">
        <v>111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>
      <c r="A66" s="24"/>
      <c r="B66" s="21" t="s">
        <v>111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>
      <c r="A67" s="24">
        <v>42001</v>
      </c>
      <c r="B67" s="21" t="s">
        <v>111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>
      <c r="A68" s="24">
        <v>42003</v>
      </c>
      <c r="B68" s="21" t="s">
        <v>111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>
      <c r="A69" s="24">
        <v>42004</v>
      </c>
      <c r="B69" s="21" t="s">
        <v>111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>
      <c r="A70" s="24">
        <v>42006</v>
      </c>
      <c r="B70" s="21" t="s">
        <v>111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>
      <c r="A71" s="24">
        <v>42009</v>
      </c>
      <c r="B71" s="21" t="s">
        <v>111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>
      <c r="A72" s="24"/>
      <c r="B72" s="21" t="s">
        <v>111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>
      <c r="A73" s="24">
        <v>42010</v>
      </c>
      <c r="B73" s="21" t="s">
        <v>111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>
      <c r="A74" s="24"/>
      <c r="B74" s="21" t="s">
        <v>111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>
      <c r="A76" s="24">
        <v>42021</v>
      </c>
      <c r="B76" s="21" t="s">
        <v>111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>
      <c r="A77" s="24">
        <v>42024</v>
      </c>
      <c r="B77" s="21" t="s">
        <v>111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>
      <c r="A78" s="24">
        <v>42031</v>
      </c>
      <c r="B78" s="21" t="s">
        <v>111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>
      <c r="A79" s="24">
        <v>42032</v>
      </c>
      <c r="B79" s="21" t="s">
        <v>111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>
      <c r="A80" s="24"/>
      <c r="B80" s="21" t="s">
        <v>299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>
      <c r="A81" s="24">
        <v>42033</v>
      </c>
      <c r="B81" s="21" t="s">
        <v>111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>
      <c r="A82" s="24">
        <v>42034</v>
      </c>
      <c r="B82" s="21" t="s">
        <v>111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>
      <c r="A83" s="24">
        <v>42035</v>
      </c>
      <c r="B83" s="21" t="s">
        <v>111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>
      <c r="A87" s="24">
        <v>42131</v>
      </c>
      <c r="B87" s="31" t="s">
        <v>111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>
      <c r="A88" s="24">
        <v>42132</v>
      </c>
      <c r="B88" s="31" t="s">
        <v>111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>
      <c r="A89" s="24"/>
      <c r="B89" s="31" t="s">
        <v>111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>
      <c r="A90" s="24">
        <v>42133</v>
      </c>
      <c r="B90" s="31" t="s">
        <v>111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>
      <c r="A91" s="24">
        <v>42134</v>
      </c>
      <c r="B91" s="31" t="s">
        <v>111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>
      <c r="A92" s="24">
        <v>42135</v>
      </c>
      <c r="B92" s="31" t="s">
        <v>111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>
      <c r="A93" s="24">
        <v>42136</v>
      </c>
      <c r="B93" s="31" t="s">
        <v>111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>
      <c r="A94" s="24">
        <v>42138</v>
      </c>
      <c r="B94" s="31" t="s">
        <v>111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>
      <c r="A95" s="24">
        <v>42139</v>
      </c>
      <c r="B95" s="31" t="s">
        <v>111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>
      <c r="A96" s="24">
        <v>42140</v>
      </c>
      <c r="B96" s="31" t="s">
        <v>111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>
      <c r="A97" s="24">
        <v>42141</v>
      </c>
      <c r="B97" s="31" t="s">
        <v>111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>
      <c r="A98" s="24">
        <v>42142</v>
      </c>
      <c r="B98" s="31" t="s">
        <v>111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>
      <c r="A99" s="24">
        <v>42143</v>
      </c>
      <c r="B99" s="31" t="s">
        <v>111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>
      <c r="A100" s="24">
        <v>42145</v>
      </c>
      <c r="B100" s="31" t="s">
        <v>111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>
      <c r="A101" s="24">
        <v>42146</v>
      </c>
      <c r="B101" s="31" t="s">
        <v>111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>
      <c r="A102" s="24">
        <v>42147</v>
      </c>
      <c r="B102" s="31" t="s">
        <v>111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>
      <c r="A106" s="24">
        <v>42201</v>
      </c>
      <c r="B106" s="31" t="s">
        <v>111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>
      <c r="A107" s="24">
        <v>42202</v>
      </c>
      <c r="B107" s="31" t="s">
        <v>111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>
      <c r="A108" s="24">
        <v>42203</v>
      </c>
      <c r="B108" s="31" t="s">
        <v>111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>
      <c r="A109" s="24">
        <v>42204</v>
      </c>
      <c r="B109" s="31" t="s">
        <v>111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>
      <c r="A110" s="24">
        <v>42205</v>
      </c>
      <c r="B110" s="31" t="s">
        <v>111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>
      <c r="A111" s="24">
        <v>42206</v>
      </c>
      <c r="B111" s="31" t="s">
        <v>111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>
      <c r="A112" s="24">
        <v>42207</v>
      </c>
      <c r="B112" s="31" t="s">
        <v>111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>
      <c r="A113" s="24">
        <v>42208</v>
      </c>
      <c r="B113" s="31" t="s">
        <v>111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>
      <c r="A114" s="24">
        <v>42209</v>
      </c>
      <c r="B114" s="31" t="s">
        <v>111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>
      <c r="A115" s="24">
        <v>42210</v>
      </c>
      <c r="B115" s="31" t="s">
        <v>111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>
      <c r="A116" s="24">
        <v>42211</v>
      </c>
      <c r="B116" s="31" t="s">
        <v>111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>
      <c r="A117" s="24">
        <v>42212</v>
      </c>
      <c r="B117" s="31" t="s">
        <v>111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>
      <c r="A118" s="24">
        <v>42213</v>
      </c>
      <c r="B118" s="31" t="s">
        <v>111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>
      <c r="A119" s="24">
        <v>42214</v>
      </c>
      <c r="B119" s="31" t="s">
        <v>111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>
      <c r="A120" s="24"/>
      <c r="B120" s="31" t="s">
        <v>371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>
      <c r="A121" s="24">
        <v>42216</v>
      </c>
      <c r="B121" s="31" t="s">
        <v>111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>
      <c r="A122" s="24">
        <v>42217</v>
      </c>
      <c r="B122" s="31" t="s">
        <v>111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>
      <c r="A123" s="24">
        <v>42218</v>
      </c>
      <c r="B123" s="31" t="s">
        <v>111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>
      <c r="A124" s="24">
        <v>42221</v>
      </c>
      <c r="B124" s="31" t="s">
        <v>111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>
      <c r="A125" s="24">
        <v>42222</v>
      </c>
      <c r="B125" s="31" t="s">
        <v>111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>
      <c r="A126" s="24">
        <v>42224</v>
      </c>
      <c r="B126" s="31" t="s">
        <v>111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>
      <c r="A127" s="24">
        <v>42225</v>
      </c>
      <c r="B127" s="31" t="s">
        <v>111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>
      <c r="A128" s="24">
        <v>42226</v>
      </c>
      <c r="B128" s="31" t="s">
        <v>111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>
      <c r="A129" s="24">
        <v>42228</v>
      </c>
      <c r="B129" s="31" t="s">
        <v>111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>
      <c r="A130" s="24">
        <v>42229</v>
      </c>
      <c r="B130" s="31" t="s">
        <v>111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>
      <c r="A131" s="24">
        <v>42230</v>
      </c>
      <c r="B131" s="31" t="s">
        <v>111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>
      <c r="A132" s="24">
        <v>42231</v>
      </c>
      <c r="B132" s="31" t="s">
        <v>111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>
      <c r="A133" s="24">
        <v>42235</v>
      </c>
      <c r="B133" s="31" t="s">
        <v>111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>
      <c r="A134" s="24">
        <v>42238</v>
      </c>
      <c r="B134" s="31" t="s">
        <v>111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>
      <c r="A135" s="24">
        <v>42240</v>
      </c>
      <c r="B135" s="31" t="s">
        <v>111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>
      <c r="A136" s="24">
        <v>42241</v>
      </c>
      <c r="B136" s="31" t="s">
        <v>111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>
    <filterColumn colId="3"/>
  </autoFilter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/>
    <row r="5" spans="1:8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/>
    <row r="7" spans="1:8" ht="21.75" customHeight="1">
      <c r="A7" s="249" t="s">
        <v>6</v>
      </c>
      <c r="B7" s="249"/>
      <c r="C7" s="277" t="s">
        <v>27</v>
      </c>
      <c r="D7" s="277"/>
    </row>
    <row r="8" spans="1:8" s="55" customFormat="1" ht="15.75" customHeight="1">
      <c r="C8" s="278"/>
      <c r="D8" s="27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hidden="1" customHeight="1">
      <c r="A10" s="24">
        <v>40740</v>
      </c>
      <c r="B10" s="31" t="s">
        <v>61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62</v>
      </c>
    </row>
    <row r="11" spans="1:8" ht="18.75" hidden="1" customHeight="1">
      <c r="A11" s="24"/>
      <c r="B11" s="31" t="s">
        <v>61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>
      <c r="A13" s="253"/>
      <c r="B13" s="254"/>
      <c r="C13" s="254"/>
      <c r="D13" s="254"/>
      <c r="E13" s="254"/>
      <c r="F13" s="254"/>
      <c r="G13" s="254"/>
      <c r="H13" s="255"/>
    </row>
    <row r="14" spans="1:8" ht="18.75" hidden="1" customHeight="1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90</v>
      </c>
    </row>
    <row r="20" spans="1:10" ht="18.75" hidden="1" customHeight="1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>
      <c r="A23" s="253"/>
      <c r="B23" s="254"/>
      <c r="C23" s="254"/>
      <c r="D23" s="254"/>
      <c r="E23" s="254"/>
      <c r="F23" s="254"/>
      <c r="G23" s="254"/>
      <c r="H23" s="255"/>
    </row>
    <row r="24" spans="1:10" ht="18.75" hidden="1" customHeight="1">
      <c r="A24" s="24">
        <v>41522</v>
      </c>
      <c r="B24" s="31" t="s">
        <v>110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>
      <c r="A26" s="24"/>
      <c r="B26" s="16" t="s">
        <v>119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>
      <c r="A30" s="253"/>
      <c r="B30" s="254"/>
      <c r="C30" s="254"/>
      <c r="D30" s="254"/>
      <c r="E30" s="254"/>
      <c r="F30" s="254"/>
      <c r="G30" s="254"/>
      <c r="H30" s="255"/>
    </row>
    <row r="31" spans="1:10" ht="18.75" hidden="1" customHeight="1">
      <c r="A31" s="24">
        <v>41678</v>
      </c>
      <c r="B31" s="31" t="s">
        <v>124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>
      <c r="A32" s="24">
        <v>41679</v>
      </c>
      <c r="B32" s="31" t="s">
        <v>124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>
      <c r="A37" s="24">
        <v>41836</v>
      </c>
      <c r="B37" s="31" t="s">
        <v>124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>
      <c r="A38" s="24"/>
      <c r="B38" s="31" t="s">
        <v>279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>
      <c r="A41" s="253"/>
      <c r="B41" s="254"/>
      <c r="C41" s="254"/>
      <c r="D41" s="254"/>
      <c r="E41" s="254"/>
      <c r="F41" s="254"/>
      <c r="G41" s="254"/>
      <c r="H41" s="255"/>
    </row>
    <row r="42" spans="1:8" ht="18.75" customHeight="1">
      <c r="A42" s="24">
        <v>42032</v>
      </c>
      <c r="B42" s="31" t="s">
        <v>279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>
      <c r="A44" s="24">
        <v>42034</v>
      </c>
      <c r="B44" s="31" t="s">
        <v>279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>
      <c r="A47" s="24">
        <v>42059</v>
      </c>
      <c r="B47" s="31" t="s">
        <v>124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>
      <c r="A48" s="24">
        <v>42087</v>
      </c>
      <c r="B48" s="31" t="s">
        <v>124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>
      <c r="A55" s="24">
        <v>42199</v>
      </c>
      <c r="B55" s="31" t="s">
        <v>124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>
      <c r="A56" s="24">
        <v>42209</v>
      </c>
      <c r="B56" s="31" t="s">
        <v>206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>
      <c r="A57" s="24">
        <v>42218</v>
      </c>
      <c r="B57" s="31" t="s">
        <v>206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>
      <c r="A58" s="24">
        <v>42220</v>
      </c>
      <c r="B58" s="31" t="s">
        <v>206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>
      <c r="A59" s="24"/>
      <c r="B59" s="31" t="s">
        <v>378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>
      <c r="A60" s="24">
        <v>42222</v>
      </c>
      <c r="B60" s="31" t="s">
        <v>378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>
      <c r="A61" s="24"/>
      <c r="B61" s="31" t="s">
        <v>379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>
      <c r="A63" s="24">
        <v>42314</v>
      </c>
      <c r="B63" s="31" t="s">
        <v>206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>
      <c r="A64" s="24">
        <v>42314</v>
      </c>
      <c r="B64" s="31" t="s">
        <v>423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>
      <c r="A2" s="256" t="s">
        <v>37</v>
      </c>
      <c r="B2" s="256"/>
      <c r="C2" s="256"/>
      <c r="D2" s="256"/>
      <c r="E2" s="256"/>
      <c r="F2" s="236"/>
      <c r="G2" s="61"/>
      <c r="H2" s="62"/>
    </row>
    <row r="3" spans="1:9" s="60" customFormat="1" ht="18.75" customHeight="1">
      <c r="A3" s="256" t="s">
        <v>40</v>
      </c>
      <c r="B3" s="256"/>
      <c r="C3" s="256" t="s">
        <v>41</v>
      </c>
      <c r="D3" s="256"/>
      <c r="E3" s="256"/>
      <c r="F3" s="236"/>
      <c r="G3" s="61"/>
      <c r="H3" s="62"/>
    </row>
    <row r="4" spans="1:9" ht="9.75" customHeight="1"/>
    <row r="5" spans="1:9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/>
    <row r="7" spans="1:9" ht="21.75" customHeight="1">
      <c r="A7" s="249"/>
      <c r="B7" s="249"/>
      <c r="C7" s="277" t="s">
        <v>28</v>
      </c>
      <c r="D7" s="277"/>
    </row>
    <row r="8" spans="1:9" s="55" customFormat="1" ht="15.75" customHeight="1">
      <c r="C8" s="278"/>
      <c r="D8" s="279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2" t="s">
        <v>433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42318</v>
      </c>
      <c r="B10" s="31" t="s">
        <v>424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>
      <c r="A11" s="24"/>
      <c r="B11" s="31" t="s">
        <v>425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>
      <c r="A12" s="24"/>
      <c r="B12" s="31" t="s">
        <v>426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>
      <c r="A13" s="24">
        <v>42319</v>
      </c>
      <c r="B13" s="31" t="s">
        <v>426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>
      <c r="A14" s="24">
        <v>42310</v>
      </c>
      <c r="B14" s="31" t="s">
        <v>427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>
      <c r="A15" s="24">
        <v>42310</v>
      </c>
      <c r="B15" s="31" t="s">
        <v>162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79</v>
      </c>
    </row>
    <row r="16" spans="1:9" ht="18.75" customHeight="1">
      <c r="A16" s="24">
        <v>42315</v>
      </c>
      <c r="B16" s="31" t="s">
        <v>162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79</v>
      </c>
    </row>
    <row r="17" spans="1:9" ht="18.75" customHeight="1">
      <c r="A17" s="24">
        <v>42317</v>
      </c>
      <c r="B17" s="31" t="s">
        <v>162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79</v>
      </c>
    </row>
    <row r="18" spans="1:9" ht="18.75" customHeight="1">
      <c r="A18" s="24"/>
      <c r="B18" s="31" t="s">
        <v>162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79</v>
      </c>
    </row>
    <row r="19" spans="1:9" ht="18.75" customHeight="1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>
      <c r="A20" s="237"/>
      <c r="B20" s="238" t="s">
        <v>434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>
      <c r="A21" s="237"/>
      <c r="B21" s="238" t="s">
        <v>435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>
      <c r="A22" s="237"/>
      <c r="B22" s="238" t="s">
        <v>436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>
      <c r="A23" s="24"/>
      <c r="B23" s="238" t="s">
        <v>438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>
      <c r="A24" s="243"/>
      <c r="B24" s="244" t="s">
        <v>439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>
      <c r="G37" s="11"/>
      <c r="H37" s="228"/>
    </row>
  </sheetData>
  <autoFilter ref="A9:I9">
    <filterColumn colId="5"/>
  </autoFilter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/>
    <row r="5" spans="1:8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/>
    <row r="7" spans="1:8" ht="21.75" customHeight="1">
      <c r="A7" s="249" t="s">
        <v>389</v>
      </c>
      <c r="B7" s="249"/>
      <c r="C7" s="277" t="s">
        <v>28</v>
      </c>
      <c r="D7" s="277"/>
    </row>
    <row r="8" spans="1:8" s="55" customFormat="1" ht="15.75" customHeight="1">
      <c r="C8" s="278"/>
      <c r="D8" s="27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42174</v>
      </c>
      <c r="B10" s="31" t="s">
        <v>390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>
      <c r="A11" s="24">
        <v>42206</v>
      </c>
      <c r="B11" s="31" t="s">
        <v>391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>
      <c r="A12" s="24">
        <v>42213</v>
      </c>
      <c r="B12" s="31" t="s">
        <v>392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>
      <c r="A13" s="24"/>
      <c r="B13" s="31" t="s">
        <v>393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>
      <c r="A14" s="24"/>
      <c r="B14" s="31" t="s">
        <v>394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>
      <c r="A15" s="24"/>
      <c r="B15" s="31" t="s">
        <v>391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56" t="s">
        <v>38</v>
      </c>
      <c r="B1" s="256"/>
      <c r="C1" s="256"/>
      <c r="D1" s="256"/>
      <c r="E1" s="256"/>
      <c r="G1" s="61"/>
      <c r="H1" s="62"/>
    </row>
    <row r="2" spans="1:9" s="60" customFormat="1" ht="18.75" customHeight="1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>
      <c r="A3" s="256" t="s">
        <v>40</v>
      </c>
      <c r="B3" s="256"/>
      <c r="C3" s="226"/>
      <c r="D3" s="256" t="s">
        <v>41</v>
      </c>
      <c r="E3" s="256"/>
      <c r="F3" s="256"/>
      <c r="G3" s="61"/>
      <c r="H3" s="62"/>
    </row>
    <row r="4" spans="1:9" ht="9.75" customHeight="1"/>
    <row r="5" spans="1:9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/>
    <row r="7" spans="1:9" ht="21.75" customHeight="1">
      <c r="A7" s="249" t="s">
        <v>388</v>
      </c>
      <c r="B7" s="249"/>
      <c r="C7" s="227"/>
      <c r="D7" s="277" t="s">
        <v>28</v>
      </c>
      <c r="E7" s="277"/>
    </row>
    <row r="8" spans="1:9" s="55" customFormat="1" ht="15.75" customHeight="1">
      <c r="D8" s="278"/>
      <c r="E8" s="279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191" t="s">
        <v>70</v>
      </c>
      <c r="D9" s="83" t="s">
        <v>24</v>
      </c>
      <c r="E9" s="83" t="s">
        <v>35</v>
      </c>
      <c r="F9" s="72" t="s">
        <v>75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42261</v>
      </c>
      <c r="B10" s="31" t="s">
        <v>264</v>
      </c>
      <c r="C10" s="31" t="s">
        <v>339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>
      <c r="A11" s="24">
        <v>42272</v>
      </c>
      <c r="B11" s="31" t="s">
        <v>264</v>
      </c>
      <c r="C11" s="31" t="s">
        <v>339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>
      <c r="A12" s="24"/>
      <c r="B12" s="31" t="s">
        <v>332</v>
      </c>
      <c r="C12" s="31" t="s">
        <v>339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>
      <c r="A13" s="24">
        <v>42277</v>
      </c>
      <c r="B13" s="31" t="s">
        <v>264</v>
      </c>
      <c r="C13" s="31" t="s">
        <v>339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>
      <c r="A15" s="24">
        <v>42284</v>
      </c>
      <c r="B15" s="31" t="s">
        <v>332</v>
      </c>
      <c r="C15" s="31" t="s">
        <v>339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>
      <c r="A16" s="24">
        <v>42285</v>
      </c>
      <c r="B16" s="31" t="s">
        <v>264</v>
      </c>
      <c r="C16" s="31" t="s">
        <v>339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>
      <c r="A17" s="24"/>
      <c r="B17" s="31" t="s">
        <v>332</v>
      </c>
      <c r="C17" s="31" t="s">
        <v>339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>
      <c r="A19" s="24">
        <v>42315</v>
      </c>
      <c r="B19" s="31" t="s">
        <v>332</v>
      </c>
      <c r="C19" s="31" t="s">
        <v>401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>
      <c r="A20" s="24">
        <v>42318</v>
      </c>
      <c r="B20" s="31" t="s">
        <v>332</v>
      </c>
      <c r="C20" s="31" t="s">
        <v>401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>
      <c r="A22" s="24">
        <v>42329</v>
      </c>
      <c r="B22" s="31" t="s">
        <v>162</v>
      </c>
      <c r="C22" s="31" t="s">
        <v>401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>
      <c r="A23" s="24">
        <v>42334</v>
      </c>
      <c r="B23" s="31" t="s">
        <v>162</v>
      </c>
      <c r="C23" s="31" t="s">
        <v>401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>
      <c r="A24" s="24"/>
      <c r="B24" s="31" t="s">
        <v>429</v>
      </c>
      <c r="C24" s="31" t="s">
        <v>401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>
      <c r="A25" s="24"/>
      <c r="B25" s="31" t="s">
        <v>430</v>
      </c>
      <c r="C25" s="31" t="s">
        <v>401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>
      <c r="A26" s="24"/>
      <c r="B26" s="31" t="s">
        <v>431</v>
      </c>
      <c r="C26" s="31" t="s">
        <v>401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>
      <c r="A27" s="24">
        <v>42333</v>
      </c>
      <c r="B27" s="31" t="s">
        <v>162</v>
      </c>
      <c r="C27" s="31" t="s">
        <v>339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>
      <c r="A28" s="24"/>
      <c r="B28" s="31" t="s">
        <v>162</v>
      </c>
      <c r="C28" s="31" t="s">
        <v>339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>
      <c r="A29" s="24">
        <v>42337</v>
      </c>
      <c r="B29" s="31" t="s">
        <v>162</v>
      </c>
      <c r="C29" s="31" t="s">
        <v>401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>
      <c r="A30" s="24"/>
      <c r="B30" s="31" t="s">
        <v>162</v>
      </c>
      <c r="C30" s="31" t="s">
        <v>401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>
      <c r="A31" s="24"/>
      <c r="B31" s="31" t="s">
        <v>16</v>
      </c>
      <c r="C31" s="31" t="s">
        <v>401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>
      <c r="A32" s="24">
        <v>42339</v>
      </c>
      <c r="B32" s="31" t="s">
        <v>162</v>
      </c>
      <c r="C32" s="31" t="s">
        <v>401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>
      <c r="A33" s="24"/>
      <c r="B33" s="31" t="s">
        <v>16</v>
      </c>
      <c r="C33" s="31" t="s">
        <v>401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>
      <c r="A36" s="24">
        <v>42355</v>
      </c>
      <c r="B36" s="31" t="s">
        <v>16</v>
      </c>
      <c r="C36" s="31" t="s">
        <v>401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>
      <c r="A37" s="24"/>
      <c r="B37" s="31" t="s">
        <v>332</v>
      </c>
      <c r="C37" s="31" t="s">
        <v>401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>
      <c r="A38" s="24">
        <v>42356</v>
      </c>
      <c r="B38" s="31" t="s">
        <v>440</v>
      </c>
      <c r="C38" s="31" t="s">
        <v>401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>
      <c r="A39" s="24"/>
      <c r="B39" s="31" t="s">
        <v>162</v>
      </c>
      <c r="C39" s="31" t="s">
        <v>401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>
      <c r="G47" s="11"/>
      <c r="H47" s="205"/>
    </row>
  </sheetData>
  <autoFilter ref="A9:I9">
    <filterColumn colId="2"/>
  </autoFilter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70" t="s">
        <v>304</v>
      </c>
      <c r="B7" s="270"/>
      <c r="C7" s="189"/>
    </row>
    <row r="8" spans="1:10" ht="18.75" hidden="1" customHeight="1">
      <c r="I8" s="10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342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29">
        <v>42079</v>
      </c>
      <c r="B10" s="58" t="s">
        <v>305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>
      <c r="A11" s="18"/>
      <c r="B11" s="16" t="s">
        <v>306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>
      <c r="A13" s="18">
        <v>42089</v>
      </c>
      <c r="B13" s="16" t="s">
        <v>307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>
      <c r="A14" s="18">
        <v>42089</v>
      </c>
      <c r="B14" s="16" t="s">
        <v>264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>
      <c r="A15" s="18"/>
      <c r="B15" s="16" t="s">
        <v>309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>
      <c r="A16" s="18"/>
      <c r="B16" s="16" t="s">
        <v>308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>
      <c r="A17" s="18"/>
      <c r="B17" s="16" t="s">
        <v>310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>
      <c r="A19" s="18">
        <v>42093</v>
      </c>
      <c r="B19" s="16" t="s">
        <v>200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>
      <c r="A20" s="274" t="s">
        <v>351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>
      <c r="A21" s="18">
        <v>42107</v>
      </c>
      <c r="B21" s="16" t="s">
        <v>309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>
      <c r="A22" s="18"/>
      <c r="B22" s="16" t="s">
        <v>308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>
      <c r="A23" s="18"/>
      <c r="B23" s="16" t="s">
        <v>200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>
      <c r="A24" s="18">
        <v>42115</v>
      </c>
      <c r="B24" s="16" t="s">
        <v>308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>
      <c r="A25" s="18"/>
      <c r="B25" s="16" t="s">
        <v>309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>
      <c r="A26" s="18"/>
      <c r="B26" s="16" t="s">
        <v>310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>
      <c r="A27" s="18"/>
      <c r="B27" s="16" t="s">
        <v>311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>
      <c r="A28" s="18">
        <v>42119</v>
      </c>
      <c r="B28" s="16" t="s">
        <v>310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>
      <c r="A29" s="18"/>
      <c r="B29" s="16" t="s">
        <v>309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>
      <c r="A30" s="18"/>
      <c r="B30" s="16" t="s">
        <v>308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>
      <c r="A31" s="18"/>
      <c r="B31" s="16" t="s">
        <v>308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>
      <c r="A32" s="18">
        <v>42123</v>
      </c>
      <c r="B32" s="16" t="s">
        <v>310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>
      <c r="A33" s="18"/>
      <c r="B33" s="16" t="s">
        <v>309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>
      <c r="A34" s="18"/>
      <c r="B34" s="16" t="s">
        <v>308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>
      <c r="A35" s="18"/>
      <c r="B35" s="16" t="s">
        <v>313</v>
      </c>
      <c r="C35" s="18" t="s">
        <v>78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>
      <c r="A36" s="18"/>
      <c r="B36" s="16" t="s">
        <v>313</v>
      </c>
      <c r="C36" s="16" t="s">
        <v>288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>
      <c r="A40" s="18"/>
      <c r="B40" s="16" t="s">
        <v>167</v>
      </c>
      <c r="C40" s="18" t="s">
        <v>191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>
      <c r="A41" s="274" t="s">
        <v>352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>
      <c r="A42" s="18">
        <v>42129</v>
      </c>
      <c r="B42" s="16" t="s">
        <v>308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>
      <c r="A43" s="18"/>
      <c r="B43" s="16" t="s">
        <v>314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>
      <c r="A44" s="18"/>
      <c r="B44" s="16" t="s">
        <v>309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>
      <c r="A45" s="18"/>
      <c r="B45" s="16" t="s">
        <v>310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>
      <c r="A46" s="18">
        <v>42136</v>
      </c>
      <c r="B46" s="16" t="s">
        <v>310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>
      <c r="A47" s="18">
        <v>42135</v>
      </c>
      <c r="B47" s="16" t="s">
        <v>309</v>
      </c>
      <c r="C47" s="18" t="s">
        <v>159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>
      <c r="A48" s="18"/>
      <c r="B48" s="16" t="s">
        <v>310</v>
      </c>
      <c r="C48" s="18" t="s">
        <v>159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>
      <c r="A49" s="18">
        <v>42136</v>
      </c>
      <c r="B49" s="16" t="s">
        <v>309</v>
      </c>
      <c r="C49" s="18" t="s">
        <v>159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>
      <c r="A50" s="18">
        <v>42145</v>
      </c>
      <c r="B50" s="16" t="s">
        <v>310</v>
      </c>
      <c r="C50" s="16" t="s">
        <v>317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>
      <c r="A51" s="18">
        <v>42151</v>
      </c>
      <c r="B51" s="16" t="s">
        <v>310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>
      <c r="A52" s="18"/>
      <c r="B52" s="16" t="s">
        <v>309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>
      <c r="A53" s="18"/>
      <c r="B53" s="16" t="s">
        <v>308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>
      <c r="A54" s="18"/>
      <c r="B54" s="16" t="s">
        <v>314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>
      <c r="A55" s="18">
        <v>42136</v>
      </c>
      <c r="B55" s="16" t="s">
        <v>315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>
      <c r="A56" s="18"/>
      <c r="B56" s="16" t="s">
        <v>316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>
      <c r="A61" s="18"/>
      <c r="B61" s="16" t="s">
        <v>318</v>
      </c>
      <c r="C61" s="18" t="s">
        <v>78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>
      <c r="A62" s="18"/>
      <c r="B62" s="16" t="s">
        <v>319</v>
      </c>
      <c r="C62" s="16" t="s">
        <v>288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>
      <c r="A63" s="274" t="s">
        <v>353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>
      <c r="A64" s="18">
        <v>42159</v>
      </c>
      <c r="B64" s="16" t="s">
        <v>310</v>
      </c>
      <c r="C64" s="16" t="s">
        <v>317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>
      <c r="A65" s="18">
        <v>42164</v>
      </c>
      <c r="B65" s="16" t="s">
        <v>310</v>
      </c>
      <c r="C65" s="16" t="s">
        <v>317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>
      <c r="A66" s="18">
        <v>42168</v>
      </c>
      <c r="B66" s="16" t="s">
        <v>310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>
      <c r="A67" s="18"/>
      <c r="B67" s="16" t="s">
        <v>308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>
      <c r="A68" s="18"/>
      <c r="B68" s="16" t="s">
        <v>326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>
      <c r="A69" s="18">
        <v>42172</v>
      </c>
      <c r="B69" s="16" t="s">
        <v>308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>
      <c r="A70" s="18"/>
      <c r="B70" s="16" t="s">
        <v>310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>
      <c r="A71" s="18">
        <v>42173</v>
      </c>
      <c r="B71" s="16" t="s">
        <v>310</v>
      </c>
      <c r="C71" s="16" t="s">
        <v>317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>
      <c r="A72" s="18">
        <v>42174</v>
      </c>
      <c r="B72" s="16" t="s">
        <v>200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>
      <c r="A73" s="18">
        <v>42177</v>
      </c>
      <c r="B73" s="16" t="s">
        <v>310</v>
      </c>
      <c r="C73" s="16" t="s">
        <v>317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>
      <c r="A74" s="18"/>
      <c r="B74" s="16" t="s">
        <v>308</v>
      </c>
      <c r="C74" s="16" t="s">
        <v>317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>
      <c r="A75" s="18">
        <v>42181</v>
      </c>
      <c r="B75" s="16" t="s">
        <v>308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>
      <c r="A76" s="18"/>
      <c r="B76" s="16" t="s">
        <v>310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>
      <c r="A77" s="18"/>
      <c r="B77" s="16" t="s">
        <v>328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>
      <c r="A78" s="18"/>
      <c r="B78" s="16" t="s">
        <v>312</v>
      </c>
      <c r="C78" s="16" t="s">
        <v>325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>
      <c r="A79" s="18"/>
      <c r="B79" s="16" t="s">
        <v>312</v>
      </c>
      <c r="C79" s="16" t="s">
        <v>325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>
      <c r="A80" s="18"/>
      <c r="B80" s="16" t="s">
        <v>312</v>
      </c>
      <c r="C80" s="16" t="s">
        <v>320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>
      <c r="A81" s="18"/>
      <c r="B81" s="16" t="s">
        <v>312</v>
      </c>
      <c r="C81" s="16" t="s">
        <v>322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>
      <c r="A82" s="18"/>
      <c r="B82" s="16" t="s">
        <v>312</v>
      </c>
      <c r="C82" s="16" t="s">
        <v>321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>
      <c r="A83" s="18">
        <v>42169</v>
      </c>
      <c r="B83" s="16" t="s">
        <v>327</v>
      </c>
      <c r="C83" s="16" t="s">
        <v>321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>
      <c r="A84" s="18"/>
      <c r="B84" s="16" t="s">
        <v>323</v>
      </c>
      <c r="C84" s="16" t="s">
        <v>288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>
      <c r="A85" s="18"/>
      <c r="B85" s="16" t="s">
        <v>331</v>
      </c>
      <c r="C85" s="16" t="s">
        <v>288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>
      <c r="A86" s="18"/>
      <c r="B86" s="16" t="s">
        <v>324</v>
      </c>
      <c r="C86" s="16" t="s">
        <v>283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>
      <c r="A87" s="18">
        <v>42185</v>
      </c>
      <c r="B87" s="16" t="s">
        <v>338</v>
      </c>
      <c r="C87" s="16" t="s">
        <v>283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>
      <c r="A88" s="18"/>
      <c r="B88" s="16" t="s">
        <v>330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>
      <c r="A89" s="18">
        <v>42181</v>
      </c>
      <c r="B89" s="16" t="s">
        <v>315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>
      <c r="A90" s="18">
        <v>42172</v>
      </c>
      <c r="B90" s="16" t="s">
        <v>329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>
      <c r="A94" s="274" t="s">
        <v>354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>
      <c r="A95" s="18">
        <v>42187</v>
      </c>
      <c r="B95" s="16" t="s">
        <v>310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>
      <c r="A96" s="18"/>
      <c r="B96" s="16" t="s">
        <v>308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>
      <c r="A97" s="18">
        <v>42190</v>
      </c>
      <c r="B97" s="16" t="s">
        <v>310</v>
      </c>
      <c r="C97" s="16" t="s">
        <v>317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>
      <c r="A98" s="18">
        <v>42190</v>
      </c>
      <c r="B98" s="16" t="s">
        <v>308</v>
      </c>
      <c r="C98" s="16" t="s">
        <v>317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>
      <c r="A99" s="18">
        <v>42195</v>
      </c>
      <c r="B99" s="16" t="s">
        <v>310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>
      <c r="A100" s="18"/>
      <c r="B100" s="16" t="s">
        <v>308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>
      <c r="A101" s="18"/>
      <c r="B101" s="16" t="s">
        <v>333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>
      <c r="A102" s="18">
        <v>42196</v>
      </c>
      <c r="B102" s="16" t="s">
        <v>310</v>
      </c>
      <c r="C102" s="16" t="s">
        <v>317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>
      <c r="A103" s="18">
        <v>42202</v>
      </c>
      <c r="B103" s="16" t="s">
        <v>310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>
      <c r="A104" s="18"/>
      <c r="B104" s="16" t="s">
        <v>308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>
      <c r="A105" s="18"/>
      <c r="B105" s="16" t="s">
        <v>326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>
      <c r="A106" s="18">
        <v>42206</v>
      </c>
      <c r="B106" s="16" t="s">
        <v>310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>
      <c r="A107" s="18"/>
      <c r="B107" s="16" t="s">
        <v>328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>
      <c r="A108" s="18">
        <v>42212</v>
      </c>
      <c r="B108" s="16" t="s">
        <v>328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>
      <c r="A109" s="18"/>
      <c r="B109" s="16" t="s">
        <v>340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>
      <c r="A110" s="18"/>
      <c r="B110" s="16" t="s">
        <v>310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>
      <c r="A111" s="18"/>
      <c r="B111" s="16" t="s">
        <v>334</v>
      </c>
      <c r="C111" s="16" t="s">
        <v>288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>
      <c r="A112" s="18">
        <v>42188</v>
      </c>
      <c r="B112" s="16" t="s">
        <v>337</v>
      </c>
      <c r="C112" s="16" t="s">
        <v>283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>
      <c r="A113" s="18">
        <v>42194</v>
      </c>
      <c r="B113" s="16" t="s">
        <v>337</v>
      </c>
      <c r="C113" s="16" t="s">
        <v>283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>
      <c r="A114" s="18">
        <v>42197</v>
      </c>
      <c r="B114" s="16" t="s">
        <v>338</v>
      </c>
      <c r="C114" s="16" t="s">
        <v>283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>
      <c r="A115" s="18"/>
      <c r="B115" s="16" t="s">
        <v>337</v>
      </c>
      <c r="C115" s="16" t="s">
        <v>283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>
      <c r="A116" s="18">
        <v>42214</v>
      </c>
      <c r="B116" s="16" t="s">
        <v>338</v>
      </c>
      <c r="C116" s="16" t="s">
        <v>283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>
      <c r="A117" s="18"/>
      <c r="B117" s="16" t="s">
        <v>335</v>
      </c>
      <c r="C117" s="16" t="s">
        <v>321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>
      <c r="A121" s="274" t="s">
        <v>355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>
      <c r="A122" s="18">
        <v>42217</v>
      </c>
      <c r="B122" s="16" t="s">
        <v>328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>
      <c r="A123" s="18"/>
      <c r="B123" s="16" t="s">
        <v>341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>
      <c r="A124" s="18">
        <v>42224</v>
      </c>
      <c r="B124" s="16" t="s">
        <v>310</v>
      </c>
      <c r="C124" s="16" t="s">
        <v>159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>
      <c r="A125" s="18"/>
      <c r="B125" s="16" t="s">
        <v>328</v>
      </c>
      <c r="C125" s="16" t="s">
        <v>159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>
      <c r="A126" s="18">
        <v>42228</v>
      </c>
      <c r="B126" s="16" t="s">
        <v>328</v>
      </c>
      <c r="C126" s="16" t="s">
        <v>159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>
      <c r="A127" s="18">
        <v>42223</v>
      </c>
      <c r="B127" s="16" t="s">
        <v>328</v>
      </c>
      <c r="C127" s="16" t="s">
        <v>347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>
      <c r="A128" s="18">
        <v>42230</v>
      </c>
      <c r="B128" s="16" t="s">
        <v>310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>
      <c r="A129" s="18">
        <v>42243</v>
      </c>
      <c r="B129" s="16" t="s">
        <v>310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>
      <c r="A130" s="18"/>
      <c r="B130" s="16" t="s">
        <v>310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>
      <c r="A131" s="18">
        <v>42221</v>
      </c>
      <c r="B131" s="16" t="s">
        <v>162</v>
      </c>
      <c r="C131" s="16" t="s">
        <v>321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>
      <c r="A132" s="18">
        <v>42226</v>
      </c>
      <c r="B132" s="16" t="s">
        <v>162</v>
      </c>
      <c r="C132" s="16" t="s">
        <v>321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>
      <c r="A133" s="18"/>
      <c r="B133" s="16" t="s">
        <v>162</v>
      </c>
      <c r="C133" s="16" t="s">
        <v>349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>
      <c r="A134" s="18"/>
      <c r="B134" s="16" t="s">
        <v>162</v>
      </c>
      <c r="C134" s="16" t="s">
        <v>322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>
      <c r="A135" s="18"/>
      <c r="B135" s="16" t="s">
        <v>162</v>
      </c>
      <c r="C135" s="16" t="s">
        <v>348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>
      <c r="A136" s="18">
        <v>42217</v>
      </c>
      <c r="B136" s="16" t="s">
        <v>315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>
      <c r="A140" s="274" t="s">
        <v>356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>
      <c r="A141" s="18">
        <v>42258</v>
      </c>
      <c r="B141" s="16" t="s">
        <v>310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>
      <c r="A142" s="18">
        <v>42263</v>
      </c>
      <c r="B142" s="16" t="s">
        <v>310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>
      <c r="A143" s="18">
        <v>42268</v>
      </c>
      <c r="B143" s="16" t="s">
        <v>357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>
      <c r="A144" s="18"/>
      <c r="B144" s="16" t="s">
        <v>358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>
      <c r="A145" s="18"/>
      <c r="B145" s="16" t="s">
        <v>310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>
      <c r="A146" s="18">
        <v>42271</v>
      </c>
      <c r="B146" s="16" t="s">
        <v>310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>
      <c r="A147" s="18">
        <v>42275</v>
      </c>
      <c r="B147" s="16" t="s">
        <v>310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>
      <c r="A148" s="18">
        <v>42217</v>
      </c>
      <c r="B148" s="16" t="s">
        <v>316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>
      <c r="A149" s="18">
        <v>42261</v>
      </c>
      <c r="B149" s="16" t="s">
        <v>213</v>
      </c>
      <c r="C149" s="16" t="s">
        <v>348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>
      <c r="A150" s="18">
        <v>42272</v>
      </c>
      <c r="B150" s="16" t="s">
        <v>213</v>
      </c>
      <c r="C150" s="16" t="s">
        <v>348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>
      <c r="A151" s="18">
        <v>42272</v>
      </c>
      <c r="B151" s="16" t="s">
        <v>359</v>
      </c>
      <c r="C151" s="16" t="s">
        <v>348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>
      <c r="A152" s="18">
        <v>42277</v>
      </c>
      <c r="B152" s="16" t="s">
        <v>213</v>
      </c>
      <c r="C152" s="16" t="s">
        <v>348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>
      <c r="A153" s="18">
        <v>42254</v>
      </c>
      <c r="B153" s="16" t="s">
        <v>162</v>
      </c>
      <c r="C153" s="16" t="s">
        <v>321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>
      <c r="A154" s="18"/>
      <c r="B154" s="16" t="s">
        <v>162</v>
      </c>
      <c r="C154" s="16" t="s">
        <v>349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>
      <c r="A155" s="18"/>
      <c r="B155" s="16" t="s">
        <v>162</v>
      </c>
      <c r="C155" s="16" t="s">
        <v>350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>
      <c r="A156" s="18"/>
      <c r="B156" s="16" t="s">
        <v>162</v>
      </c>
      <c r="C156" s="16" t="s">
        <v>79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>
      <c r="A159" s="274" t="s">
        <v>360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>
      <c r="A160" s="18">
        <v>42284</v>
      </c>
      <c r="B160" s="16" t="s">
        <v>308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>
      <c r="A161" s="18"/>
      <c r="B161" s="16" t="s">
        <v>310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>
      <c r="A162" s="18">
        <v>42288</v>
      </c>
      <c r="B162" s="16" t="s">
        <v>167</v>
      </c>
      <c r="C162" s="16" t="s">
        <v>401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>
      <c r="A163" s="18">
        <v>42293</v>
      </c>
      <c r="B163" s="16" t="s">
        <v>308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>
      <c r="A164" s="18"/>
      <c r="B164" s="16" t="s">
        <v>310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>
      <c r="A165" s="18">
        <v>42302</v>
      </c>
      <c r="B165" s="16" t="s">
        <v>310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>
      <c r="A166" s="18"/>
      <c r="B166" s="16" t="s">
        <v>308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>
      <c r="A167" s="18">
        <v>42308</v>
      </c>
      <c r="B167" s="16" t="s">
        <v>308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>
      <c r="A168" s="18"/>
      <c r="B168" s="16" t="s">
        <v>310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>
      <c r="A169" s="18">
        <v>42284</v>
      </c>
      <c r="B169" s="16" t="s">
        <v>316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>
      <c r="A170" s="18">
        <v>42293</v>
      </c>
      <c r="B170" s="16" t="s">
        <v>316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>
      <c r="A171" s="18">
        <v>42302</v>
      </c>
      <c r="B171" s="16" t="s">
        <v>316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>
      <c r="A172" s="18">
        <v>42308</v>
      </c>
      <c r="B172" s="16" t="s">
        <v>316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>
      <c r="A173" s="18">
        <v>42302</v>
      </c>
      <c r="B173" s="16" t="s">
        <v>315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>
      <c r="A174" s="18"/>
      <c r="B174" s="16" t="s">
        <v>162</v>
      </c>
      <c r="C174" s="16" t="s">
        <v>348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>
      <c r="A175" s="18"/>
      <c r="B175" s="16" t="s">
        <v>162</v>
      </c>
      <c r="C175" s="16" t="s">
        <v>402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>
      <c r="A176" s="18"/>
      <c r="B176" s="16" t="s">
        <v>162</v>
      </c>
      <c r="C176" s="16" t="s">
        <v>350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>
      <c r="A181" s="274" t="s">
        <v>413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>
      <c r="A182" s="18">
        <v>42316</v>
      </c>
      <c r="B182" s="16" t="s">
        <v>308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>
      <c r="A183" s="18"/>
      <c r="B183" s="16" t="s">
        <v>310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>
      <c r="A184" s="18">
        <v>42328</v>
      </c>
      <c r="B184" s="16" t="s">
        <v>308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>
      <c r="A185" s="18"/>
      <c r="B185" s="16" t="s">
        <v>310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>
      <c r="A186" s="18">
        <v>42342</v>
      </c>
      <c r="B186" s="16" t="s">
        <v>328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>
      <c r="A187" s="18"/>
      <c r="B187" s="16" t="s">
        <v>441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>
      <c r="A188" s="18"/>
      <c r="B188" s="16" t="s">
        <v>442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>
      <c r="A189" s="18">
        <v>42348</v>
      </c>
      <c r="B189" s="16" t="s">
        <v>328</v>
      </c>
      <c r="C189" s="16" t="s">
        <v>401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>
      <c r="A190" s="18"/>
      <c r="B190" s="16" t="s">
        <v>310</v>
      </c>
      <c r="C190" s="16" t="s">
        <v>401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>
      <c r="A191" s="18">
        <v>42356</v>
      </c>
      <c r="B191" s="16" t="s">
        <v>308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>
      <c r="A192" s="18"/>
      <c r="B192" s="16" t="s">
        <v>328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>
      <c r="A193" s="18"/>
      <c r="B193" s="16" t="s">
        <v>310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>
      <c r="A194" s="18">
        <v>42328</v>
      </c>
      <c r="B194" s="16" t="s">
        <v>316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>
      <c r="A195" s="18">
        <v>42310</v>
      </c>
      <c r="B195" s="31" t="s">
        <v>162</v>
      </c>
      <c r="C195" s="16" t="s">
        <v>350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>
      <c r="A196" s="18">
        <v>42309</v>
      </c>
      <c r="B196" s="31" t="s">
        <v>162</v>
      </c>
      <c r="C196" s="16" t="s">
        <v>350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>
      <c r="A197" s="18">
        <v>42309</v>
      </c>
      <c r="B197" s="31" t="s">
        <v>414</v>
      </c>
      <c r="C197" s="16" t="s">
        <v>350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>
      <c r="A198" s="18">
        <v>42333</v>
      </c>
      <c r="B198" s="31" t="s">
        <v>162</v>
      </c>
      <c r="C198" s="31" t="s">
        <v>348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>
      <c r="A199" s="18">
        <v>42333</v>
      </c>
      <c r="B199" s="31" t="s">
        <v>162</v>
      </c>
      <c r="C199" s="31" t="s">
        <v>348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>
      <c r="A200" s="18">
        <v>42311</v>
      </c>
      <c r="B200" s="31" t="s">
        <v>414</v>
      </c>
      <c r="C200" s="16" t="s">
        <v>79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>
      <c r="A201" s="18">
        <v>42320</v>
      </c>
      <c r="B201" s="31" t="s">
        <v>414</v>
      </c>
      <c r="C201" s="16" t="s">
        <v>79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>
      <c r="A202" s="18">
        <v>42330</v>
      </c>
      <c r="B202" s="16" t="s">
        <v>332</v>
      </c>
      <c r="C202" s="16" t="s">
        <v>79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>
      <c r="A203" s="18">
        <v>42342</v>
      </c>
      <c r="B203" s="16" t="s">
        <v>264</v>
      </c>
      <c r="C203" s="16" t="s">
        <v>79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>
      <c r="A204" s="18">
        <v>42347</v>
      </c>
      <c r="B204" s="16" t="s">
        <v>264</v>
      </c>
      <c r="C204" s="16" t="s">
        <v>79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>
      <c r="A205" s="18">
        <v>42347</v>
      </c>
      <c r="B205" s="16" t="s">
        <v>443</v>
      </c>
      <c r="C205" s="16" t="s">
        <v>79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>
      <c r="A211" s="18">
        <v>42364</v>
      </c>
      <c r="B211" s="16" t="s">
        <v>310</v>
      </c>
      <c r="C211" s="16" t="s">
        <v>401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>
      <c r="A212" s="18"/>
      <c r="B212" s="16" t="s">
        <v>308</v>
      </c>
      <c r="C212" s="16" t="s">
        <v>401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>
      <c r="A213" s="18"/>
      <c r="B213" s="16" t="s">
        <v>444</v>
      </c>
      <c r="C213" s="16" t="s">
        <v>401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350</v>
      </c>
    </row>
    <row r="214" spans="1:10" ht="20.25" customHeight="1">
      <c r="A214" s="18"/>
      <c r="B214" s="16" t="s">
        <v>315</v>
      </c>
      <c r="C214" s="16" t="s">
        <v>350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>
      <c r="A215" s="274" t="s">
        <v>445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>
      <c r="H231" s="187"/>
      <c r="I231" s="10"/>
    </row>
  </sheetData>
  <autoFilter ref="A9:J230">
    <filterColumn colId="2"/>
    <filterColumn colId="6"/>
  </autoFilter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70" t="s">
        <v>403</v>
      </c>
      <c r="B7" s="270"/>
      <c r="C7" s="202"/>
    </row>
    <row r="8" spans="1:10" ht="18.75" hidden="1" customHeight="1">
      <c r="I8" s="208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342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8"/>
      <c r="B10" s="16" t="s">
        <v>404</v>
      </c>
      <c r="C10" s="16" t="s">
        <v>261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>
      <c r="H27" s="208"/>
      <c r="I27" s="208"/>
    </row>
  </sheetData>
  <autoFilter ref="A9:J9">
    <filterColumn colId="2"/>
    <filterColumn colId="6"/>
  </autoFilter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rgb="FFFF0000"/>
  </sheetPr>
  <dimension ref="A1:I99"/>
  <sheetViews>
    <sheetView topLeftCell="A7" workbookViewId="0">
      <pane ySplit="3" topLeftCell="A70" activePane="bottomLeft" state="frozen"/>
      <selection activeCell="D75" sqref="D75"/>
      <selection pane="bottomLeft" activeCell="F84" sqref="F84"/>
    </sheetView>
  </sheetViews>
  <sheetFormatPr defaultRowHeight="21.75" customHeight="1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>
      <c r="C4" s="4"/>
      <c r="D4" s="4"/>
      <c r="E4" s="4"/>
      <c r="F4" s="4"/>
      <c r="H4" s="6"/>
    </row>
    <row r="5" spans="1:9" s="50" customFormat="1" ht="29.25" customHeight="1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>
      <c r="C6" s="4"/>
      <c r="D6" s="4"/>
      <c r="E6" s="4"/>
      <c r="F6" s="4"/>
      <c r="H6" s="6"/>
    </row>
    <row r="7" spans="1:9" ht="21" customHeight="1">
      <c r="A7" s="249" t="s">
        <v>46</v>
      </c>
      <c r="B7" s="249"/>
      <c r="C7" s="248" t="s">
        <v>42</v>
      </c>
      <c r="D7" s="248"/>
      <c r="E7" s="269" t="s">
        <v>43</v>
      </c>
      <c r="F7" s="269"/>
      <c r="H7" s="6"/>
    </row>
    <row r="8" spans="1:9" s="55" customFormat="1" ht="18" customHeight="1">
      <c r="C8" s="142" t="s">
        <v>155</v>
      </c>
      <c r="D8" s="56"/>
      <c r="E8" s="56"/>
      <c r="F8" s="56"/>
      <c r="G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>
      <c r="A10" s="283" t="s">
        <v>81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hidden="1" customHeight="1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>
      <c r="A13" s="24">
        <v>41334</v>
      </c>
      <c r="B13" s="31" t="s">
        <v>82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>
      <c r="A14" s="24"/>
      <c r="B14" s="31" t="s">
        <v>83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>
      <c r="A15" s="24">
        <v>41334</v>
      </c>
      <c r="B15" s="25" t="s">
        <v>63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>
      <c r="A16" s="24"/>
      <c r="B16" s="25" t="s">
        <v>64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>
      <c r="A17" s="24">
        <v>41331</v>
      </c>
      <c r="B17" s="31" t="s">
        <v>82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>
      <c r="A18" s="24"/>
      <c r="B18" s="31" t="s">
        <v>83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>
      <c r="A19" s="24">
        <v>41340</v>
      </c>
      <c r="B19" s="31" t="s">
        <v>84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>
      <c r="A21" s="24">
        <v>41369</v>
      </c>
      <c r="B21" s="31" t="s">
        <v>83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>
      <c r="A22" s="24"/>
      <c r="B22" s="25" t="s">
        <v>64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>
      <c r="A27" s="24">
        <v>41456</v>
      </c>
      <c r="B27" s="31" t="s">
        <v>83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>
      <c r="A28" s="24"/>
      <c r="B28" s="31" t="s">
        <v>82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>
      <c r="A29" s="24">
        <v>41460</v>
      </c>
      <c r="B29" s="31" t="s">
        <v>83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>
      <c r="A30" s="24"/>
      <c r="B30" s="25" t="s">
        <v>64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>
      <c r="A31" s="24"/>
      <c r="B31" s="25" t="s">
        <v>63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>
      <c r="A32" s="24">
        <v>41369</v>
      </c>
      <c r="B32" s="31" t="s">
        <v>83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>
      <c r="A35" s="24">
        <v>41512</v>
      </c>
      <c r="B35" s="31" t="s">
        <v>170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>
      <c r="A37" s="24"/>
      <c r="B37" s="25" t="s">
        <v>193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>
      <c r="A38" s="283" t="s">
        <v>251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hidden="1" customHeight="1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>
      <c r="A40" s="24">
        <v>41639</v>
      </c>
      <c r="B40" s="31" t="s">
        <v>83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>
      <c r="A41" s="24"/>
      <c r="B41" s="31" t="s">
        <v>212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>
      <c r="A42" s="24">
        <v>41647</v>
      </c>
      <c r="B42" s="31" t="s">
        <v>83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>
      <c r="A43" s="24"/>
      <c r="B43" s="31" t="s">
        <v>83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hidden="1" customHeight="1">
      <c r="A44" s="24"/>
      <c r="B44" s="31" t="s">
        <v>83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>
      <c r="A45" s="24">
        <v>41655</v>
      </c>
      <c r="B45" s="31" t="s">
        <v>83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>
      <c r="A47" s="24"/>
      <c r="B47" s="25" t="s">
        <v>259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>
      <c r="A48" s="24">
        <v>41696</v>
      </c>
      <c r="B48" s="31" t="s">
        <v>162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>
      <c r="A49" s="24">
        <v>41697</v>
      </c>
      <c r="B49" s="31" t="s">
        <v>162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>
      <c r="A50" s="24">
        <v>41699</v>
      </c>
      <c r="B50" s="31" t="s">
        <v>162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>
      <c r="A51" s="24">
        <v>41699</v>
      </c>
      <c r="B51" s="31" t="s">
        <v>162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>
      <c r="A54" s="24">
        <v>41816</v>
      </c>
      <c r="B54" s="31" t="s">
        <v>83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>
      <c r="A55" s="24">
        <v>41824</v>
      </c>
      <c r="B55" s="31" t="s">
        <v>83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>
      <c r="A60" s="283" t="s">
        <v>380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>
      <c r="A61" s="24">
        <v>42258</v>
      </c>
      <c r="B61" s="31" t="s">
        <v>381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>
      <c r="A62" s="24"/>
      <c r="B62" s="31" t="s">
        <v>382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>
      <c r="A63" s="24">
        <v>42264</v>
      </c>
      <c r="B63" s="31" t="s">
        <v>253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339</v>
      </c>
    </row>
    <row r="64" spans="1:9" ht="21" customHeight="1">
      <c r="A64" s="24">
        <v>42271</v>
      </c>
      <c r="B64" s="31" t="s">
        <v>381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>
      <c r="A66" s="24"/>
      <c r="B66" s="31" t="s">
        <v>383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>
      <c r="A67" s="24">
        <v>42265</v>
      </c>
      <c r="B67" s="31" t="s">
        <v>381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384</v>
      </c>
    </row>
    <row r="68" spans="1:8" ht="21" customHeight="1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>
      <c r="A69" s="24">
        <v>42311</v>
      </c>
      <c r="B69" s="31" t="s">
        <v>17</v>
      </c>
      <c r="C69" s="26"/>
      <c r="D69" s="27"/>
      <c r="E69" s="27">
        <f t="shared" ref="E69:E92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>
      <c r="A71" s="24">
        <v>42311</v>
      </c>
      <c r="B71" s="31" t="s">
        <v>381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384</v>
      </c>
    </row>
    <row r="72" spans="1:8" ht="21" customHeight="1">
      <c r="A72" s="24"/>
      <c r="B72" s="31" t="s">
        <v>253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339</v>
      </c>
    </row>
    <row r="73" spans="1:8" ht="21" customHeight="1">
      <c r="A73" s="24">
        <v>42315</v>
      </c>
      <c r="B73" s="31" t="s">
        <v>417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384</v>
      </c>
    </row>
    <row r="74" spans="1:8" ht="21" customHeight="1">
      <c r="A74" s="24">
        <v>42317</v>
      </c>
      <c r="B74" s="31" t="s">
        <v>417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384</v>
      </c>
    </row>
    <row r="75" spans="1:8" ht="21" customHeight="1">
      <c r="A75" s="24"/>
      <c r="B75" s="31" t="s">
        <v>417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384</v>
      </c>
    </row>
    <row r="76" spans="1:8" ht="21" customHeight="1">
      <c r="A76" s="24">
        <v>42320</v>
      </c>
      <c r="B76" s="31" t="s">
        <v>167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339</v>
      </c>
    </row>
    <row r="77" spans="1:8" ht="21" customHeight="1">
      <c r="A77" s="24">
        <v>42330</v>
      </c>
      <c r="B77" s="31" t="s">
        <v>332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339</v>
      </c>
    </row>
    <row r="78" spans="1:8" ht="21" customHeight="1">
      <c r="A78" s="24">
        <v>42342</v>
      </c>
      <c r="B78" s="31" t="s">
        <v>264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339</v>
      </c>
    </row>
    <row r="79" spans="1:8" ht="21" customHeight="1">
      <c r="A79" s="24">
        <v>42347</v>
      </c>
      <c r="B79" s="31" t="s">
        <v>264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339</v>
      </c>
    </row>
    <row r="80" spans="1:8" ht="21" customHeight="1">
      <c r="A80" s="24"/>
      <c r="B80" s="31" t="s">
        <v>443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2" si="7">IF(B80&lt;&gt;"",G79+E80-F80,0)</f>
        <v>865685.3</v>
      </c>
      <c r="H80" s="31" t="s">
        <v>339</v>
      </c>
    </row>
    <row r="81" spans="1:9" ht="21" customHeight="1">
      <c r="A81" s="24">
        <v>42343</v>
      </c>
      <c r="B81" s="31" t="s">
        <v>417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9" ht="21" customHeight="1">
      <c r="A82" s="24">
        <v>42348</v>
      </c>
      <c r="B82" s="31" t="s">
        <v>417</v>
      </c>
      <c r="C82" s="26">
        <v>5000</v>
      </c>
      <c r="D82" s="27">
        <v>48.5</v>
      </c>
      <c r="E82" s="27">
        <f t="shared" ref="E82:E91" si="8">C82*D82</f>
        <v>242500</v>
      </c>
      <c r="F82" s="29"/>
      <c r="G82" s="27">
        <f t="shared" ref="G82:G91" si="9">IF(B82&lt;&gt;"",G81+E82-F82,0)</f>
        <v>1201305.3</v>
      </c>
      <c r="H82" s="24" t="s">
        <v>401</v>
      </c>
    </row>
    <row r="83" spans="1:9" ht="21" customHeight="1">
      <c r="A83" s="24">
        <v>42360</v>
      </c>
      <c r="B83" s="31" t="s">
        <v>17</v>
      </c>
      <c r="C83" s="26"/>
      <c r="D83" s="27"/>
      <c r="E83" s="27">
        <f t="shared" si="8"/>
        <v>0</v>
      </c>
      <c r="F83" s="29">
        <v>400000</v>
      </c>
      <c r="G83" s="27">
        <f t="shared" si="9"/>
        <v>801305.3</v>
      </c>
      <c r="H83" s="24"/>
    </row>
    <row r="84" spans="1:9" ht="21" customHeight="1">
      <c r="A84" s="24"/>
      <c r="B84" s="31"/>
      <c r="C84" s="26"/>
      <c r="D84" s="27"/>
      <c r="E84" s="27">
        <f t="shared" si="8"/>
        <v>0</v>
      </c>
      <c r="F84" s="29"/>
      <c r="G84" s="27">
        <f t="shared" si="9"/>
        <v>0</v>
      </c>
      <c r="H84" s="24"/>
    </row>
    <row r="85" spans="1:9" ht="21" customHeight="1">
      <c r="A85" s="24"/>
      <c r="B85" s="31"/>
      <c r="C85" s="26"/>
      <c r="D85" s="27"/>
      <c r="E85" s="27">
        <f t="shared" si="8"/>
        <v>0</v>
      </c>
      <c r="F85" s="29"/>
      <c r="G85" s="27">
        <f t="shared" si="9"/>
        <v>0</v>
      </c>
      <c r="H85" s="24"/>
    </row>
    <row r="86" spans="1:9" ht="21" customHeight="1">
      <c r="A86" s="24"/>
      <c r="B86" s="31"/>
      <c r="C86" s="26"/>
      <c r="D86" s="27"/>
      <c r="E86" s="27">
        <f t="shared" si="8"/>
        <v>0</v>
      </c>
      <c r="F86" s="29"/>
      <c r="G86" s="27">
        <f t="shared" si="9"/>
        <v>0</v>
      </c>
      <c r="H86" s="24"/>
    </row>
    <row r="87" spans="1:9" ht="21" customHeight="1">
      <c r="A87" s="24"/>
      <c r="B87" s="31"/>
      <c r="C87" s="26"/>
      <c r="D87" s="27"/>
      <c r="E87" s="27">
        <f t="shared" si="8"/>
        <v>0</v>
      </c>
      <c r="F87" s="29"/>
      <c r="G87" s="27">
        <f t="shared" si="9"/>
        <v>0</v>
      </c>
      <c r="H87" s="24"/>
    </row>
    <row r="88" spans="1:9" ht="21" customHeight="1">
      <c r="A88" s="24"/>
      <c r="B88" s="31"/>
      <c r="C88" s="26"/>
      <c r="D88" s="27"/>
      <c r="E88" s="27">
        <f t="shared" si="8"/>
        <v>0</v>
      </c>
      <c r="F88" s="29"/>
      <c r="G88" s="27">
        <f t="shared" si="9"/>
        <v>0</v>
      </c>
      <c r="H88" s="24"/>
    </row>
    <row r="89" spans="1:9" ht="21" customHeight="1">
      <c r="A89" s="24"/>
      <c r="B89" s="31"/>
      <c r="C89" s="26"/>
      <c r="D89" s="27"/>
      <c r="E89" s="27">
        <f t="shared" si="8"/>
        <v>0</v>
      </c>
      <c r="F89" s="29"/>
      <c r="G89" s="27">
        <f t="shared" si="9"/>
        <v>0</v>
      </c>
      <c r="H89" s="24"/>
    </row>
    <row r="90" spans="1:9" ht="21" customHeight="1">
      <c r="A90" s="24"/>
      <c r="B90" s="31"/>
      <c r="C90" s="26"/>
      <c r="D90" s="27"/>
      <c r="E90" s="27">
        <f t="shared" si="8"/>
        <v>0</v>
      </c>
      <c r="F90" s="29"/>
      <c r="G90" s="27">
        <f t="shared" si="9"/>
        <v>0</v>
      </c>
      <c r="H90" s="24"/>
    </row>
    <row r="91" spans="1:9" ht="21" customHeight="1">
      <c r="A91" s="24"/>
      <c r="B91" s="31"/>
      <c r="C91" s="26"/>
      <c r="D91" s="27"/>
      <c r="E91" s="27">
        <f t="shared" si="8"/>
        <v>0</v>
      </c>
      <c r="F91" s="29"/>
      <c r="G91" s="27">
        <f t="shared" si="9"/>
        <v>0</v>
      </c>
      <c r="H91" s="24"/>
    </row>
    <row r="92" spans="1:9" ht="21" customHeight="1">
      <c r="A92" s="24"/>
      <c r="B92" s="31"/>
      <c r="C92" s="26"/>
      <c r="D92" s="27"/>
      <c r="E92" s="27">
        <f t="shared" si="6"/>
        <v>0</v>
      </c>
      <c r="F92" s="29"/>
      <c r="G92" s="27">
        <f t="shared" si="7"/>
        <v>0</v>
      </c>
      <c r="H92" s="24"/>
    </row>
    <row r="93" spans="1:9" s="37" customFormat="1" ht="21.75" customHeight="1">
      <c r="A93" s="246" t="s">
        <v>14</v>
      </c>
      <c r="B93" s="246"/>
      <c r="C93" s="246"/>
      <c r="D93" s="246"/>
      <c r="E93" s="68">
        <f>SUM(E11:E92)+G10</f>
        <v>5820482.2000000002</v>
      </c>
      <c r="F93" s="68">
        <f>SUM(F11:F92)+H10</f>
        <v>5019176.9000000004</v>
      </c>
      <c r="G93" s="68">
        <f>(E93-F93)</f>
        <v>801305.29999999981</v>
      </c>
      <c r="H93" s="69"/>
    </row>
    <row r="95" spans="1:9" s="111" customFormat="1" ht="21" customHeight="1">
      <c r="A95" s="108"/>
      <c r="B95" s="114" t="s">
        <v>99</v>
      </c>
      <c r="C95" s="109"/>
      <c r="D95" s="110"/>
      <c r="E95" s="285">
        <f>G93*1000</f>
        <v>801305299.99999976</v>
      </c>
      <c r="F95" s="285"/>
      <c r="G95" s="115" t="s">
        <v>88</v>
      </c>
      <c r="H95" s="110"/>
      <c r="I95" s="110"/>
    </row>
    <row r="96" spans="1:9" s="111" customFormat="1" ht="21" customHeight="1">
      <c r="A96" s="108"/>
      <c r="B96" s="114" t="s">
        <v>89</v>
      </c>
      <c r="C96" s="112" t="str">
        <f>[1]!VND(E95, TRUE)</f>
        <v>Tám trăm lẻ một triệu, ba trăm lẻ năm ngàn, ba trăm đồng</v>
      </c>
      <c r="D96" s="110"/>
      <c r="E96" s="110"/>
      <c r="F96" s="113"/>
      <c r="G96" s="110"/>
      <c r="H96" s="110"/>
      <c r="I96" s="110"/>
    </row>
    <row r="98" spans="1:8" ht="15.75" customHeight="1">
      <c r="E98" s="286" t="s">
        <v>93</v>
      </c>
      <c r="F98" s="286"/>
      <c r="G98" s="286"/>
      <c r="H98" s="286"/>
    </row>
    <row r="99" spans="1:8" ht="21.75" customHeight="1">
      <c r="A99" s="15" t="s">
        <v>85</v>
      </c>
      <c r="B99" s="14"/>
      <c r="E99" s="282" t="s">
        <v>86</v>
      </c>
      <c r="F99" s="282"/>
      <c r="G99" s="282"/>
      <c r="H99" s="282"/>
    </row>
  </sheetData>
  <autoFilter ref="A9:H9"/>
  <mergeCells count="15">
    <mergeCell ref="A5:H5"/>
    <mergeCell ref="A7:B7"/>
    <mergeCell ref="C7:D7"/>
    <mergeCell ref="E7:F7"/>
    <mergeCell ref="A1:D1"/>
    <mergeCell ref="A2:F2"/>
    <mergeCell ref="A3:B3"/>
    <mergeCell ref="C3:E3"/>
    <mergeCell ref="E99:H99"/>
    <mergeCell ref="A93:D93"/>
    <mergeCell ref="A10:F10"/>
    <mergeCell ref="E95:F95"/>
    <mergeCell ref="E98:H98"/>
    <mergeCell ref="A38:F38"/>
    <mergeCell ref="A60:F60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>
      <c r="D4" s="8"/>
      <c r="E4" s="8"/>
      <c r="F4" s="8"/>
      <c r="G4" s="8"/>
      <c r="I4" s="17"/>
    </row>
    <row r="5" spans="1:9" s="163" customFormat="1" ht="29.25" customHeight="1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>
      <c r="D6" s="8"/>
      <c r="E6" s="8"/>
      <c r="F6" s="8"/>
      <c r="G6" s="8"/>
      <c r="I6" s="17"/>
    </row>
    <row r="7" spans="1:9" ht="21.75" customHeight="1">
      <c r="A7" s="270" t="s">
        <v>346</v>
      </c>
      <c r="B7" s="270"/>
      <c r="C7" s="192"/>
    </row>
    <row r="8" spans="1:9" ht="18.75" customHeight="1">
      <c r="H8" s="195"/>
    </row>
    <row r="9" spans="1:9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15</v>
      </c>
      <c r="H9" s="164" t="s">
        <v>2</v>
      </c>
      <c r="I9" s="191" t="s">
        <v>3</v>
      </c>
    </row>
    <row r="10" spans="1:9" ht="20.25" customHeight="1">
      <c r="A10" s="129">
        <v>42121</v>
      </c>
      <c r="B10" s="58" t="s">
        <v>156</v>
      </c>
      <c r="C10" s="16" t="s">
        <v>191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>
      <c r="A12" s="18">
        <v>42158</v>
      </c>
      <c r="B12" s="16" t="s">
        <v>343</v>
      </c>
      <c r="C12" s="18" t="s">
        <v>339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>
      <c r="A13" s="18"/>
      <c r="B13" s="16" t="s">
        <v>344</v>
      </c>
      <c r="C13" s="18" t="s">
        <v>339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>
      <c r="A14" s="18">
        <v>42165</v>
      </c>
      <c r="B14" s="16" t="s">
        <v>264</v>
      </c>
      <c r="C14" s="18" t="s">
        <v>339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>
      <c r="A15" s="18"/>
      <c r="B15" s="16" t="s">
        <v>332</v>
      </c>
      <c r="C15" s="18" t="s">
        <v>339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>
      <c r="A16" s="18">
        <v>42169</v>
      </c>
      <c r="B16" s="16" t="s">
        <v>343</v>
      </c>
      <c r="C16" s="18" t="s">
        <v>339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>
      <c r="A19" s="18">
        <v>42194</v>
      </c>
      <c r="B19" s="16" t="s">
        <v>343</v>
      </c>
      <c r="C19" s="18" t="s">
        <v>339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>
      <c r="A20" s="18"/>
      <c r="B20" s="16" t="s">
        <v>332</v>
      </c>
      <c r="C20" s="18" t="s">
        <v>339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>
      <c r="A21" s="18">
        <v>42200</v>
      </c>
      <c r="B21" s="16" t="s">
        <v>343</v>
      </c>
      <c r="C21" s="18" t="s">
        <v>339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>
      <c r="A22" s="18"/>
      <c r="B22" s="16" t="s">
        <v>344</v>
      </c>
      <c r="C22" s="18" t="s">
        <v>339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>
      <c r="A23" s="18"/>
      <c r="B23" s="16" t="s">
        <v>332</v>
      </c>
      <c r="C23" s="18" t="s">
        <v>339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>
      <c r="A24" s="18">
        <v>42202</v>
      </c>
      <c r="B24" s="16" t="s">
        <v>332</v>
      </c>
      <c r="C24" s="18" t="s">
        <v>339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>
      <c r="A25" s="18"/>
      <c r="B25" s="16" t="s">
        <v>343</v>
      </c>
      <c r="C25" s="18" t="s">
        <v>339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>
      <c r="A28" s="18">
        <v>42207</v>
      </c>
      <c r="B28" s="16" t="s">
        <v>260</v>
      </c>
      <c r="C28" s="16" t="s">
        <v>191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>
      <c r="A29" s="18">
        <v>42216</v>
      </c>
      <c r="B29" s="16" t="s">
        <v>260</v>
      </c>
      <c r="C29" s="16" t="s">
        <v>191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>
      <c r="A32" s="18">
        <v>42221</v>
      </c>
      <c r="B32" s="16" t="s">
        <v>264</v>
      </c>
      <c r="C32" s="18" t="s">
        <v>339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>
      <c r="A33" s="18">
        <v>42226</v>
      </c>
      <c r="B33" s="16" t="s">
        <v>332</v>
      </c>
      <c r="C33" s="18" t="s">
        <v>339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>
      <c r="A35" s="18">
        <v>42184</v>
      </c>
      <c r="B35" s="16" t="s">
        <v>332</v>
      </c>
      <c r="C35" s="18" t="s">
        <v>339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>
      <c r="A36" s="18">
        <v>42165</v>
      </c>
      <c r="B36" s="16" t="s">
        <v>332</v>
      </c>
      <c r="C36" s="18" t="s">
        <v>339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>
      <c r="A37" s="18"/>
      <c r="B37" s="16" t="s">
        <v>264</v>
      </c>
      <c r="C37" s="18" t="s">
        <v>339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>
      <c r="A38" s="18">
        <v>42225</v>
      </c>
      <c r="B38" s="16" t="s">
        <v>260</v>
      </c>
      <c r="C38" s="16" t="s">
        <v>191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>
      <c r="A39" s="18"/>
      <c r="B39" s="16" t="s">
        <v>345</v>
      </c>
      <c r="C39" s="16" t="s">
        <v>191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>
      <c r="A40" s="18">
        <v>42230</v>
      </c>
      <c r="B40" s="16" t="s">
        <v>260</v>
      </c>
      <c r="C40" s="16" t="s">
        <v>191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>
      <c r="A41" s="18">
        <v>42227</v>
      </c>
      <c r="B41" s="16" t="s">
        <v>315</v>
      </c>
      <c r="C41" s="16" t="s">
        <v>191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>
      <c r="A44" s="18">
        <v>42238</v>
      </c>
      <c r="B44" s="16" t="s">
        <v>260</v>
      </c>
      <c r="C44" s="16" t="s">
        <v>191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>
      <c r="A45" s="18">
        <v>42245</v>
      </c>
      <c r="B45" s="16" t="s">
        <v>260</v>
      </c>
      <c r="C45" s="16" t="s">
        <v>191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>
      <c r="A46" s="18">
        <v>42253</v>
      </c>
      <c r="B46" s="16" t="s">
        <v>260</v>
      </c>
      <c r="C46" s="16" t="s">
        <v>191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>
      <c r="A47" s="18">
        <v>42256</v>
      </c>
      <c r="B47" s="16" t="s">
        <v>260</v>
      </c>
      <c r="C47" s="16" t="s">
        <v>191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>
      <c r="A50" s="18">
        <v>42254</v>
      </c>
      <c r="B50" s="16" t="s">
        <v>162</v>
      </c>
      <c r="C50" s="18" t="s">
        <v>339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>
      <c r="A51" s="18">
        <v>42264</v>
      </c>
      <c r="B51" s="16" t="s">
        <v>309</v>
      </c>
      <c r="C51" s="16" t="s">
        <v>191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>
      <c r="A52" s="18"/>
      <c r="B52" s="16" t="s">
        <v>385</v>
      </c>
      <c r="C52" s="16" t="s">
        <v>191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>
      <c r="A53" s="18"/>
      <c r="B53" s="16" t="s">
        <v>308</v>
      </c>
      <c r="C53" s="16" t="s">
        <v>191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>
      <c r="A54" s="18">
        <v>42271</v>
      </c>
      <c r="B54" s="16" t="s">
        <v>308</v>
      </c>
      <c r="C54" s="16" t="s">
        <v>191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>
      <c r="A55" s="18">
        <v>42276</v>
      </c>
      <c r="B55" s="16" t="s">
        <v>308</v>
      </c>
      <c r="C55" s="16" t="s">
        <v>191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>
      <c r="A56" s="18">
        <v>42271</v>
      </c>
      <c r="B56" s="16" t="s">
        <v>315</v>
      </c>
      <c r="C56" s="16" t="s">
        <v>191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>
      <c r="A59" s="18">
        <v>42295</v>
      </c>
      <c r="B59" s="16" t="s">
        <v>308</v>
      </c>
      <c r="C59" s="16" t="s">
        <v>191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>
      <c r="A60" s="18"/>
      <c r="B60" s="16" t="s">
        <v>309</v>
      </c>
      <c r="C60" s="16" t="s">
        <v>191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>
      <c r="A61" s="18">
        <v>42306</v>
      </c>
      <c r="B61" s="16" t="s">
        <v>308</v>
      </c>
      <c r="C61" s="16" t="s">
        <v>191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>
      <c r="A62" s="18">
        <v>42311</v>
      </c>
      <c r="B62" s="16" t="s">
        <v>308</v>
      </c>
      <c r="C62" s="16" t="s">
        <v>191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>
      <c r="A64" s="18">
        <v>42318</v>
      </c>
      <c r="B64" s="16" t="s">
        <v>260</v>
      </c>
      <c r="C64" s="16" t="s">
        <v>191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>
      <c r="G69" s="195"/>
      <c r="H69" s="195"/>
    </row>
    <row r="70" spans="1:9" s="111" customFormat="1" ht="21" customHeight="1">
      <c r="A70" s="108"/>
      <c r="B70" s="114" t="s">
        <v>99</v>
      </c>
      <c r="C70" s="114"/>
      <c r="D70" s="109"/>
      <c r="E70" s="110"/>
      <c r="F70" s="128">
        <f>H68*1000</f>
        <v>44996000</v>
      </c>
      <c r="G70" s="115" t="s">
        <v>88</v>
      </c>
      <c r="H70" s="115"/>
      <c r="I70" s="110"/>
    </row>
    <row r="71" spans="1:9" s="111" customFormat="1" ht="21" customHeight="1">
      <c r="A71" s="108"/>
      <c r="B71" s="114" t="s">
        <v>89</v>
      </c>
      <c r="C71" s="114"/>
      <c r="D71" s="112" t="str">
        <f>[1]!VND(F70, TRUE)</f>
        <v>Bốn mươi bốn triệu, chín trăm chín mươi sáu ngàn đồng</v>
      </c>
      <c r="E71" s="110"/>
      <c r="F71" s="110"/>
      <c r="G71" s="113"/>
      <c r="H71" s="110"/>
      <c r="I71" s="110"/>
    </row>
  </sheetData>
  <autoFilter ref="A9:I9">
    <filterColumn colId="2"/>
  </autoFilter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/>
    <row r="5" spans="1:8" s="63" customFormat="1" ht="29.25" customHeight="1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/>
    <row r="7" spans="1:8" ht="21.75" customHeight="1">
      <c r="A7" s="249" t="s">
        <v>395</v>
      </c>
      <c r="B7" s="249"/>
      <c r="C7" s="277" t="s">
        <v>28</v>
      </c>
      <c r="D7" s="277"/>
    </row>
    <row r="8" spans="1:8" s="55" customFormat="1" ht="15.75" customHeight="1">
      <c r="C8" s="278"/>
      <c r="D8" s="27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42254</v>
      </c>
      <c r="B10" s="31" t="s">
        <v>391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>
      <c r="C4" s="4"/>
      <c r="D4" s="4"/>
      <c r="E4" s="4"/>
      <c r="F4" s="4"/>
    </row>
    <row r="5" spans="1:9" s="50" customFormat="1" ht="29.25" customHeight="1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>
      <c r="C6" s="4"/>
      <c r="D6" s="4"/>
      <c r="E6" s="4"/>
      <c r="F6" s="4"/>
    </row>
    <row r="7" spans="1:9" ht="21" customHeight="1">
      <c r="A7" s="270" t="s">
        <v>336</v>
      </c>
      <c r="B7" s="270"/>
      <c r="C7" s="248"/>
      <c r="D7" s="248"/>
      <c r="E7" s="269"/>
      <c r="F7" s="269"/>
      <c r="G7" s="13"/>
    </row>
    <row r="8" spans="1:9" s="55" customFormat="1" ht="20.25" customHeight="1">
      <c r="B8" s="188"/>
      <c r="C8" s="57"/>
      <c r="D8" s="56"/>
      <c r="E8" s="56"/>
      <c r="F8" s="56"/>
      <c r="G8" s="56"/>
      <c r="H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9" ht="19.5" customHeight="1">
      <c r="A10" s="24">
        <v>42159</v>
      </c>
      <c r="B10" s="31" t="s">
        <v>337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339</v>
      </c>
    </row>
    <row r="11" spans="1:9" ht="19.5" customHeight="1">
      <c r="A11" s="24">
        <v>42161</v>
      </c>
      <c r="B11" s="31" t="s">
        <v>338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339</v>
      </c>
    </row>
    <row r="12" spans="1:9" ht="19.5" customHeight="1">
      <c r="A12" s="24">
        <v>42162</v>
      </c>
      <c r="B12" s="31" t="s">
        <v>338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339</v>
      </c>
    </row>
    <row r="13" spans="1:9" ht="20.25" customHeight="1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>
      <c r="A14" s="24">
        <v>42171</v>
      </c>
      <c r="B14" s="31" t="s">
        <v>338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191</v>
      </c>
    </row>
    <row r="15" spans="1:9" ht="20.25" customHeight="1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>
      <c r="A16" s="24">
        <v>42183</v>
      </c>
      <c r="B16" s="31" t="s">
        <v>337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191</v>
      </c>
    </row>
    <row r="17" spans="1:9" ht="19.5" customHeight="1">
      <c r="A17" s="24">
        <v>42188</v>
      </c>
      <c r="B17" s="31" t="s">
        <v>337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339</v>
      </c>
    </row>
    <row r="18" spans="1:9" ht="19.5" customHeight="1">
      <c r="A18" s="24">
        <v>42194</v>
      </c>
      <c r="B18" s="31" t="s">
        <v>337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339</v>
      </c>
    </row>
    <row r="19" spans="1:9" ht="19.5" customHeight="1">
      <c r="A19" s="24">
        <v>42197</v>
      </c>
      <c r="B19" s="31" t="s">
        <v>338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339</v>
      </c>
    </row>
    <row r="20" spans="1:9" ht="19.5" customHeight="1">
      <c r="A20" s="24"/>
      <c r="B20" s="31" t="s">
        <v>337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339</v>
      </c>
    </row>
    <row r="21" spans="1:9" ht="19.5" customHeight="1">
      <c r="A21" s="24">
        <v>42185</v>
      </c>
      <c r="B21" s="31" t="s">
        <v>338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339</v>
      </c>
    </row>
    <row r="22" spans="1:9" ht="19.5" customHeight="1">
      <c r="A22" s="24">
        <v>42214</v>
      </c>
      <c r="B22" s="31" t="s">
        <v>338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339</v>
      </c>
    </row>
    <row r="23" spans="1:9" ht="20.25" customHeight="1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9" t="s">
        <v>396</v>
      </c>
      <c r="B7" s="249"/>
      <c r="C7" s="248" t="s">
        <v>397</v>
      </c>
      <c r="D7" s="248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9" t="s">
        <v>398</v>
      </c>
      <c r="B7" s="249"/>
      <c r="C7" s="248" t="s">
        <v>31</v>
      </c>
      <c r="D7" s="248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9" t="s">
        <v>399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42285</v>
      </c>
      <c r="B10" s="31" t="s">
        <v>100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>
      <c r="A3" s="256" t="s">
        <v>40</v>
      </c>
      <c r="B3" s="256"/>
      <c r="C3" s="215"/>
      <c r="D3" s="256" t="s">
        <v>41</v>
      </c>
      <c r="E3" s="256"/>
      <c r="F3" s="256"/>
      <c r="G3" s="93"/>
      <c r="H3" s="215"/>
      <c r="I3" s="62"/>
      <c r="J3" s="62"/>
    </row>
    <row r="4" spans="1:11" ht="9.75" customHeight="1">
      <c r="D4" s="4"/>
      <c r="E4" s="4"/>
      <c r="F4" s="4"/>
      <c r="G4" s="65"/>
      <c r="H4" s="4"/>
      <c r="J4" s="217"/>
    </row>
    <row r="5" spans="1:11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>
      <c r="D6" s="4"/>
      <c r="E6" s="4"/>
      <c r="F6" s="4"/>
      <c r="G6" s="65"/>
      <c r="H6" s="4"/>
      <c r="J6" s="217"/>
    </row>
    <row r="7" spans="1:11" ht="21" customHeight="1">
      <c r="A7" s="249" t="s">
        <v>408</v>
      </c>
      <c r="B7" s="249"/>
      <c r="C7" s="214"/>
      <c r="D7" s="248" t="s">
        <v>28</v>
      </c>
      <c r="E7" s="248"/>
      <c r="F7" s="269" t="s">
        <v>29</v>
      </c>
      <c r="G7" s="269"/>
      <c r="H7" s="269"/>
      <c r="J7" s="21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customHeight="1">
      <c r="A10" s="24"/>
      <c r="B10" s="31" t="s">
        <v>162</v>
      </c>
      <c r="C10" s="31" t="s">
        <v>339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>
      <c r="A12" s="24"/>
      <c r="B12" s="31" t="s">
        <v>162</v>
      </c>
      <c r="C12" s="31" t="s">
        <v>339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>
      <c r="A13" s="24">
        <v>42306</v>
      </c>
      <c r="B13" s="31" t="s">
        <v>409</v>
      </c>
      <c r="C13" s="31" t="s">
        <v>401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>
      <c r="A14" s="24">
        <v>42310</v>
      </c>
      <c r="B14" s="31" t="s">
        <v>162</v>
      </c>
      <c r="C14" s="31" t="s">
        <v>401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>
      <c r="A15" s="24"/>
      <c r="B15" s="31" t="s">
        <v>162</v>
      </c>
      <c r="C15" s="31" t="s">
        <v>339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>
      <c r="A16" s="24">
        <v>42309</v>
      </c>
      <c r="B16" s="31" t="s">
        <v>162</v>
      </c>
      <c r="C16" s="31" t="s">
        <v>339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>
      <c r="A17" s="24"/>
      <c r="B17" s="31" t="s">
        <v>414</v>
      </c>
      <c r="C17" s="31" t="s">
        <v>339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>
      <c r="A18" s="24">
        <v>42332</v>
      </c>
      <c r="B18" s="31" t="s">
        <v>432</v>
      </c>
      <c r="C18" s="31" t="s">
        <v>339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>
    <filterColumn colId="2"/>
  </autoFilter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9" t="s">
        <v>415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42306</v>
      </c>
      <c r="B10" s="31" t="s">
        <v>124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>
      <c r="A11" s="24">
        <v>42307</v>
      </c>
      <c r="B11" s="31" t="s">
        <v>124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9" t="s">
        <v>416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42307</v>
      </c>
      <c r="B10" s="31" t="s">
        <v>124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2">
    <tabColor indexed="31"/>
  </sheetPr>
  <dimension ref="A1:BC38"/>
  <sheetViews>
    <sheetView tabSelected="1" topLeftCell="C1" workbookViewId="0">
      <selection activeCell="D1" sqref="D1"/>
    </sheetView>
  </sheetViews>
  <sheetFormatPr defaultColWidth="21.7109375" defaultRowHeight="1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>
      <c r="A1" s="91" t="s">
        <v>49</v>
      </c>
      <c r="B1" s="89" t="s">
        <v>50</v>
      </c>
      <c r="C1" s="90" t="s">
        <v>104</v>
      </c>
      <c r="D1" s="90" t="s">
        <v>448</v>
      </c>
      <c r="E1" s="90" t="s">
        <v>185</v>
      </c>
      <c r="F1" s="90" t="s">
        <v>65</v>
      </c>
      <c r="G1" s="90" t="s">
        <v>52</v>
      </c>
      <c r="H1" s="90" t="s">
        <v>53</v>
      </c>
      <c r="I1" s="90" t="s">
        <v>54</v>
      </c>
      <c r="J1" s="90" t="s">
        <v>55</v>
      </c>
      <c r="K1" s="90" t="s">
        <v>287</v>
      </c>
      <c r="L1" s="90" t="s">
        <v>258</v>
      </c>
      <c r="Q1" s="90" t="s">
        <v>56</v>
      </c>
      <c r="R1" s="90" t="s">
        <v>57</v>
      </c>
      <c r="S1" s="90" t="s">
        <v>192</v>
      </c>
      <c r="T1" s="90" t="s">
        <v>104</v>
      </c>
      <c r="U1" s="90" t="s">
        <v>188</v>
      </c>
      <c r="V1" s="90" t="s">
        <v>189</v>
      </c>
      <c r="W1" s="90" t="s">
        <v>51</v>
      </c>
      <c r="X1" s="90" t="s">
        <v>182</v>
      </c>
      <c r="Y1" s="90" t="s">
        <v>58</v>
      </c>
      <c r="Z1" s="90" t="s">
        <v>59</v>
      </c>
      <c r="AA1" s="90" t="s">
        <v>60</v>
      </c>
      <c r="AB1" s="90" t="s">
        <v>7</v>
      </c>
      <c r="AC1" s="90" t="s">
        <v>66</v>
      </c>
      <c r="AD1" s="90" t="s">
        <v>68</v>
      </c>
      <c r="AE1" s="90" t="s">
        <v>73</v>
      </c>
      <c r="AF1" s="90" t="s">
        <v>87</v>
      </c>
      <c r="AG1" s="90" t="s">
        <v>91</v>
      </c>
      <c r="AH1" s="90" t="s">
        <v>94</v>
      </c>
      <c r="AI1" s="90" t="s">
        <v>95</v>
      </c>
      <c r="AJ1" s="90" t="s">
        <v>11</v>
      </c>
      <c r="AK1" s="90" t="s">
        <v>12</v>
      </c>
      <c r="AL1" s="90" t="s">
        <v>96</v>
      </c>
      <c r="AM1" s="90" t="s">
        <v>10</v>
      </c>
      <c r="AN1" s="90" t="s">
        <v>65</v>
      </c>
      <c r="AO1" s="90" t="s">
        <v>102</v>
      </c>
      <c r="AP1" s="90" t="s">
        <v>103</v>
      </c>
      <c r="AQ1" s="90" t="s">
        <v>109</v>
      </c>
      <c r="AR1" s="90" t="s">
        <v>114</v>
      </c>
      <c r="AS1" s="90" t="s">
        <v>118</v>
      </c>
      <c r="AT1" s="90" t="s">
        <v>121</v>
      </c>
      <c r="AU1" s="90" t="s">
        <v>120</v>
      </c>
      <c r="AV1" s="90" t="s">
        <v>123</v>
      </c>
      <c r="AW1" s="90" t="s">
        <v>153</v>
      </c>
      <c r="AX1" s="90" t="s">
        <v>151</v>
      </c>
      <c r="AY1" s="90" t="s">
        <v>152</v>
      </c>
      <c r="AZ1" s="90" t="s">
        <v>154</v>
      </c>
      <c r="BA1" s="90" t="s">
        <v>157</v>
      </c>
      <c r="BB1" s="90" t="s">
        <v>158</v>
      </c>
      <c r="BC1" s="90" t="s">
        <v>163</v>
      </c>
    </row>
    <row r="2" spans="1:55" s="156" customFormat="1" ht="62.25" hidden="1" customHeight="1">
      <c r="H2" s="157"/>
      <c r="I2" s="157"/>
      <c r="J2" s="157"/>
      <c r="K2" s="157"/>
      <c r="L2" s="157"/>
      <c r="M2" s="157"/>
      <c r="N2" s="157"/>
      <c r="O2" s="157"/>
      <c r="P2" s="157" t="s">
        <v>195</v>
      </c>
      <c r="Q2" s="157" t="s">
        <v>196</v>
      </c>
      <c r="R2" s="157"/>
      <c r="S2" s="157" t="s">
        <v>197</v>
      </c>
      <c r="AL2" s="156" t="s">
        <v>125</v>
      </c>
      <c r="AM2" s="156" t="s">
        <v>126</v>
      </c>
      <c r="AN2" s="157" t="s">
        <v>127</v>
      </c>
      <c r="AO2" s="157" t="s">
        <v>128</v>
      </c>
      <c r="AP2" s="157" t="s">
        <v>129</v>
      </c>
      <c r="AQ2" s="156" t="s">
        <v>130</v>
      </c>
      <c r="AR2" s="156" t="s">
        <v>125</v>
      </c>
      <c r="AS2" s="156" t="s">
        <v>126</v>
      </c>
      <c r="AT2" s="157" t="s">
        <v>127</v>
      </c>
      <c r="AU2" s="157" t="s">
        <v>128</v>
      </c>
      <c r="AV2" s="157" t="s">
        <v>129</v>
      </c>
      <c r="AW2" s="156" t="s">
        <v>130</v>
      </c>
    </row>
    <row r="3" spans="1:55" ht="18" customHeight="1"/>
    <row r="4" spans="1:55" s="133" customFormat="1" ht="45.75" customHeight="1">
      <c r="B4" s="90"/>
      <c r="C4" s="90" t="s">
        <v>214</v>
      </c>
      <c r="D4" s="90" t="s">
        <v>215</v>
      </c>
      <c r="E4" s="90" t="s">
        <v>223</v>
      </c>
      <c r="F4" s="90" t="s">
        <v>216</v>
      </c>
      <c r="G4" s="90" t="s">
        <v>104</v>
      </c>
      <c r="H4" s="90" t="s">
        <v>217</v>
      </c>
      <c r="I4" s="90" t="s">
        <v>218</v>
      </c>
      <c r="J4" s="90" t="s">
        <v>219</v>
      </c>
      <c r="K4" s="90" t="s">
        <v>12</v>
      </c>
      <c r="L4" s="90" t="s">
        <v>95</v>
      </c>
      <c r="M4" s="90"/>
      <c r="N4" s="90"/>
      <c r="O4" s="90"/>
      <c r="P4" s="90"/>
      <c r="Q4" s="90"/>
      <c r="AL4" s="133" t="s">
        <v>125</v>
      </c>
      <c r="AM4" s="133" t="s">
        <v>126</v>
      </c>
      <c r="AN4" s="90" t="s">
        <v>127</v>
      </c>
      <c r="AO4" s="90" t="s">
        <v>128</v>
      </c>
      <c r="AP4" s="90" t="s">
        <v>129</v>
      </c>
      <c r="AQ4" s="133" t="s">
        <v>130</v>
      </c>
      <c r="AR4" s="133" t="s">
        <v>125</v>
      </c>
      <c r="AS4" s="133" t="s">
        <v>126</v>
      </c>
      <c r="AT4" s="90" t="s">
        <v>127</v>
      </c>
      <c r="AU4" s="90" t="s">
        <v>128</v>
      </c>
      <c r="AV4" s="90" t="s">
        <v>129</v>
      </c>
      <c r="AW4" s="133" t="s">
        <v>130</v>
      </c>
    </row>
    <row r="5" spans="1:55" ht="18" customHeight="1"/>
    <row r="6" spans="1:55" s="133" customFormat="1" ht="45.75" customHeight="1">
      <c r="C6" s="90" t="s">
        <v>220</v>
      </c>
      <c r="D6" s="90" t="s">
        <v>221</v>
      </c>
      <c r="E6" s="90" t="s">
        <v>222</v>
      </c>
      <c r="F6" s="90" t="s">
        <v>224</v>
      </c>
      <c r="G6" s="90" t="s">
        <v>65</v>
      </c>
      <c r="H6" s="90" t="s">
        <v>225</v>
      </c>
      <c r="I6" s="90" t="s">
        <v>226</v>
      </c>
      <c r="J6" s="90" t="s">
        <v>227</v>
      </c>
      <c r="K6" s="90" t="s">
        <v>182</v>
      </c>
      <c r="L6" s="90" t="s">
        <v>87</v>
      </c>
      <c r="M6" s="90"/>
      <c r="N6" s="90"/>
      <c r="O6" s="90"/>
      <c r="P6" s="90"/>
      <c r="Q6" s="90"/>
      <c r="AL6" s="133" t="s">
        <v>125</v>
      </c>
      <c r="AM6" s="133" t="s">
        <v>126</v>
      </c>
      <c r="AN6" s="90" t="s">
        <v>127</v>
      </c>
      <c r="AO6" s="90" t="s">
        <v>128</v>
      </c>
      <c r="AP6" s="90" t="s">
        <v>129</v>
      </c>
      <c r="AQ6" s="133" t="s">
        <v>130</v>
      </c>
      <c r="AR6" s="133" t="s">
        <v>125</v>
      </c>
      <c r="AS6" s="133" t="s">
        <v>126</v>
      </c>
      <c r="AT6" s="90" t="s">
        <v>127</v>
      </c>
      <c r="AU6" s="90" t="s">
        <v>128</v>
      </c>
      <c r="AV6" s="90" t="s">
        <v>129</v>
      </c>
      <c r="AW6" s="133" t="s">
        <v>130</v>
      </c>
    </row>
    <row r="7" spans="1:55" ht="18" customHeight="1"/>
    <row r="8" spans="1:55" s="133" customFormat="1" ht="45.75" customHeight="1">
      <c r="C8" s="90" t="s">
        <v>228</v>
      </c>
      <c r="D8" s="90" t="s">
        <v>230</v>
      </c>
      <c r="E8" s="90" t="s">
        <v>231</v>
      </c>
      <c r="F8" s="90" t="s">
        <v>232</v>
      </c>
      <c r="G8" s="90" t="s">
        <v>233</v>
      </c>
      <c r="H8" s="90" t="s">
        <v>234</v>
      </c>
      <c r="I8" s="90" t="s">
        <v>235</v>
      </c>
      <c r="J8" s="90" t="s">
        <v>236</v>
      </c>
      <c r="K8" s="90" t="s">
        <v>237</v>
      </c>
      <c r="L8" s="90" t="s">
        <v>238</v>
      </c>
      <c r="M8" s="90"/>
      <c r="N8" s="90"/>
      <c r="O8" s="90"/>
      <c r="P8" s="90"/>
      <c r="Q8" s="90"/>
      <c r="AL8" s="133" t="s">
        <v>125</v>
      </c>
      <c r="AM8" s="133" t="s">
        <v>126</v>
      </c>
      <c r="AN8" s="90" t="s">
        <v>127</v>
      </c>
      <c r="AO8" s="90" t="s">
        <v>128</v>
      </c>
      <c r="AP8" s="90" t="s">
        <v>129</v>
      </c>
      <c r="AQ8" s="133" t="s">
        <v>130</v>
      </c>
      <c r="AR8" s="133" t="s">
        <v>125</v>
      </c>
      <c r="AS8" s="133" t="s">
        <v>126</v>
      </c>
      <c r="AT8" s="90" t="s">
        <v>127</v>
      </c>
      <c r="AU8" s="90" t="s">
        <v>128</v>
      </c>
      <c r="AV8" s="90" t="s">
        <v>129</v>
      </c>
      <c r="AW8" s="133" t="s">
        <v>130</v>
      </c>
    </row>
    <row r="9" spans="1:55" s="133" customFormat="1" ht="18" customHeight="1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>
      <c r="C10" s="90" t="s">
        <v>269</v>
      </c>
      <c r="D10" s="90" t="s">
        <v>229</v>
      </c>
      <c r="E10" s="90" t="s">
        <v>241</v>
      </c>
      <c r="F10" s="90" t="s">
        <v>242</v>
      </c>
      <c r="G10" s="90" t="s">
        <v>243</v>
      </c>
      <c r="H10" s="90" t="s">
        <v>244</v>
      </c>
      <c r="I10" s="90" t="s">
        <v>245</v>
      </c>
      <c r="J10" s="90" t="s">
        <v>246</v>
      </c>
      <c r="K10" s="90" t="s">
        <v>247</v>
      </c>
      <c r="L10" s="90" t="s">
        <v>248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/>
    <row r="12" spans="1:55" s="133" customFormat="1" ht="45.75" customHeight="1">
      <c r="C12" s="133" t="s">
        <v>239</v>
      </c>
      <c r="D12" s="90" t="s">
        <v>240</v>
      </c>
      <c r="E12" s="90" t="s">
        <v>254</v>
      </c>
      <c r="F12" s="90" t="s">
        <v>65</v>
      </c>
      <c r="G12" s="90" t="s">
        <v>255</v>
      </c>
      <c r="H12" s="90" t="s">
        <v>277</v>
      </c>
      <c r="I12" s="90" t="s">
        <v>271</v>
      </c>
      <c r="J12" s="90" t="s">
        <v>272</v>
      </c>
      <c r="K12" s="90" t="s">
        <v>256</v>
      </c>
      <c r="L12" s="90" t="s">
        <v>257</v>
      </c>
      <c r="M12" s="90"/>
      <c r="N12" s="90"/>
      <c r="O12" s="90"/>
      <c r="P12" s="90"/>
      <c r="Q12" s="90"/>
      <c r="AL12" s="133" t="s">
        <v>125</v>
      </c>
      <c r="AM12" s="133" t="s">
        <v>126</v>
      </c>
      <c r="AN12" s="90" t="s">
        <v>127</v>
      </c>
      <c r="AO12" s="90" t="s">
        <v>128</v>
      </c>
      <c r="AP12" s="90" t="s">
        <v>129</v>
      </c>
      <c r="AQ12" s="133" t="s">
        <v>130</v>
      </c>
      <c r="AR12" s="133" t="s">
        <v>125</v>
      </c>
      <c r="AS12" s="133" t="s">
        <v>126</v>
      </c>
      <c r="AT12" s="90" t="s">
        <v>127</v>
      </c>
      <c r="AU12" s="90" t="s">
        <v>128</v>
      </c>
      <c r="AV12" s="90" t="s">
        <v>129</v>
      </c>
      <c r="AW12" s="133" t="s">
        <v>130</v>
      </c>
    </row>
    <row r="13" spans="1:55" ht="18" customHeight="1"/>
    <row r="14" spans="1:55" ht="42" customHeight="1">
      <c r="C14" s="90" t="s">
        <v>292</v>
      </c>
      <c r="D14" s="90" t="s">
        <v>293</v>
      </c>
      <c r="E14" s="90" t="s">
        <v>227</v>
      </c>
      <c r="F14" s="90" t="s">
        <v>192</v>
      </c>
      <c r="G14" s="90" t="s">
        <v>294</v>
      </c>
      <c r="H14" s="90" t="s">
        <v>295</v>
      </c>
      <c r="I14" s="90" t="s">
        <v>296</v>
      </c>
      <c r="J14" s="90" t="s">
        <v>254</v>
      </c>
      <c r="K14" s="90" t="s">
        <v>297</v>
      </c>
      <c r="L14" s="90" t="s">
        <v>298</v>
      </c>
    </row>
    <row r="15" spans="1:55" ht="18" customHeight="1"/>
    <row r="16" spans="1:55" ht="42" customHeight="1">
      <c r="C16" s="90" t="s">
        <v>405</v>
      </c>
      <c r="D16" s="90" t="s">
        <v>406</v>
      </c>
      <c r="E16" s="90" t="s">
        <v>407</v>
      </c>
      <c r="F16" s="90" t="s">
        <v>405</v>
      </c>
      <c r="G16" s="90" t="s">
        <v>406</v>
      </c>
      <c r="H16" s="90" t="s">
        <v>407</v>
      </c>
      <c r="I16" s="90" t="s">
        <v>405</v>
      </c>
      <c r="J16" s="90" t="s">
        <v>406</v>
      </c>
      <c r="K16" s="90" t="s">
        <v>407</v>
      </c>
      <c r="L16" s="90" t="s">
        <v>361</v>
      </c>
    </row>
    <row r="17" spans="8:40" ht="18" customHeight="1"/>
    <row r="18" spans="8:40">
      <c r="AL18" s="134" t="s">
        <v>13</v>
      </c>
    </row>
    <row r="20" spans="8:40" ht="15.75" thickBot="1">
      <c r="AL20" s="135"/>
      <c r="AM20" s="135"/>
    </row>
    <row r="21" spans="8:40" s="139" customFormat="1" ht="80.25" customHeight="1" thickTop="1">
      <c r="O21" s="157" t="s">
        <v>289</v>
      </c>
      <c r="P21" s="157" t="s">
        <v>290</v>
      </c>
      <c r="Q21" s="157" t="s">
        <v>291</v>
      </c>
      <c r="AL21" s="136" t="s">
        <v>131</v>
      </c>
      <c r="AM21" s="136" t="s">
        <v>131</v>
      </c>
      <c r="AN21" s="136" t="s">
        <v>131</v>
      </c>
    </row>
    <row r="22" spans="8:40" s="139" customFormat="1" ht="19.5" customHeight="1">
      <c r="O22" s="183"/>
      <c r="P22" s="183"/>
      <c r="Q22" s="183"/>
      <c r="AL22" s="184"/>
      <c r="AM22" s="184"/>
      <c r="AN22" s="184"/>
    </row>
    <row r="23" spans="8:40" s="140" customFormat="1" ht="80.25" customHeight="1" thickBot="1">
      <c r="H23" s="141"/>
      <c r="I23" s="141"/>
      <c r="J23" s="141"/>
      <c r="K23" s="141"/>
      <c r="L23" s="141"/>
      <c r="M23" s="141"/>
      <c r="N23" s="141"/>
      <c r="O23" s="157" t="s">
        <v>447</v>
      </c>
      <c r="P23" s="157" t="s">
        <v>197</v>
      </c>
      <c r="Q23" s="157" t="s">
        <v>446</v>
      </c>
      <c r="AL23" s="137" t="s">
        <v>145</v>
      </c>
      <c r="AM23" s="137" t="s">
        <v>146</v>
      </c>
      <c r="AN23" s="137" t="s">
        <v>147</v>
      </c>
    </row>
    <row r="24" spans="8:40" s="139" customFormat="1" ht="42.75" customHeight="1" thickTop="1">
      <c r="AL24" s="136" t="s">
        <v>131</v>
      </c>
      <c r="AM24" s="136" t="s">
        <v>131</v>
      </c>
      <c r="AN24" s="136" t="s">
        <v>131</v>
      </c>
    </row>
    <row r="25" spans="8:40" s="140" customFormat="1" ht="33" customHeight="1" thickBot="1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150</v>
      </c>
      <c r="AM25" s="137" t="s">
        <v>149</v>
      </c>
      <c r="AN25" s="137" t="s">
        <v>148</v>
      </c>
    </row>
    <row r="26" spans="8:40" s="139" customFormat="1" ht="42.75" customHeight="1" thickTop="1">
      <c r="AL26" s="136" t="s">
        <v>132</v>
      </c>
      <c r="AM26" s="136" t="s">
        <v>132</v>
      </c>
      <c r="AN26" s="136" t="s">
        <v>132</v>
      </c>
    </row>
    <row r="27" spans="8:40" s="140" customFormat="1" ht="33" customHeight="1" thickBot="1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145</v>
      </c>
      <c r="AM27" s="137" t="s">
        <v>146</v>
      </c>
      <c r="AN27" s="137" t="s">
        <v>147</v>
      </c>
    </row>
    <row r="28" spans="8:40" s="138" customFormat="1" ht="42.75" customHeight="1" thickTop="1">
      <c r="AL28" s="136" t="s">
        <v>132</v>
      </c>
      <c r="AM28" s="136" t="s">
        <v>132</v>
      </c>
      <c r="AN28" s="136" t="s">
        <v>132</v>
      </c>
    </row>
    <row r="29" spans="8:40" s="140" customFormat="1" ht="33" customHeight="1" thickBot="1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150</v>
      </c>
      <c r="AM29" s="137" t="s">
        <v>149</v>
      </c>
      <c r="AN29" s="137" t="s">
        <v>148</v>
      </c>
    </row>
    <row r="30" spans="8:40" s="138" customFormat="1" ht="42.75" customHeight="1" thickTop="1">
      <c r="AL30" s="136" t="s">
        <v>132</v>
      </c>
      <c r="AM30" s="136" t="s">
        <v>132</v>
      </c>
      <c r="AN30" s="136" t="s">
        <v>132</v>
      </c>
    </row>
    <row r="31" spans="8:40" s="140" customFormat="1" ht="33" customHeight="1" thickBot="1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133</v>
      </c>
      <c r="AM31" s="137" t="s">
        <v>134</v>
      </c>
      <c r="AN31" s="137" t="s">
        <v>135</v>
      </c>
    </row>
    <row r="32" spans="8:40" s="138" customFormat="1" ht="42.75" customHeight="1" thickTop="1">
      <c r="AL32" s="136" t="s">
        <v>132</v>
      </c>
      <c r="AM32" s="136" t="s">
        <v>132</v>
      </c>
      <c r="AN32" s="136" t="s">
        <v>132</v>
      </c>
    </row>
    <row r="33" spans="8:40" s="140" customFormat="1" ht="33" customHeight="1" thickBot="1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136</v>
      </c>
      <c r="AM33" s="137" t="s">
        <v>137</v>
      </c>
      <c r="AN33" s="137" t="s">
        <v>138</v>
      </c>
    </row>
    <row r="34" spans="8:40" s="138" customFormat="1" ht="42.75" customHeight="1" thickTop="1">
      <c r="AL34" s="136" t="s">
        <v>132</v>
      </c>
      <c r="AM34" s="136" t="s">
        <v>132</v>
      </c>
      <c r="AN34" s="136" t="s">
        <v>132</v>
      </c>
    </row>
    <row r="35" spans="8:40" s="140" customFormat="1" ht="33" customHeight="1" thickBot="1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139</v>
      </c>
      <c r="AM35" s="137" t="s">
        <v>140</v>
      </c>
      <c r="AN35" s="137" t="s">
        <v>141</v>
      </c>
    </row>
    <row r="36" spans="8:40" s="138" customFormat="1" ht="42.75" customHeight="1" thickTop="1">
      <c r="AL36" s="136" t="s">
        <v>132</v>
      </c>
      <c r="AM36" s="136" t="s">
        <v>132</v>
      </c>
      <c r="AN36" s="136" t="s">
        <v>132</v>
      </c>
    </row>
    <row r="37" spans="8:40" s="140" customFormat="1" ht="33" customHeight="1" thickBot="1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142</v>
      </c>
      <c r="AM37" s="137" t="s">
        <v>143</v>
      </c>
      <c r="AN37" s="137" t="s">
        <v>144</v>
      </c>
    </row>
    <row r="38" spans="8:40" ht="15.75" thickTop="1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2016-01-06T06:21:23Z</cp:lastPrinted>
  <dcterms:created xsi:type="dcterms:W3CDTF">2012-03-15T06:52:24Z</dcterms:created>
  <dcterms:modified xsi:type="dcterms:W3CDTF">2016-01-06T09:15:25Z</dcterms:modified>
</cp:coreProperties>
</file>