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5105" windowHeight="8715" tabRatio="922"/>
  </bookViews>
  <sheets>
    <sheet name="SQTM" sheetId="62" r:id="rId1"/>
    <sheet name="TONG HOP" sheetId="34" r:id="rId2"/>
    <sheet name="Sheet3" sheetId="72" r:id="rId3"/>
    <sheet name="AN PHÚ" sheetId="49" r:id="rId4"/>
    <sheet name="TTCL-VÙNG 4" sheetId="50" r:id="rId5"/>
    <sheet name="BH- BT" sheetId="60" r:id="rId6"/>
    <sheet name="BH- VĐ" sheetId="66" r:id="rId7"/>
    <sheet name="HEADWAY" sheetId="59" r:id="rId8"/>
    <sheet name="AAAS" sheetId="69" r:id="rId9"/>
    <sheet name="Song Tân" sheetId="61" r:id="rId10"/>
    <sheet name="Keo Cont" sheetId="68" r:id="rId11"/>
    <sheet name="Trung - Tokai" sheetId="64" r:id="rId12"/>
    <sheet name="MINH - Mr.Fish" sheetId="65" r:id="rId13"/>
    <sheet name="GIA GC - Mr.Minh" sheetId="63" r:id="rId14"/>
    <sheet name="GC - TQ" sheetId="70" r:id="rId15"/>
    <sheet name="LAI VAY" sheetId="38" r:id="rId16"/>
    <sheet name="Sheet1" sheetId="54" r:id="rId17"/>
  </sheets>
  <externalReferences>
    <externalReference r:id="rId18"/>
    <externalReference r:id="rId19"/>
    <externalReference r:id="rId20"/>
    <externalReference r:id="rId21"/>
  </externalReferences>
  <definedNames>
    <definedName name="_Fill" localSheetId="8" hidden="1">#REF!</definedName>
    <definedName name="_Fill" localSheetId="6" hidden="1">#REF!</definedName>
    <definedName name="_Fill" localSheetId="10" hidden="1">#REF!</definedName>
    <definedName name="_xlnm._FilterDatabase" localSheetId="8" hidden="1">AAAS!$A$7:$J$82</definedName>
    <definedName name="_xlnm._FilterDatabase" localSheetId="7" hidden="1">HEADWAY!$A$11:$J$105</definedName>
    <definedName name="_xlnm._FilterDatabase" localSheetId="10" hidden="1">'Keo Cont'!$A$11:$L$38</definedName>
    <definedName name="_xlnm._FilterDatabase" localSheetId="12" hidden="1">'MINH - Mr.Fish'!$A$11:$K$65</definedName>
    <definedName name="_xlnm._FilterDatabase" localSheetId="9" hidden="1">'Song Tân'!$A$11:$I$235</definedName>
    <definedName name="_xlnm._FilterDatabase" localSheetId="0" hidden="1">SQTM!$A$11:$H$2050</definedName>
    <definedName name="_xlnm.Print_Area" localSheetId="3">'AN PHÚ'!$A$95:$J$111</definedName>
    <definedName name="_xlnm.Print_Area" localSheetId="11">'Trung - Tokai'!$A$82:$I$96</definedName>
    <definedName name="_xlnm.Print_Titles" localSheetId="12">'MINH - Mr.Fish'!$11:$11</definedName>
  </definedNames>
  <calcPr calcId="124519"/>
</workbook>
</file>

<file path=xl/calcChain.xml><?xml version="1.0" encoding="utf-8"?>
<calcChain xmlns="http://schemas.openxmlformats.org/spreadsheetml/2006/main">
  <c r="G28" i="72"/>
  <c r="E28"/>
  <c r="F28"/>
  <c r="G6"/>
  <c r="G7" s="1"/>
  <c r="G8" s="1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5"/>
  <c r="H6"/>
  <c r="H5"/>
  <c r="D28" l="1"/>
  <c r="H28"/>
  <c r="I28"/>
  <c r="J28" s="1"/>
  <c r="C28"/>
  <c r="G118" i="49" l="1"/>
  <c r="I118" s="1"/>
  <c r="F100" i="50" l="1"/>
  <c r="F101"/>
  <c r="F102"/>
  <c r="F103"/>
  <c r="F104"/>
  <c r="F105"/>
  <c r="F106"/>
  <c r="F107"/>
  <c r="G119" i="49"/>
  <c r="I119" s="1"/>
  <c r="G120"/>
  <c r="I120"/>
  <c r="G121"/>
  <c r="I121"/>
  <c r="G122"/>
  <c r="I122"/>
  <c r="G123"/>
  <c r="I123"/>
  <c r="G124"/>
  <c r="I124"/>
  <c r="G125"/>
  <c r="I125"/>
  <c r="G126"/>
  <c r="I126"/>
  <c r="G127"/>
  <c r="I127"/>
  <c r="G128"/>
  <c r="I128"/>
  <c r="G129"/>
  <c r="I129"/>
  <c r="G130"/>
  <c r="I130"/>
  <c r="G131"/>
  <c r="I131"/>
  <c r="G132"/>
  <c r="I132"/>
  <c r="G133"/>
  <c r="I133"/>
  <c r="G134"/>
  <c r="I134"/>
  <c r="G135"/>
  <c r="I135"/>
  <c r="G136"/>
  <c r="I136"/>
  <c r="G137"/>
  <c r="I137"/>
  <c r="E14" i="70"/>
  <c r="E13"/>
  <c r="E12"/>
  <c r="A12"/>
  <c r="D11"/>
  <c r="E11" s="1"/>
  <c r="A11"/>
  <c r="E10"/>
  <c r="A10"/>
  <c r="E9"/>
  <c r="A9"/>
  <c r="E8"/>
  <c r="A8"/>
  <c r="E7"/>
  <c r="A7"/>
  <c r="E6"/>
  <c r="A6"/>
  <c r="E5"/>
  <c r="A5"/>
  <c r="E4"/>
  <c r="E15" s="1"/>
  <c r="E17" s="1"/>
  <c r="A4"/>
  <c r="F97" i="50"/>
  <c r="F98"/>
  <c r="F99"/>
  <c r="G28" i="68"/>
  <c r="F28"/>
  <c r="I27"/>
  <c r="K25"/>
  <c r="K27"/>
  <c r="K29"/>
  <c r="K30"/>
  <c r="K31"/>
  <c r="K32"/>
  <c r="K33"/>
  <c r="H81" i="59" l="1"/>
  <c r="I40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/>
  <c r="I94"/>
  <c r="I95"/>
  <c r="I96"/>
  <c r="I97"/>
  <c r="I98"/>
  <c r="I99"/>
  <c r="I100"/>
  <c r="I101"/>
  <c r="I102"/>
  <c r="I103"/>
  <c r="I104"/>
  <c r="I39"/>
  <c r="C10" i="34"/>
  <c r="J26" i="68" l="1"/>
  <c r="K26" s="1"/>
  <c r="I26"/>
  <c r="G92" i="59"/>
  <c r="G90"/>
  <c r="G22" i="34" l="1"/>
  <c r="G88" i="59"/>
  <c r="G87"/>
  <c r="G36" i="34" l="1"/>
  <c r="G37"/>
  <c r="G38"/>
  <c r="G39"/>
  <c r="G40"/>
  <c r="G41"/>
  <c r="G42"/>
  <c r="G43"/>
  <c r="G44"/>
  <c r="C41"/>
  <c r="C42"/>
  <c r="C43"/>
  <c r="C44"/>
  <c r="A44" s="1" a="1"/>
  <c r="A44" s="1"/>
  <c r="C40" l="1"/>
  <c r="G85" i="59" l="1"/>
  <c r="H10" i="69"/>
  <c r="G115" i="49" l="1"/>
  <c r="H1328" i="62"/>
  <c r="H1329"/>
  <c r="H1330"/>
  <c r="H1331"/>
  <c r="H1332"/>
  <c r="H1333"/>
  <c r="H1334"/>
  <c r="G83" i="59"/>
  <c r="E39" i="34" a="1"/>
  <c r="E39" s="1"/>
  <c r="E40" a="1"/>
  <c r="E40" s="1"/>
  <c r="E41" a="1"/>
  <c r="E41" s="1"/>
  <c r="E44" a="1"/>
  <c r="E44" s="1"/>
  <c r="G30" l="1"/>
  <c r="G31"/>
  <c r="E31" s="1" a="1"/>
  <c r="E31" s="1"/>
  <c r="G32"/>
  <c r="E32" s="1" a="1"/>
  <c r="E32" s="1"/>
  <c r="G33"/>
  <c r="E33" s="1" a="1"/>
  <c r="E33" s="1"/>
  <c r="G34"/>
  <c r="E34" s="1" a="1"/>
  <c r="E34" s="1"/>
  <c r="G35"/>
  <c r="E35" s="1" a="1"/>
  <c r="E35" s="1"/>
  <c r="E36" a="1"/>
  <c r="E36" s="1"/>
  <c r="E37" a="1"/>
  <c r="E37" s="1"/>
  <c r="E38" a="1"/>
  <c r="E38" s="1"/>
  <c r="G26"/>
  <c r="E26" s="1" a="1"/>
  <c r="E26" s="1"/>
  <c r="C32"/>
  <c r="C33"/>
  <c r="C27" l="1"/>
  <c r="C28" l="1"/>
  <c r="G28"/>
  <c r="C26"/>
  <c r="C29"/>
  <c r="G27" l="1"/>
  <c r="E30" s="1" a="1"/>
  <c r="E30" s="1"/>
  <c r="A28" a="1"/>
  <c r="A28" s="1"/>
  <c r="A29" a="1"/>
  <c r="A29" s="1"/>
  <c r="A27" a="1"/>
  <c r="A27" s="1"/>
  <c r="E27" l="1" a="1"/>
  <c r="E27" s="1"/>
  <c r="E28" a="1"/>
  <c r="E28" s="1"/>
  <c r="C31"/>
  <c r="C35" l="1"/>
  <c r="C34" l="1"/>
  <c r="C30" l="1"/>
  <c r="A32" l="1" a="1"/>
  <c r="A32" s="1"/>
  <c r="A34" a="1"/>
  <c r="A34" s="1"/>
  <c r="A33" a="1"/>
  <c r="A33" s="1"/>
  <c r="A30" a="1"/>
  <c r="A30" s="1"/>
  <c r="A31" a="1"/>
  <c r="A31" s="1"/>
  <c r="A35" a="1"/>
  <c r="A35" s="1"/>
  <c r="C18" l="1"/>
  <c r="C4"/>
  <c r="C5"/>
  <c r="C6"/>
  <c r="C7"/>
  <c r="C8"/>
  <c r="C3"/>
  <c r="C13" l="1"/>
  <c r="H88" i="64" l="1"/>
  <c r="H89"/>
  <c r="H90"/>
  <c r="H91"/>
  <c r="H92"/>
  <c r="F88"/>
  <c r="F89"/>
  <c r="I89" s="1"/>
  <c r="F90"/>
  <c r="F91"/>
  <c r="I91" s="1"/>
  <c r="F92"/>
  <c r="H87"/>
  <c r="F87"/>
  <c r="G218" i="61"/>
  <c r="F218"/>
  <c r="H218" s="1"/>
  <c r="G9" i="69"/>
  <c r="H82"/>
  <c r="I81"/>
  <c r="I80"/>
  <c r="I79"/>
  <c r="I78"/>
  <c r="F82"/>
  <c r="I8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D109" i="50"/>
  <c r="F108"/>
  <c r="G79" i="59"/>
  <c r="G114" i="49"/>
  <c r="H601" i="62"/>
  <c r="G76" i="59"/>
  <c r="G74"/>
  <c r="G112" i="49"/>
  <c r="G70" i="59"/>
  <c r="G72"/>
  <c r="I93" i="49"/>
  <c r="I92" i="64" l="1"/>
  <c r="I90"/>
  <c r="I88"/>
  <c r="I87"/>
  <c r="I37" i="69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G82"/>
  <c r="I82" s="1"/>
  <c r="C19" i="34" s="1"/>
  <c r="D84" i="69" l="1"/>
  <c r="F17" i="66"/>
  <c r="E17"/>
  <c r="G17" s="1"/>
  <c r="G111" i="49"/>
  <c r="H14" i="62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3"/>
  <c r="E80" i="50"/>
  <c r="F81"/>
  <c r="F82" s="1"/>
  <c r="G64" i="59"/>
  <c r="G62"/>
  <c r="G67"/>
  <c r="G108" i="49"/>
  <c r="E83" i="50" l="1"/>
  <c r="F83" s="1"/>
  <c r="F84" s="1"/>
  <c r="F85" s="1"/>
  <c r="J18" i="68"/>
  <c r="E86" i="50" l="1"/>
  <c r="F86" s="1"/>
  <c r="F87" s="1"/>
  <c r="G107" i="49"/>
  <c r="H213" i="61"/>
  <c r="G213"/>
  <c r="F213"/>
  <c r="G45" i="60"/>
  <c r="F45"/>
  <c r="E45"/>
  <c r="F15" i="66"/>
  <c r="E15"/>
  <c r="G15" s="1"/>
  <c r="G59" i="59"/>
  <c r="F88" i="50" l="1"/>
  <c r="F89" s="1"/>
  <c r="F90" s="1"/>
  <c r="E88"/>
  <c r="K14" i="68"/>
  <c r="K16"/>
  <c r="K18"/>
  <c r="K34"/>
  <c r="K35"/>
  <c r="K36"/>
  <c r="K37"/>
  <c r="K13"/>
  <c r="G38"/>
  <c r="H38"/>
  <c r="J38"/>
  <c r="F38"/>
  <c r="I12"/>
  <c r="K12" s="1"/>
  <c r="I13"/>
  <c r="I14"/>
  <c r="I15"/>
  <c r="I16"/>
  <c r="I17"/>
  <c r="I18"/>
  <c r="I19"/>
  <c r="K19" s="1"/>
  <c r="K20" s="1"/>
  <c r="I20"/>
  <c r="I21"/>
  <c r="I22"/>
  <c r="I23"/>
  <c r="I24"/>
  <c r="I25"/>
  <c r="I28"/>
  <c r="K28" s="1"/>
  <c r="I29"/>
  <c r="I30"/>
  <c r="I31"/>
  <c r="I32"/>
  <c r="I33"/>
  <c r="I34"/>
  <c r="I35"/>
  <c r="I36"/>
  <c r="I37"/>
  <c r="E13" i="66"/>
  <c r="E14"/>
  <c r="E16"/>
  <c r="E18"/>
  <c r="E19"/>
  <c r="E20"/>
  <c r="E21"/>
  <c r="E22"/>
  <c r="E23"/>
  <c r="E24"/>
  <c r="E25"/>
  <c r="E26"/>
  <c r="E12"/>
  <c r="D27"/>
  <c r="H90" i="65"/>
  <c r="H89"/>
  <c r="H88"/>
  <c r="H87"/>
  <c r="H86"/>
  <c r="H85"/>
  <c r="H84"/>
  <c r="H83"/>
  <c r="H82"/>
  <c r="H81"/>
  <c r="H65"/>
  <c r="I64"/>
  <c r="G64"/>
  <c r="I63"/>
  <c r="G63"/>
  <c r="I62"/>
  <c r="G62"/>
  <c r="I61"/>
  <c r="G61"/>
  <c r="I60"/>
  <c r="G60"/>
  <c r="I59"/>
  <c r="G59"/>
  <c r="I58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F35"/>
  <c r="F34"/>
  <c r="G34" s="1"/>
  <c r="G33"/>
  <c r="F33"/>
  <c r="F32"/>
  <c r="G32" s="1"/>
  <c r="F31"/>
  <c r="G31" s="1"/>
  <c r="F30"/>
  <c r="G30" s="1"/>
  <c r="F29"/>
  <c r="G29" s="1"/>
  <c r="F28"/>
  <c r="G28" s="1"/>
  <c r="F27"/>
  <c r="G27" s="1"/>
  <c r="F26"/>
  <c r="G26" s="1"/>
  <c r="F25"/>
  <c r="G25" s="1"/>
  <c r="F24"/>
  <c r="G24" s="1"/>
  <c r="F23"/>
  <c r="G23" s="1"/>
  <c r="G22"/>
  <c r="F22"/>
  <c r="F21"/>
  <c r="G21" s="1"/>
  <c r="F20"/>
  <c r="G20" s="1"/>
  <c r="F19"/>
  <c r="G19" s="1"/>
  <c r="F18"/>
  <c r="G18" s="1"/>
  <c r="F17"/>
  <c r="G17" s="1"/>
  <c r="F16"/>
  <c r="G16" s="1"/>
  <c r="F15"/>
  <c r="G15" s="1"/>
  <c r="F14"/>
  <c r="G14" s="1"/>
  <c r="F13"/>
  <c r="G13" s="1"/>
  <c r="F12"/>
  <c r="G12" s="1"/>
  <c r="H86" i="64"/>
  <c r="H94" s="1"/>
  <c r="F86"/>
  <c r="H76"/>
  <c r="F76"/>
  <c r="I76" s="1"/>
  <c r="H75"/>
  <c r="H78" s="1"/>
  <c r="F75"/>
  <c r="F78" s="1"/>
  <c r="H70"/>
  <c r="F70"/>
  <c r="I70" s="1"/>
  <c r="H69"/>
  <c r="H71" s="1"/>
  <c r="F69"/>
  <c r="F71" s="1"/>
  <c r="H60"/>
  <c r="F60"/>
  <c r="I60" s="1"/>
  <c r="H59"/>
  <c r="F59"/>
  <c r="I59" s="1"/>
  <c r="H58"/>
  <c r="F58"/>
  <c r="F61" s="1"/>
  <c r="H53"/>
  <c r="F53"/>
  <c r="I53" s="1"/>
  <c r="H52"/>
  <c r="H54" s="1"/>
  <c r="F52"/>
  <c r="F54" s="1"/>
  <c r="H43"/>
  <c r="F43"/>
  <c r="H42"/>
  <c r="H44" s="1"/>
  <c r="F42"/>
  <c r="F44" s="1"/>
  <c r="H37"/>
  <c r="F37"/>
  <c r="I37" s="1"/>
  <c r="H36"/>
  <c r="F36"/>
  <c r="I36" s="1"/>
  <c r="D35"/>
  <c r="H35" s="1"/>
  <c r="H38" s="1"/>
  <c r="H30"/>
  <c r="H31" s="1"/>
  <c r="F30"/>
  <c r="H16"/>
  <c r="F16"/>
  <c r="H15"/>
  <c r="F15"/>
  <c r="H14"/>
  <c r="H17" s="1"/>
  <c r="F14"/>
  <c r="H8"/>
  <c r="F8"/>
  <c r="H7"/>
  <c r="F7"/>
  <c r="H6"/>
  <c r="H9" s="1"/>
  <c r="F6"/>
  <c r="D21" i="63"/>
  <c r="D20"/>
  <c r="D13"/>
  <c r="D11"/>
  <c r="D10"/>
  <c r="D26" s="1"/>
  <c r="E2049" i="62"/>
  <c r="D2049"/>
  <c r="F2048"/>
  <c r="F2047"/>
  <c r="F2046"/>
  <c r="F2045"/>
  <c r="F2044"/>
  <c r="F2043"/>
  <c r="F2042"/>
  <c r="F2041"/>
  <c r="F2040"/>
  <c r="F2039"/>
  <c r="F2038"/>
  <c r="F2037"/>
  <c r="F2036"/>
  <c r="F2035"/>
  <c r="F2034"/>
  <c r="F2033"/>
  <c r="F2032"/>
  <c r="F2031"/>
  <c r="F2030"/>
  <c r="F2029"/>
  <c r="F2028"/>
  <c r="F2027"/>
  <c r="F2026"/>
  <c r="F2025"/>
  <c r="F2024"/>
  <c r="F2023"/>
  <c r="F2022"/>
  <c r="F2021"/>
  <c r="F2020"/>
  <c r="F2019"/>
  <c r="F2018"/>
  <c r="F2017"/>
  <c r="F2016"/>
  <c r="F2015"/>
  <c r="F2014"/>
  <c r="F2013"/>
  <c r="F2012"/>
  <c r="F2011"/>
  <c r="F2010"/>
  <c r="F2009"/>
  <c r="F2008"/>
  <c r="F2007"/>
  <c r="F2006"/>
  <c r="F2005"/>
  <c r="F2004"/>
  <c r="F2003"/>
  <c r="F2002"/>
  <c r="F2001"/>
  <c r="F2000"/>
  <c r="F1999"/>
  <c r="F1998"/>
  <c r="F1997"/>
  <c r="F1996"/>
  <c r="F1995"/>
  <c r="F1994"/>
  <c r="F1993"/>
  <c r="F1992"/>
  <c r="F1991"/>
  <c r="F1990"/>
  <c r="F1989"/>
  <c r="F1988"/>
  <c r="F1987"/>
  <c r="F1986"/>
  <c r="F1985"/>
  <c r="F1984"/>
  <c r="F1983"/>
  <c r="F1982"/>
  <c r="F1981"/>
  <c r="F1980"/>
  <c r="F1979"/>
  <c r="F1978"/>
  <c r="F1977"/>
  <c r="F1976"/>
  <c r="F1975"/>
  <c r="F1974"/>
  <c r="F1973"/>
  <c r="F1972"/>
  <c r="F1971"/>
  <c r="F1970"/>
  <c r="F1969"/>
  <c r="F1968"/>
  <c r="F1967"/>
  <c r="F1966"/>
  <c r="F1965"/>
  <c r="F1964"/>
  <c r="F1963"/>
  <c r="F1962"/>
  <c r="F1961"/>
  <c r="F1960"/>
  <c r="F1959"/>
  <c r="F1958"/>
  <c r="F1957"/>
  <c r="F1956"/>
  <c r="F1955"/>
  <c r="F1954"/>
  <c r="F1953"/>
  <c r="F1952"/>
  <c r="F1951"/>
  <c r="F1950"/>
  <c r="F1949"/>
  <c r="F1948"/>
  <c r="F1947"/>
  <c r="F1946"/>
  <c r="F1945"/>
  <c r="F1944"/>
  <c r="F1943"/>
  <c r="F1942"/>
  <c r="F1941"/>
  <c r="F1940"/>
  <c r="F1939"/>
  <c r="F1938"/>
  <c r="F1937"/>
  <c r="F1936"/>
  <c r="F1935"/>
  <c r="F1934"/>
  <c r="F1933"/>
  <c r="F1932"/>
  <c r="F1931"/>
  <c r="F1930"/>
  <c r="F1929"/>
  <c r="F1928"/>
  <c r="F1927"/>
  <c r="F1926"/>
  <c r="F1925"/>
  <c r="F1924"/>
  <c r="F1923"/>
  <c r="F1922"/>
  <c r="F1921"/>
  <c r="F1920"/>
  <c r="F1919"/>
  <c r="F1918"/>
  <c r="F1917"/>
  <c r="F1916"/>
  <c r="F1915"/>
  <c r="F1914"/>
  <c r="F1913"/>
  <c r="F1912"/>
  <c r="F1911"/>
  <c r="F1910"/>
  <c r="F1909"/>
  <c r="F1908"/>
  <c r="F1907"/>
  <c r="F1906"/>
  <c r="F1905"/>
  <c r="F1904"/>
  <c r="F1903"/>
  <c r="F1902"/>
  <c r="F1901"/>
  <c r="F1900"/>
  <c r="F1899"/>
  <c r="F1898"/>
  <c r="F1897"/>
  <c r="F1896"/>
  <c r="F1895"/>
  <c r="F1894"/>
  <c r="F1893"/>
  <c r="F1892"/>
  <c r="F1891"/>
  <c r="F1890"/>
  <c r="F1889"/>
  <c r="F1888"/>
  <c r="F1887"/>
  <c r="F1886"/>
  <c r="F1885"/>
  <c r="F1884"/>
  <c r="F1883"/>
  <c r="F1882"/>
  <c r="F1881"/>
  <c r="F1880"/>
  <c r="F1879"/>
  <c r="F1878"/>
  <c r="F1877"/>
  <c r="F1876"/>
  <c r="F1875"/>
  <c r="F1874"/>
  <c r="F1873"/>
  <c r="F1872"/>
  <c r="F1871"/>
  <c r="F1870"/>
  <c r="F1869"/>
  <c r="F1868"/>
  <c r="F1867"/>
  <c r="F1866"/>
  <c r="F1865"/>
  <c r="F1864"/>
  <c r="F1863"/>
  <c r="F1862"/>
  <c r="F1861"/>
  <c r="F1860"/>
  <c r="F1859"/>
  <c r="F1858"/>
  <c r="F1857"/>
  <c r="F1856"/>
  <c r="F1855"/>
  <c r="F1854"/>
  <c r="F1853"/>
  <c r="F1852"/>
  <c r="F1851"/>
  <c r="F1850"/>
  <c r="F1849"/>
  <c r="F1848"/>
  <c r="F1847"/>
  <c r="F1846"/>
  <c r="F1845"/>
  <c r="F1844"/>
  <c r="F1843"/>
  <c r="F1842"/>
  <c r="F1841"/>
  <c r="F1840"/>
  <c r="F1839"/>
  <c r="F1838"/>
  <c r="F1837"/>
  <c r="F1836"/>
  <c r="F1835"/>
  <c r="F1834"/>
  <c r="F1833"/>
  <c r="F1832"/>
  <c r="F1831"/>
  <c r="F1830"/>
  <c r="F1829"/>
  <c r="F1828"/>
  <c r="F1827"/>
  <c r="F1826"/>
  <c r="F1825"/>
  <c r="F1824"/>
  <c r="F1823"/>
  <c r="F1822"/>
  <c r="F1821"/>
  <c r="F1820"/>
  <c r="F1819"/>
  <c r="F1818"/>
  <c r="F1817"/>
  <c r="F1816"/>
  <c r="F1815"/>
  <c r="F1814"/>
  <c r="F1813"/>
  <c r="F1812"/>
  <c r="F1811"/>
  <c r="F1810"/>
  <c r="F1809"/>
  <c r="F1808"/>
  <c r="F1807"/>
  <c r="F1806"/>
  <c r="F1805"/>
  <c r="F1804"/>
  <c r="F1803"/>
  <c r="F1802"/>
  <c r="F1801"/>
  <c r="F1800"/>
  <c r="F1799"/>
  <c r="F1798"/>
  <c r="F1797"/>
  <c r="F1796"/>
  <c r="F1795"/>
  <c r="F1794"/>
  <c r="F1793"/>
  <c r="F1792"/>
  <c r="F1791"/>
  <c r="F1790"/>
  <c r="F1789"/>
  <c r="F1788"/>
  <c r="F1787"/>
  <c r="F1786"/>
  <c r="F1785"/>
  <c r="F1784"/>
  <c r="F1783"/>
  <c r="F1782"/>
  <c r="F1781"/>
  <c r="F1780"/>
  <c r="F1779"/>
  <c r="F1778"/>
  <c r="F1777"/>
  <c r="F1776"/>
  <c r="F1775"/>
  <c r="F1774"/>
  <c r="F1773"/>
  <c r="F1772"/>
  <c r="F1771"/>
  <c r="F1770"/>
  <c r="F1769"/>
  <c r="F1768"/>
  <c r="F1767"/>
  <c r="F1766"/>
  <c r="F1765"/>
  <c r="F1764"/>
  <c r="F1763"/>
  <c r="F1762"/>
  <c r="F1761"/>
  <c r="F1760"/>
  <c r="F1759"/>
  <c r="F1758"/>
  <c r="F1757"/>
  <c r="F1756"/>
  <c r="F1755"/>
  <c r="F1754"/>
  <c r="F1753"/>
  <c r="F1752"/>
  <c r="F1751"/>
  <c r="F1750"/>
  <c r="F1749"/>
  <c r="F1748"/>
  <c r="F1747"/>
  <c r="F1746"/>
  <c r="F1745"/>
  <c r="F1744"/>
  <c r="F1743"/>
  <c r="F1742"/>
  <c r="F1741"/>
  <c r="F1740"/>
  <c r="F1739"/>
  <c r="F1738"/>
  <c r="F1737"/>
  <c r="F1736"/>
  <c r="F1735"/>
  <c r="F1734"/>
  <c r="F1733"/>
  <c r="F1732"/>
  <c r="F1731"/>
  <c r="F1730"/>
  <c r="F1729"/>
  <c r="F1728"/>
  <c r="F1727"/>
  <c r="F1726"/>
  <c r="F1725"/>
  <c r="F1724"/>
  <c r="F1723"/>
  <c r="F1722"/>
  <c r="F1721"/>
  <c r="F1720"/>
  <c r="F1719"/>
  <c r="F1718"/>
  <c r="F1717"/>
  <c r="F1716"/>
  <c r="F1715"/>
  <c r="F1714"/>
  <c r="F1713"/>
  <c r="F1712"/>
  <c r="F1711"/>
  <c r="F1710"/>
  <c r="F1709"/>
  <c r="F1708"/>
  <c r="F1707"/>
  <c r="F1706"/>
  <c r="F1705"/>
  <c r="F1704"/>
  <c r="F1703"/>
  <c r="F1702"/>
  <c r="F1701"/>
  <c r="F1700"/>
  <c r="F1699"/>
  <c r="F1698"/>
  <c r="F1697"/>
  <c r="F1696"/>
  <c r="F1695"/>
  <c r="F1694"/>
  <c r="F1693"/>
  <c r="F1692"/>
  <c r="F1691"/>
  <c r="F1690"/>
  <c r="F1689"/>
  <c r="F1688"/>
  <c r="F1687"/>
  <c r="F1686"/>
  <c r="F1685"/>
  <c r="F1684"/>
  <c r="F1683"/>
  <c r="F1682"/>
  <c r="F1681"/>
  <c r="F1680"/>
  <c r="F1679"/>
  <c r="F1678"/>
  <c r="F1677"/>
  <c r="F1676"/>
  <c r="F1675"/>
  <c r="F1674"/>
  <c r="F1673"/>
  <c r="F1672"/>
  <c r="F1671"/>
  <c r="F1670"/>
  <c r="F1669"/>
  <c r="F1668"/>
  <c r="F1667"/>
  <c r="F1666"/>
  <c r="F1665"/>
  <c r="F1664"/>
  <c r="F1663"/>
  <c r="F1662"/>
  <c r="F1661"/>
  <c r="F1660"/>
  <c r="F1659"/>
  <c r="F1658"/>
  <c r="F1657"/>
  <c r="F1656"/>
  <c r="F1655"/>
  <c r="F1654"/>
  <c r="F1653"/>
  <c r="F1652"/>
  <c r="F1651"/>
  <c r="F1650"/>
  <c r="F1649"/>
  <c r="F1648"/>
  <c r="F1647"/>
  <c r="F1646"/>
  <c r="F1645"/>
  <c r="F1644"/>
  <c r="F1643"/>
  <c r="F1642"/>
  <c r="F1641"/>
  <c r="F1640"/>
  <c r="F1639"/>
  <c r="F1638"/>
  <c r="F1637"/>
  <c r="F1636"/>
  <c r="F1635"/>
  <c r="F1634"/>
  <c r="F1633"/>
  <c r="F1632"/>
  <c r="F1631"/>
  <c r="F1630"/>
  <c r="F1629"/>
  <c r="F1628"/>
  <c r="F1627"/>
  <c r="F1626"/>
  <c r="F1625"/>
  <c r="F1624"/>
  <c r="F1623"/>
  <c r="F1622"/>
  <c r="F1621"/>
  <c r="F1620"/>
  <c r="F1619"/>
  <c r="F1618"/>
  <c r="F1617"/>
  <c r="F1616"/>
  <c r="F1615"/>
  <c r="F1614"/>
  <c r="F1613"/>
  <c r="F1612"/>
  <c r="F1611"/>
  <c r="F1610"/>
  <c r="F1609"/>
  <c r="F13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244" s="1"/>
  <c r="F245" s="1"/>
  <c r="F246" s="1"/>
  <c r="F247" s="1"/>
  <c r="F248" s="1"/>
  <c r="F249" s="1"/>
  <c r="F250" s="1"/>
  <c r="F251" s="1"/>
  <c r="F252" s="1"/>
  <c r="F253" s="1"/>
  <c r="F254" s="1"/>
  <c r="F255" s="1"/>
  <c r="F256" s="1"/>
  <c r="F257" s="1"/>
  <c r="F258" s="1"/>
  <c r="F259" s="1"/>
  <c r="F260" s="1"/>
  <c r="F261" s="1"/>
  <c r="F262" s="1"/>
  <c r="F263" s="1"/>
  <c r="F264" s="1"/>
  <c r="F265" s="1"/>
  <c r="F266" s="1"/>
  <c r="F267" s="1"/>
  <c r="F268" s="1"/>
  <c r="F269" s="1"/>
  <c r="F270" s="1"/>
  <c r="F271" s="1"/>
  <c r="F272" s="1"/>
  <c r="F273" s="1"/>
  <c r="F274" s="1"/>
  <c r="F275" s="1"/>
  <c r="F276" s="1"/>
  <c r="F277" s="1"/>
  <c r="F278" s="1"/>
  <c r="F279" s="1"/>
  <c r="F280" s="1"/>
  <c r="F281" s="1"/>
  <c r="F282" s="1"/>
  <c r="F283" s="1"/>
  <c r="F284" s="1"/>
  <c r="F285" s="1"/>
  <c r="F286" s="1"/>
  <c r="F287" s="1"/>
  <c r="F288" s="1"/>
  <c r="F289" s="1"/>
  <c r="F290" s="1"/>
  <c r="F291" s="1"/>
  <c r="F292" s="1"/>
  <c r="F293" s="1"/>
  <c r="F294" s="1"/>
  <c r="F295" s="1"/>
  <c r="F296" s="1"/>
  <c r="F297" s="1"/>
  <c r="F298" s="1"/>
  <c r="F299" s="1"/>
  <c r="F300" s="1"/>
  <c r="F301" s="1"/>
  <c r="F302" s="1"/>
  <c r="F303" s="1"/>
  <c r="F304" s="1"/>
  <c r="F305" s="1"/>
  <c r="F306" s="1"/>
  <c r="F307" s="1"/>
  <c r="F308" s="1"/>
  <c r="F309" s="1"/>
  <c r="F310" s="1"/>
  <c r="F311" s="1"/>
  <c r="F312" s="1"/>
  <c r="F313" s="1"/>
  <c r="F314" s="1"/>
  <c r="F315" s="1"/>
  <c r="F316" s="1"/>
  <c r="F317" s="1"/>
  <c r="F318" s="1"/>
  <c r="F319" s="1"/>
  <c r="F320" s="1"/>
  <c r="F321" s="1"/>
  <c r="F322" s="1"/>
  <c r="F323" s="1"/>
  <c r="F324" s="1"/>
  <c r="F325" s="1"/>
  <c r="F326" s="1"/>
  <c r="F327" s="1"/>
  <c r="F328" s="1"/>
  <c r="F329" s="1"/>
  <c r="F330" s="1"/>
  <c r="F331" s="1"/>
  <c r="F332" s="1"/>
  <c r="F333" s="1"/>
  <c r="F334" s="1"/>
  <c r="F335" s="1"/>
  <c r="F336" s="1"/>
  <c r="F337" s="1"/>
  <c r="F338" s="1"/>
  <c r="F339" s="1"/>
  <c r="F340" s="1"/>
  <c r="F341" s="1"/>
  <c r="F342" s="1"/>
  <c r="F343" s="1"/>
  <c r="F344" s="1"/>
  <c r="F345" s="1"/>
  <c r="F346" s="1"/>
  <c r="F347" s="1"/>
  <c r="F348" s="1"/>
  <c r="F349" s="1"/>
  <c r="F350" s="1"/>
  <c r="F351" s="1"/>
  <c r="F352" s="1"/>
  <c r="F353" s="1"/>
  <c r="F354" s="1"/>
  <c r="F355" s="1"/>
  <c r="F356" s="1"/>
  <c r="F357" s="1"/>
  <c r="F358" s="1"/>
  <c r="F359" s="1"/>
  <c r="F360" s="1"/>
  <c r="F361" s="1"/>
  <c r="F362" s="1"/>
  <c r="F363" s="1"/>
  <c r="F364" s="1"/>
  <c r="F365" s="1"/>
  <c r="F366" s="1"/>
  <c r="F367" s="1"/>
  <c r="F368" s="1"/>
  <c r="F369" s="1"/>
  <c r="F370" s="1"/>
  <c r="F371" s="1"/>
  <c r="F372" s="1"/>
  <c r="F373" s="1"/>
  <c r="F374" s="1"/>
  <c r="F375" s="1"/>
  <c r="F376" s="1"/>
  <c r="F377" s="1"/>
  <c r="F378" s="1"/>
  <c r="F379" s="1"/>
  <c r="F380" s="1"/>
  <c r="F381" s="1"/>
  <c r="F382" s="1"/>
  <c r="F383" s="1"/>
  <c r="F384" s="1"/>
  <c r="F385" s="1"/>
  <c r="F386" s="1"/>
  <c r="F387" s="1"/>
  <c r="F388" s="1"/>
  <c r="F389" s="1"/>
  <c r="F390" s="1"/>
  <c r="F391" s="1"/>
  <c r="F392" s="1"/>
  <c r="F393" s="1"/>
  <c r="F394" s="1"/>
  <c r="F395" s="1"/>
  <c r="F396" s="1"/>
  <c r="F397" s="1"/>
  <c r="F398" s="1"/>
  <c r="F399" s="1"/>
  <c r="F400" s="1"/>
  <c r="F401" s="1"/>
  <c r="F402" s="1"/>
  <c r="F403" s="1"/>
  <c r="F404" s="1"/>
  <c r="F405" s="1"/>
  <c r="F406" s="1"/>
  <c r="F407" s="1"/>
  <c r="F408" s="1"/>
  <c r="F409" s="1"/>
  <c r="F410" s="1"/>
  <c r="F411" s="1"/>
  <c r="F412" s="1"/>
  <c r="F413" s="1"/>
  <c r="F414" s="1"/>
  <c r="F415" s="1"/>
  <c r="F416" s="1"/>
  <c r="F417" s="1"/>
  <c r="F418" s="1"/>
  <c r="F419" s="1"/>
  <c r="F420" s="1"/>
  <c r="F421" s="1"/>
  <c r="F422" s="1"/>
  <c r="F423" s="1"/>
  <c r="F424" s="1"/>
  <c r="F425" s="1"/>
  <c r="F426" s="1"/>
  <c r="F427" s="1"/>
  <c r="F428" s="1"/>
  <c r="F429" s="1"/>
  <c r="F430" s="1"/>
  <c r="F431" s="1"/>
  <c r="F432" s="1"/>
  <c r="F433" s="1"/>
  <c r="F434" s="1"/>
  <c r="F435" s="1"/>
  <c r="F436" s="1"/>
  <c r="F437" s="1"/>
  <c r="F438" s="1"/>
  <c r="F439" s="1"/>
  <c r="F440" s="1"/>
  <c r="F441" s="1"/>
  <c r="F442" s="1"/>
  <c r="F443" s="1"/>
  <c r="F444" s="1"/>
  <c r="F445" s="1"/>
  <c r="F446" s="1"/>
  <c r="F447" s="1"/>
  <c r="F448" s="1"/>
  <c r="F449" s="1"/>
  <c r="F450" s="1"/>
  <c r="F451" s="1"/>
  <c r="F452" s="1"/>
  <c r="F453" s="1"/>
  <c r="F454" s="1"/>
  <c r="F455" s="1"/>
  <c r="F456" s="1"/>
  <c r="F457" s="1"/>
  <c r="F458" s="1"/>
  <c r="F459" s="1"/>
  <c r="F460" s="1"/>
  <c r="F461" s="1"/>
  <c r="F462" s="1"/>
  <c r="F463" s="1"/>
  <c r="F464" s="1"/>
  <c r="F465" s="1"/>
  <c r="F466" s="1"/>
  <c r="F467" s="1"/>
  <c r="F468" s="1"/>
  <c r="F469" s="1"/>
  <c r="F470" s="1"/>
  <c r="F471" s="1"/>
  <c r="F472" s="1"/>
  <c r="F473" s="1"/>
  <c r="F474" s="1"/>
  <c r="F475" s="1"/>
  <c r="F476" s="1"/>
  <c r="F477" s="1"/>
  <c r="F478" s="1"/>
  <c r="F479" s="1"/>
  <c r="F480" s="1"/>
  <c r="F481" s="1"/>
  <c r="F482" s="1"/>
  <c r="F483" s="1"/>
  <c r="F484" s="1"/>
  <c r="F485" s="1"/>
  <c r="F486" s="1"/>
  <c r="F487" s="1"/>
  <c r="F488" s="1"/>
  <c r="F489" s="1"/>
  <c r="F490" s="1"/>
  <c r="F491" s="1"/>
  <c r="F492" s="1"/>
  <c r="F493" s="1"/>
  <c r="F494" s="1"/>
  <c r="F495" s="1"/>
  <c r="F496" s="1"/>
  <c r="F497" s="1"/>
  <c r="F498" s="1"/>
  <c r="F499" s="1"/>
  <c r="F500" s="1"/>
  <c r="F501" s="1"/>
  <c r="F502" s="1"/>
  <c r="F503" s="1"/>
  <c r="F504" s="1"/>
  <c r="F505" s="1"/>
  <c r="F506" s="1"/>
  <c r="F507" s="1"/>
  <c r="F508" s="1"/>
  <c r="F509" s="1"/>
  <c r="F510" s="1"/>
  <c r="F511" s="1"/>
  <c r="F512" s="1"/>
  <c r="F513" s="1"/>
  <c r="F514" s="1"/>
  <c r="F515" s="1"/>
  <c r="F516" s="1"/>
  <c r="F517" s="1"/>
  <c r="F518" s="1"/>
  <c r="F519" s="1"/>
  <c r="F520" s="1"/>
  <c r="F521" s="1"/>
  <c r="F522" s="1"/>
  <c r="F523" s="1"/>
  <c r="F524" s="1"/>
  <c r="F525" s="1"/>
  <c r="F526" s="1"/>
  <c r="F527" s="1"/>
  <c r="F528" s="1"/>
  <c r="F529" s="1"/>
  <c r="F530" s="1"/>
  <c r="F531" s="1"/>
  <c r="F532" s="1"/>
  <c r="F533" s="1"/>
  <c r="F534" s="1"/>
  <c r="F535" s="1"/>
  <c r="F536" s="1"/>
  <c r="F537" s="1"/>
  <c r="F538" s="1"/>
  <c r="F539" s="1"/>
  <c r="F540" s="1"/>
  <c r="F541" s="1"/>
  <c r="F542" s="1"/>
  <c r="F543" s="1"/>
  <c r="F544" s="1"/>
  <c r="F545" s="1"/>
  <c r="F546" s="1"/>
  <c r="F547" s="1"/>
  <c r="F548" s="1"/>
  <c r="F549" s="1"/>
  <c r="F550" s="1"/>
  <c r="F551" s="1"/>
  <c r="F552" s="1"/>
  <c r="F553" s="1"/>
  <c r="F554" s="1"/>
  <c r="F555" s="1"/>
  <c r="F556" s="1"/>
  <c r="F557" s="1"/>
  <c r="F558" s="1"/>
  <c r="F559" s="1"/>
  <c r="F560" s="1"/>
  <c r="F561" s="1"/>
  <c r="F562" s="1"/>
  <c r="F563" s="1"/>
  <c r="F564" s="1"/>
  <c r="F565" s="1"/>
  <c r="F566" s="1"/>
  <c r="F567" s="1"/>
  <c r="F568" s="1"/>
  <c r="F569" s="1"/>
  <c r="F570" s="1"/>
  <c r="F571" s="1"/>
  <c r="F572" s="1"/>
  <c r="F573" s="1"/>
  <c r="F574" s="1"/>
  <c r="F575" s="1"/>
  <c r="F576" s="1"/>
  <c r="F577" s="1"/>
  <c r="F578" s="1"/>
  <c r="F579" s="1"/>
  <c r="F580" s="1"/>
  <c r="F581" s="1"/>
  <c r="F582" s="1"/>
  <c r="F583" s="1"/>
  <c r="F584" s="1"/>
  <c r="F585" s="1"/>
  <c r="F586" s="1"/>
  <c r="F587" s="1"/>
  <c r="F588" s="1"/>
  <c r="F589" s="1"/>
  <c r="F590" s="1"/>
  <c r="F591" s="1"/>
  <c r="F592" s="1"/>
  <c r="F593" s="1"/>
  <c r="F594" s="1"/>
  <c r="F595" s="1"/>
  <c r="F596" s="1"/>
  <c r="F597" s="1"/>
  <c r="F598" s="1"/>
  <c r="F599" s="1"/>
  <c r="F600" s="1"/>
  <c r="F601" s="1"/>
  <c r="F602" s="1"/>
  <c r="F603" s="1"/>
  <c r="A2"/>
  <c r="G57" i="59"/>
  <c r="H12" i="61"/>
  <c r="F13"/>
  <c r="H13"/>
  <c r="H14"/>
  <c r="H15"/>
  <c r="H16"/>
  <c r="H17"/>
  <c r="H18"/>
  <c r="H19"/>
  <c r="H20"/>
  <c r="H21"/>
  <c r="H22"/>
  <c r="H23"/>
  <c r="H24"/>
  <c r="H25"/>
  <c r="H26"/>
  <c r="F14"/>
  <c r="F15"/>
  <c r="F16"/>
  <c r="F18"/>
  <c r="F19"/>
  <c r="F23"/>
  <c r="F24"/>
  <c r="F25"/>
  <c r="F26"/>
  <c r="F29"/>
  <c r="F30"/>
  <c r="F32"/>
  <c r="F33"/>
  <c r="F35"/>
  <c r="F36"/>
  <c r="F37"/>
  <c r="F38"/>
  <c r="F39"/>
  <c r="F41"/>
  <c r="F42"/>
  <c r="F43"/>
  <c r="F44"/>
  <c r="F45"/>
  <c r="F47"/>
  <c r="F48"/>
  <c r="F49"/>
  <c r="F50"/>
  <c r="F51"/>
  <c r="F53"/>
  <c r="F54"/>
  <c r="F55"/>
  <c r="F56"/>
  <c r="F57"/>
  <c r="F58"/>
  <c r="F59"/>
  <c r="E62"/>
  <c r="F62"/>
  <c r="F63"/>
  <c r="F64"/>
  <c r="F65"/>
  <c r="F66"/>
  <c r="F68"/>
  <c r="F69"/>
  <c r="F70"/>
  <c r="F71"/>
  <c r="F72"/>
  <c r="F74"/>
  <c r="F75"/>
  <c r="F76"/>
  <c r="F77"/>
  <c r="F78"/>
  <c r="F79"/>
  <c r="F80"/>
  <c r="E83"/>
  <c r="F83"/>
  <c r="F84"/>
  <c r="F85"/>
  <c r="F86"/>
  <c r="F87"/>
  <c r="F88"/>
  <c r="F89"/>
  <c r="F90"/>
  <c r="E92"/>
  <c r="F92"/>
  <c r="E93"/>
  <c r="F93"/>
  <c r="F94"/>
  <c r="F95"/>
  <c r="F96"/>
  <c r="F97"/>
  <c r="F98"/>
  <c r="F99"/>
  <c r="F100"/>
  <c r="F101"/>
  <c r="F102"/>
  <c r="F103"/>
  <c r="F104"/>
  <c r="F105"/>
  <c r="F107"/>
  <c r="F108"/>
  <c r="F109"/>
  <c r="F110"/>
  <c r="F111"/>
  <c r="F112"/>
  <c r="F113"/>
  <c r="F114"/>
  <c r="E116"/>
  <c r="F116"/>
  <c r="F117"/>
  <c r="F118"/>
  <c r="F119"/>
  <c r="F120"/>
  <c r="F122"/>
  <c r="F123"/>
  <c r="E125"/>
  <c r="F125"/>
  <c r="F126"/>
  <c r="F127"/>
  <c r="F128"/>
  <c r="F129"/>
  <c r="F130"/>
  <c r="E132"/>
  <c r="F132"/>
  <c r="F133"/>
  <c r="F134"/>
  <c r="F135"/>
  <c r="F136"/>
  <c r="F138"/>
  <c r="F139"/>
  <c r="F140"/>
  <c r="F141"/>
  <c r="F142"/>
  <c r="F143"/>
  <c r="F144"/>
  <c r="F147"/>
  <c r="F148"/>
  <c r="F149"/>
  <c r="E151"/>
  <c r="F151"/>
  <c r="E152"/>
  <c r="F152"/>
  <c r="F153"/>
  <c r="F154"/>
  <c r="F155"/>
  <c r="F157"/>
  <c r="F158"/>
  <c r="E160"/>
  <c r="F160"/>
  <c r="F161"/>
  <c r="E163"/>
  <c r="F163"/>
  <c r="F164"/>
  <c r="F165"/>
  <c r="F166"/>
  <c r="F167"/>
  <c r="F168"/>
  <c r="E170"/>
  <c r="F170"/>
  <c r="F171"/>
  <c r="F172"/>
  <c r="F173"/>
  <c r="F174"/>
  <c r="F175"/>
  <c r="F176"/>
  <c r="F177"/>
  <c r="F178"/>
  <c r="E180"/>
  <c r="F180"/>
  <c r="F181"/>
  <c r="F182"/>
  <c r="F183"/>
  <c r="F184"/>
  <c r="E186"/>
  <c r="F186"/>
  <c r="F187"/>
  <c r="F188"/>
  <c r="F189"/>
  <c r="F190"/>
  <c r="E192"/>
  <c r="F192"/>
  <c r="F193"/>
  <c r="E195"/>
  <c r="F195"/>
  <c r="F196"/>
  <c r="E198"/>
  <c r="F198"/>
  <c r="E199"/>
  <c r="F199"/>
  <c r="E200"/>
  <c r="F200"/>
  <c r="F201"/>
  <c r="F202"/>
  <c r="F203"/>
  <c r="F204"/>
  <c r="F206"/>
  <c r="F207"/>
  <c r="F208"/>
  <c r="F209"/>
  <c r="F210"/>
  <c r="F212"/>
  <c r="H214"/>
  <c r="F215"/>
  <c r="H215"/>
  <c r="F216"/>
  <c r="H216"/>
  <c r="F217"/>
  <c r="H217"/>
  <c r="F219"/>
  <c r="H219"/>
  <c r="F220"/>
  <c r="H220"/>
  <c r="F221"/>
  <c r="H221"/>
  <c r="F222"/>
  <c r="H222"/>
  <c r="F223"/>
  <c r="H223"/>
  <c r="F224"/>
  <c r="H224"/>
  <c r="F225"/>
  <c r="H225"/>
  <c r="F226"/>
  <c r="H226"/>
  <c r="F227"/>
  <c r="H227"/>
  <c r="F228"/>
  <c r="H228"/>
  <c r="F229"/>
  <c r="H229"/>
  <c r="F230"/>
  <c r="H230"/>
  <c r="F231"/>
  <c r="H231"/>
  <c r="F232"/>
  <c r="H232"/>
  <c r="F233"/>
  <c r="H233"/>
  <c r="F234"/>
  <c r="H234"/>
  <c r="E235"/>
  <c r="G104" i="49"/>
  <c r="G105"/>
  <c r="G106"/>
  <c r="G109"/>
  <c r="G110"/>
  <c r="G113"/>
  <c r="G116"/>
  <c r="G117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48"/>
  <c r="G49"/>
  <c r="G53"/>
  <c r="G54"/>
  <c r="G55"/>
  <c r="G56"/>
  <c r="G57"/>
  <c r="G58"/>
  <c r="G59"/>
  <c r="G60"/>
  <c r="G61"/>
  <c r="G62"/>
  <c r="G63"/>
  <c r="G65"/>
  <c r="G66"/>
  <c r="G67"/>
  <c r="G68"/>
  <c r="G69"/>
  <c r="G70"/>
  <c r="G71"/>
  <c r="G72"/>
  <c r="G73"/>
  <c r="G74"/>
  <c r="G75"/>
  <c r="G76"/>
  <c r="G77"/>
  <c r="G78"/>
  <c r="G79"/>
  <c r="G80"/>
  <c r="I12" i="59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F41"/>
  <c r="F105" s="1"/>
  <c r="G44"/>
  <c r="G46"/>
  <c r="G48"/>
  <c r="G50"/>
  <c r="G52"/>
  <c r="E43" i="60"/>
  <c r="D58"/>
  <c r="G58" s="1"/>
  <c r="G5" i="34" s="1"/>
  <c r="E41" i="60"/>
  <c r="F80" i="50"/>
  <c r="E40" i="60"/>
  <c r="E42"/>
  <c r="H105" i="59"/>
  <c r="E12" i="60"/>
  <c r="E13"/>
  <c r="E14"/>
  <c r="E15"/>
  <c r="E16"/>
  <c r="E17"/>
  <c r="E18"/>
  <c r="E19"/>
  <c r="E20"/>
  <c r="E21"/>
  <c r="E22"/>
  <c r="E23"/>
  <c r="E24"/>
  <c r="E25"/>
  <c r="E26"/>
  <c r="E27"/>
  <c r="E29"/>
  <c r="E30"/>
  <c r="E31"/>
  <c r="E32"/>
  <c r="E33"/>
  <c r="E34"/>
  <c r="E35"/>
  <c r="E36"/>
  <c r="E37"/>
  <c r="E38"/>
  <c r="E39"/>
  <c r="E44"/>
  <c r="E58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E55"/>
  <c r="G55"/>
  <c r="E56"/>
  <c r="G56"/>
  <c r="E57"/>
  <c r="G57"/>
  <c r="C1" i="38"/>
  <c r="Q4" s="1"/>
  <c r="F44" i="50"/>
  <c r="F45"/>
  <c r="E46"/>
  <c r="F46"/>
  <c r="F47"/>
  <c r="F48"/>
  <c r="I1" i="34"/>
  <c r="F12" i="50"/>
  <c r="F13"/>
  <c r="F14"/>
  <c r="F15"/>
  <c r="I13" i="49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F37"/>
  <c r="F44"/>
  <c r="G44"/>
  <c r="F45"/>
  <c r="G45"/>
  <c r="F46"/>
  <c r="G46"/>
  <c r="F47"/>
  <c r="G47"/>
  <c r="F50"/>
  <c r="G50"/>
  <c r="F51"/>
  <c r="G51"/>
  <c r="F52"/>
  <c r="G52"/>
  <c r="F64"/>
  <c r="G64"/>
  <c r="I138"/>
  <c r="E17" i="38"/>
  <c r="A4" a="1"/>
  <c r="A5" a="1"/>
  <c r="A6" a="1"/>
  <c r="A7" a="1"/>
  <c r="A8" a="1"/>
  <c r="A9" a="1"/>
  <c r="A10" a="1"/>
  <c r="A11" a="1"/>
  <c r="A12" a="1"/>
  <c r="A13" a="1"/>
  <c r="A14" a="1"/>
  <c r="F139" i="49"/>
  <c r="G139"/>
  <c r="A5" i="38"/>
  <c r="I14" i="34"/>
  <c r="A15" i="38" a="1"/>
  <c r="A16" a="1"/>
  <c r="A11"/>
  <c r="A10"/>
  <c r="A6"/>
  <c r="A7"/>
  <c r="A8"/>
  <c r="A9"/>
  <c r="A12"/>
  <c r="A13"/>
  <c r="A14"/>
  <c r="G17"/>
  <c r="A15"/>
  <c r="A16"/>
  <c r="A4"/>
  <c r="H48" i="49"/>
  <c r="I48"/>
  <c r="I49"/>
  <c r="I50"/>
  <c r="I51"/>
  <c r="I52"/>
  <c r="I53"/>
  <c r="I54"/>
  <c r="I55"/>
  <c r="I56"/>
  <c r="I57"/>
  <c r="E16" i="50"/>
  <c r="F16"/>
  <c r="F17"/>
  <c r="F18"/>
  <c r="F19"/>
  <c r="F20"/>
  <c r="F21"/>
  <c r="E49"/>
  <c r="F49"/>
  <c r="F50"/>
  <c r="G27" i="61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F235"/>
  <c r="G12" i="60"/>
  <c r="E51" i="50"/>
  <c r="F51"/>
  <c r="F52"/>
  <c r="F53"/>
  <c r="H58" i="49"/>
  <c r="I58"/>
  <c r="I59"/>
  <c r="I60"/>
  <c r="G210" i="61"/>
  <c r="H210"/>
  <c r="H211"/>
  <c r="H212"/>
  <c r="E22" i="50"/>
  <c r="F22"/>
  <c r="F23"/>
  <c r="F24"/>
  <c r="F25"/>
  <c r="F13" i="60"/>
  <c r="G13"/>
  <c r="G14"/>
  <c r="G235" i="61"/>
  <c r="F15" i="60"/>
  <c r="G15"/>
  <c r="G16"/>
  <c r="E26" i="50"/>
  <c r="F26"/>
  <c r="F27"/>
  <c r="F28"/>
  <c r="H61" i="49"/>
  <c r="I61"/>
  <c r="I62"/>
  <c r="I63"/>
  <c r="I64"/>
  <c r="I65"/>
  <c r="E54" i="50"/>
  <c r="F54"/>
  <c r="F55"/>
  <c r="F29"/>
  <c r="F30"/>
  <c r="E29"/>
  <c r="E56"/>
  <c r="F56"/>
  <c r="F57"/>
  <c r="F58" s="1"/>
  <c r="F59" s="1"/>
  <c r="F60" s="1"/>
  <c r="F61" s="1"/>
  <c r="F62" s="1"/>
  <c r="H66" i="49"/>
  <c r="I66"/>
  <c r="I67"/>
  <c r="I68"/>
  <c r="I69"/>
  <c r="F17" i="60"/>
  <c r="E58" i="50"/>
  <c r="I70" i="49"/>
  <c r="I71"/>
  <c r="I72"/>
  <c r="H70"/>
  <c r="E31" i="50"/>
  <c r="G17" i="60"/>
  <c r="G18"/>
  <c r="G19"/>
  <c r="I73" i="49"/>
  <c r="I74"/>
  <c r="H73"/>
  <c r="F20" i="60"/>
  <c r="G20"/>
  <c r="G21"/>
  <c r="G22"/>
  <c r="F31" i="50"/>
  <c r="F32"/>
  <c r="H75" i="49"/>
  <c r="I75"/>
  <c r="I76"/>
  <c r="F23" i="60"/>
  <c r="G23"/>
  <c r="G24"/>
  <c r="E33" i="50"/>
  <c r="F33"/>
  <c r="F34"/>
  <c r="F25" i="60"/>
  <c r="G25"/>
  <c r="G26"/>
  <c r="E35" i="50"/>
  <c r="F35"/>
  <c r="F36"/>
  <c r="H77" i="49"/>
  <c r="I77"/>
  <c r="I78"/>
  <c r="H79"/>
  <c r="I79"/>
  <c r="I80"/>
  <c r="I81"/>
  <c r="I82"/>
  <c r="I83"/>
  <c r="I84"/>
  <c r="I85"/>
  <c r="I86"/>
  <c r="I87"/>
  <c r="I88"/>
  <c r="E37" i="50"/>
  <c r="F37"/>
  <c r="F38"/>
  <c r="F39"/>
  <c r="F27" i="60"/>
  <c r="G27"/>
  <c r="G28"/>
  <c r="G29"/>
  <c r="G30"/>
  <c r="F29"/>
  <c r="F40" i="50"/>
  <c r="F41"/>
  <c r="E40"/>
  <c r="I89" i="49"/>
  <c r="I90"/>
  <c r="I91"/>
  <c r="H89"/>
  <c r="I92"/>
  <c r="H92"/>
  <c r="E42" i="50"/>
  <c r="F42"/>
  <c r="F43"/>
  <c r="E44"/>
  <c r="F31" i="60"/>
  <c r="G31"/>
  <c r="G32"/>
  <c r="G33"/>
  <c r="G34"/>
  <c r="F33"/>
  <c r="H94" i="49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F35" i="60"/>
  <c r="G35"/>
  <c r="G36"/>
  <c r="G37"/>
  <c r="G38"/>
  <c r="F37"/>
  <c r="F39"/>
  <c r="G39"/>
  <c r="G40"/>
  <c r="F41"/>
  <c r="G41"/>
  <c r="G42"/>
  <c r="F43"/>
  <c r="F58"/>
  <c r="G43"/>
  <c r="G44"/>
  <c r="E91" i="50" l="1"/>
  <c r="F91" s="1"/>
  <c r="F92" s="1"/>
  <c r="F93" s="1"/>
  <c r="E15" i="34"/>
  <c r="E1"/>
  <c r="E24"/>
  <c r="G105" i="59"/>
  <c r="K21" i="68"/>
  <c r="K22" s="1"/>
  <c r="K23" s="1"/>
  <c r="K24" s="1"/>
  <c r="A15" i="34"/>
  <c r="A24"/>
  <c r="A26" a="1"/>
  <c r="A26" s="1"/>
  <c r="A1"/>
  <c r="I86" i="64"/>
  <c r="I94" s="1"/>
  <c r="F94"/>
  <c r="I6"/>
  <c r="I8"/>
  <c r="I14"/>
  <c r="I16"/>
  <c r="I30"/>
  <c r="I31" s="1"/>
  <c r="I43"/>
  <c r="F9"/>
  <c r="F17"/>
  <c r="F31"/>
  <c r="F35"/>
  <c r="F38" s="1"/>
  <c r="H61"/>
  <c r="H235" i="61"/>
  <c r="F604" i="62"/>
  <c r="F605" s="1"/>
  <c r="F606" s="1"/>
  <c r="F607" s="1"/>
  <c r="F608" s="1"/>
  <c r="F609" s="1"/>
  <c r="F610" s="1"/>
  <c r="F611" s="1"/>
  <c r="F612" s="1"/>
  <c r="F613" s="1"/>
  <c r="F614" s="1"/>
  <c r="F615" s="1"/>
  <c r="F616" s="1"/>
  <c r="F617" s="1"/>
  <c r="F618" s="1"/>
  <c r="F619" s="1"/>
  <c r="F620" s="1"/>
  <c r="F621" s="1"/>
  <c r="F622" s="1"/>
  <c r="F623" s="1"/>
  <c r="F624" s="1"/>
  <c r="F625" s="1"/>
  <c r="F626" s="1"/>
  <c r="F627" s="1"/>
  <c r="F628" s="1"/>
  <c r="F629" s="1"/>
  <c r="F630" s="1"/>
  <c r="F631" s="1"/>
  <c r="F632" s="1"/>
  <c r="F633" s="1"/>
  <c r="F634" s="1"/>
  <c r="F635" s="1"/>
  <c r="F636" s="1"/>
  <c r="F637" s="1"/>
  <c r="F638" s="1"/>
  <c r="F639" s="1"/>
  <c r="F640" s="1"/>
  <c r="F641" s="1"/>
  <c r="F642" s="1"/>
  <c r="F643" s="1"/>
  <c r="F644" s="1"/>
  <c r="F645" s="1"/>
  <c r="F646" s="1"/>
  <c r="F647" s="1"/>
  <c r="F648" s="1"/>
  <c r="F649" s="1"/>
  <c r="F650" s="1"/>
  <c r="F651" s="1"/>
  <c r="F652" s="1"/>
  <c r="F653" s="1"/>
  <c r="F654" s="1"/>
  <c r="F655" s="1"/>
  <c r="F656" s="1"/>
  <c r="F657" s="1"/>
  <c r="F658" s="1"/>
  <c r="F659" s="1"/>
  <c r="F660" s="1"/>
  <c r="F661" s="1"/>
  <c r="F662" s="1"/>
  <c r="F663" s="1"/>
  <c r="F664" s="1"/>
  <c r="F665" s="1"/>
  <c r="F666" s="1"/>
  <c r="F667" s="1"/>
  <c r="F668" s="1"/>
  <c r="F669" s="1"/>
  <c r="F670" s="1"/>
  <c r="F671" s="1"/>
  <c r="F672" s="1"/>
  <c r="F673" s="1"/>
  <c r="F674" s="1"/>
  <c r="F675" s="1"/>
  <c r="F676" s="1"/>
  <c r="F677" s="1"/>
  <c r="F678" s="1"/>
  <c r="F679" s="1"/>
  <c r="F680" s="1"/>
  <c r="F681" s="1"/>
  <c r="F682" s="1"/>
  <c r="F683" s="1"/>
  <c r="F684" s="1"/>
  <c r="F685" s="1"/>
  <c r="F686" s="1"/>
  <c r="F687" s="1"/>
  <c r="F688" s="1"/>
  <c r="F689" s="1"/>
  <c r="F690" s="1"/>
  <c r="F691" s="1"/>
  <c r="F692" s="1"/>
  <c r="F693" s="1"/>
  <c r="F694" s="1"/>
  <c r="F695" s="1"/>
  <c r="F696" s="1"/>
  <c r="F697" s="1"/>
  <c r="F698" s="1"/>
  <c r="F699" s="1"/>
  <c r="F700" s="1"/>
  <c r="F701" s="1"/>
  <c r="F702" s="1"/>
  <c r="F703" s="1"/>
  <c r="F704" s="1"/>
  <c r="F705" s="1"/>
  <c r="F706" s="1"/>
  <c r="F707" s="1"/>
  <c r="F708" s="1"/>
  <c r="F709" s="1"/>
  <c r="F710" s="1"/>
  <c r="F711" s="1"/>
  <c r="F712" s="1"/>
  <c r="F713" s="1"/>
  <c r="F714" s="1"/>
  <c r="F715" s="1"/>
  <c r="F716" s="1"/>
  <c r="F717" s="1"/>
  <c r="F718" s="1"/>
  <c r="F719" s="1"/>
  <c r="F720" s="1"/>
  <c r="F721" s="1"/>
  <c r="F722" s="1"/>
  <c r="F723" s="1"/>
  <c r="F724" s="1"/>
  <c r="F725" s="1"/>
  <c r="F726" s="1"/>
  <c r="F727" s="1"/>
  <c r="F728" s="1"/>
  <c r="F729" s="1"/>
  <c r="F730" s="1"/>
  <c r="F731" s="1"/>
  <c r="F732" s="1"/>
  <c r="F733" s="1"/>
  <c r="F734" s="1"/>
  <c r="F735" s="1"/>
  <c r="F736" s="1"/>
  <c r="F737" s="1"/>
  <c r="F738" s="1"/>
  <c r="F739" s="1"/>
  <c r="F740" s="1"/>
  <c r="F741" s="1"/>
  <c r="F742" s="1"/>
  <c r="F743" s="1"/>
  <c r="F744" s="1"/>
  <c r="F745" s="1"/>
  <c r="F746" s="1"/>
  <c r="F747" s="1"/>
  <c r="F748" s="1"/>
  <c r="F749" s="1"/>
  <c r="F750" s="1"/>
  <c r="F751" s="1"/>
  <c r="F752" s="1"/>
  <c r="F753" s="1"/>
  <c r="F754" s="1"/>
  <c r="F755" s="1"/>
  <c r="F756" s="1"/>
  <c r="F757" s="1"/>
  <c r="F758" s="1"/>
  <c r="F759" s="1"/>
  <c r="F760" s="1"/>
  <c r="F761" s="1"/>
  <c r="F762" s="1"/>
  <c r="F763" s="1"/>
  <c r="F764" s="1"/>
  <c r="F765" s="1"/>
  <c r="F766" s="1"/>
  <c r="F767" s="1"/>
  <c r="F768" s="1"/>
  <c r="F769" s="1"/>
  <c r="F770" s="1"/>
  <c r="F771" s="1"/>
  <c r="F772" s="1"/>
  <c r="F773" s="1"/>
  <c r="F774" s="1"/>
  <c r="F775" s="1"/>
  <c r="F776" s="1"/>
  <c r="F777" s="1"/>
  <c r="F778" s="1"/>
  <c r="F779" s="1"/>
  <c r="F780" s="1"/>
  <c r="F781" s="1"/>
  <c r="F782" s="1"/>
  <c r="F783" s="1"/>
  <c r="F784" s="1"/>
  <c r="F785" s="1"/>
  <c r="F786" s="1"/>
  <c r="F787" s="1"/>
  <c r="F788" s="1"/>
  <c r="F789" s="1"/>
  <c r="F790" s="1"/>
  <c r="F791" s="1"/>
  <c r="F792" s="1"/>
  <c r="F793" s="1"/>
  <c r="F794" s="1"/>
  <c r="F795" s="1"/>
  <c r="F796" s="1"/>
  <c r="F797" s="1"/>
  <c r="F798" s="1"/>
  <c r="F799" s="1"/>
  <c r="F800" s="1"/>
  <c r="F801" s="1"/>
  <c r="F802" s="1"/>
  <c r="F803" s="1"/>
  <c r="F804" s="1"/>
  <c r="F805" s="1"/>
  <c r="F806" s="1"/>
  <c r="F807" s="1"/>
  <c r="F808" s="1"/>
  <c r="F809" s="1"/>
  <c r="F810" s="1"/>
  <c r="F811" s="1"/>
  <c r="F812" s="1"/>
  <c r="F813" s="1"/>
  <c r="F814" s="1"/>
  <c r="F815" s="1"/>
  <c r="F816" s="1"/>
  <c r="F817" s="1"/>
  <c r="F818" s="1"/>
  <c r="F819" s="1"/>
  <c r="F820" s="1"/>
  <c r="F821" s="1"/>
  <c r="F822" s="1"/>
  <c r="F823" s="1"/>
  <c r="F824" s="1"/>
  <c r="F825" s="1"/>
  <c r="F826" s="1"/>
  <c r="F827" s="1"/>
  <c r="F828" s="1"/>
  <c r="F829" s="1"/>
  <c r="F830" s="1"/>
  <c r="F831" s="1"/>
  <c r="F832" s="1"/>
  <c r="F833" s="1"/>
  <c r="F834" s="1"/>
  <c r="F835" s="1"/>
  <c r="F836" s="1"/>
  <c r="F837" s="1"/>
  <c r="F838" s="1"/>
  <c r="F839" s="1"/>
  <c r="F840" s="1"/>
  <c r="F841" s="1"/>
  <c r="F842" s="1"/>
  <c r="F843" s="1"/>
  <c r="F844" s="1"/>
  <c r="F845" s="1"/>
  <c r="F846" s="1"/>
  <c r="F847" s="1"/>
  <c r="F848" s="1"/>
  <c r="F849" s="1"/>
  <c r="F850" s="1"/>
  <c r="F851" s="1"/>
  <c r="F852" s="1"/>
  <c r="F853" s="1"/>
  <c r="F854" s="1"/>
  <c r="F855" s="1"/>
  <c r="F856" s="1"/>
  <c r="F857" s="1"/>
  <c r="F858" s="1"/>
  <c r="F859" s="1"/>
  <c r="F860" s="1"/>
  <c r="F861" s="1"/>
  <c r="F862" s="1"/>
  <c r="F863" s="1"/>
  <c r="F864" s="1"/>
  <c r="F865" s="1"/>
  <c r="F866" s="1"/>
  <c r="F867" s="1"/>
  <c r="F868" s="1"/>
  <c r="F869" s="1"/>
  <c r="F870" s="1"/>
  <c r="F871" s="1"/>
  <c r="F872" s="1"/>
  <c r="F873" s="1"/>
  <c r="F874" s="1"/>
  <c r="F875" s="1"/>
  <c r="F876" s="1"/>
  <c r="F877" s="1"/>
  <c r="F878" s="1"/>
  <c r="F879" s="1"/>
  <c r="F880" s="1"/>
  <c r="F881" s="1"/>
  <c r="F882" s="1"/>
  <c r="F883" s="1"/>
  <c r="F884" s="1"/>
  <c r="F885" s="1"/>
  <c r="F886" s="1"/>
  <c r="F887" s="1"/>
  <c r="F888" s="1"/>
  <c r="F889" s="1"/>
  <c r="F890" s="1"/>
  <c r="F891" s="1"/>
  <c r="F892" s="1"/>
  <c r="F893" s="1"/>
  <c r="F894" s="1"/>
  <c r="F895" s="1"/>
  <c r="F896" s="1"/>
  <c r="F897" s="1"/>
  <c r="F898" s="1"/>
  <c r="F899" s="1"/>
  <c r="F900" s="1"/>
  <c r="F901" s="1"/>
  <c r="F902" s="1"/>
  <c r="F903" s="1"/>
  <c r="F904" s="1"/>
  <c r="F905" s="1"/>
  <c r="F906" s="1"/>
  <c r="F907" s="1"/>
  <c r="F908" s="1"/>
  <c r="F909" s="1"/>
  <c r="F910" s="1"/>
  <c r="F911" s="1"/>
  <c r="F912" s="1"/>
  <c r="F913" s="1"/>
  <c r="F914" s="1"/>
  <c r="F915" s="1"/>
  <c r="F916" s="1"/>
  <c r="F917" s="1"/>
  <c r="F918" s="1"/>
  <c r="F919" s="1"/>
  <c r="F920" s="1"/>
  <c r="F921" s="1"/>
  <c r="F922" s="1"/>
  <c r="F923" s="1"/>
  <c r="F924" s="1"/>
  <c r="F925" s="1"/>
  <c r="F926" s="1"/>
  <c r="F927" s="1"/>
  <c r="F928" s="1"/>
  <c r="F929" s="1"/>
  <c r="F930" s="1"/>
  <c r="F931" s="1"/>
  <c r="F932" s="1"/>
  <c r="F933" s="1"/>
  <c r="F934" s="1"/>
  <c r="F935" s="1"/>
  <c r="F936" s="1"/>
  <c r="F937" s="1"/>
  <c r="F938" s="1"/>
  <c r="F939" s="1"/>
  <c r="F940" s="1"/>
  <c r="F941" s="1"/>
  <c r="F942" s="1"/>
  <c r="F943" s="1"/>
  <c r="F944" s="1"/>
  <c r="F945" s="1"/>
  <c r="F946" s="1"/>
  <c r="F947" s="1"/>
  <c r="F948" s="1"/>
  <c r="F949" s="1"/>
  <c r="F950" s="1"/>
  <c r="F951" s="1"/>
  <c r="F952" s="1"/>
  <c r="F953" s="1"/>
  <c r="F954" s="1"/>
  <c r="F955" s="1"/>
  <c r="F956" s="1"/>
  <c r="F957" s="1"/>
  <c r="F958" s="1"/>
  <c r="F959" s="1"/>
  <c r="F960" s="1"/>
  <c r="F961" s="1"/>
  <c r="F962" s="1"/>
  <c r="F963" s="1"/>
  <c r="F964" s="1"/>
  <c r="F965" s="1"/>
  <c r="F966" s="1"/>
  <c r="F967" s="1"/>
  <c r="F968" s="1"/>
  <c r="F969" s="1"/>
  <c r="F970" s="1"/>
  <c r="F971" s="1"/>
  <c r="F972" s="1"/>
  <c r="F973" s="1"/>
  <c r="F974" s="1"/>
  <c r="F975" s="1"/>
  <c r="F976" s="1"/>
  <c r="F977" s="1"/>
  <c r="F978" s="1"/>
  <c r="F979" s="1"/>
  <c r="F980" s="1"/>
  <c r="F981" s="1"/>
  <c r="F982" s="1"/>
  <c r="F983" s="1"/>
  <c r="F984" s="1"/>
  <c r="F985" s="1"/>
  <c r="F986" s="1"/>
  <c r="F987" s="1"/>
  <c r="F988" s="1"/>
  <c r="F989" s="1"/>
  <c r="F990" s="1"/>
  <c r="F991" s="1"/>
  <c r="F992" s="1"/>
  <c r="F993" s="1"/>
  <c r="F994" s="1"/>
  <c r="F995" s="1"/>
  <c r="F996" s="1"/>
  <c r="F997" s="1"/>
  <c r="F998" s="1"/>
  <c r="F999" s="1"/>
  <c r="F1000" s="1"/>
  <c r="F1001" s="1"/>
  <c r="F1002" s="1"/>
  <c r="F1003" s="1"/>
  <c r="F1004" s="1"/>
  <c r="F1005" s="1"/>
  <c r="F1006" s="1"/>
  <c r="F1007" s="1"/>
  <c r="F1008" s="1"/>
  <c r="F1009" s="1"/>
  <c r="F1010" s="1"/>
  <c r="F1011" s="1"/>
  <c r="F1012" s="1"/>
  <c r="F1013" s="1"/>
  <c r="F1014" s="1"/>
  <c r="F1015" s="1"/>
  <c r="F1016" s="1"/>
  <c r="F1017" s="1"/>
  <c r="F1018" s="1"/>
  <c r="F1019" s="1"/>
  <c r="F1020" s="1"/>
  <c r="F1021" s="1"/>
  <c r="F1022" s="1"/>
  <c r="F1023" s="1"/>
  <c r="F1024" s="1"/>
  <c r="F1025" s="1"/>
  <c r="F1026" s="1"/>
  <c r="F1027" s="1"/>
  <c r="F1028" s="1"/>
  <c r="F1029" s="1"/>
  <c r="F1030" s="1"/>
  <c r="F1031" s="1"/>
  <c r="F1032" s="1"/>
  <c r="F1033" s="1"/>
  <c r="F1034" s="1"/>
  <c r="F1035" s="1"/>
  <c r="F1036" s="1"/>
  <c r="F1037" s="1"/>
  <c r="F1038" s="1"/>
  <c r="F1039" s="1"/>
  <c r="F1040" s="1"/>
  <c r="F1041" s="1"/>
  <c r="F1042" s="1"/>
  <c r="F1043" s="1"/>
  <c r="F1044" s="1"/>
  <c r="F1045" s="1"/>
  <c r="F1046" s="1"/>
  <c r="F1047" s="1"/>
  <c r="F1048" s="1"/>
  <c r="F1049" s="1"/>
  <c r="F1050" s="1"/>
  <c r="F1051" s="1"/>
  <c r="F1052" s="1"/>
  <c r="F1053" s="1"/>
  <c r="F1054" s="1"/>
  <c r="F1055" s="1"/>
  <c r="F1056" s="1"/>
  <c r="F1057" s="1"/>
  <c r="F1058" s="1"/>
  <c r="F1059" s="1"/>
  <c r="F1060" s="1"/>
  <c r="F1061" s="1"/>
  <c r="F1062" s="1"/>
  <c r="F1063" s="1"/>
  <c r="F1064" s="1"/>
  <c r="F1065" s="1"/>
  <c r="F1066" s="1"/>
  <c r="F1067" s="1"/>
  <c r="F1068" s="1"/>
  <c r="F1069" s="1"/>
  <c r="F1070" s="1"/>
  <c r="F1071" s="1"/>
  <c r="F1072" s="1"/>
  <c r="F1073" s="1"/>
  <c r="F1074" s="1"/>
  <c r="F1075" s="1"/>
  <c r="F1076" s="1"/>
  <c r="F1077" s="1"/>
  <c r="F1078" s="1"/>
  <c r="F1079" s="1"/>
  <c r="F1080" s="1"/>
  <c r="F1081" s="1"/>
  <c r="F1082" s="1"/>
  <c r="F1083" s="1"/>
  <c r="F1084" s="1"/>
  <c r="F1085" s="1"/>
  <c r="F1086" s="1"/>
  <c r="F1087" s="1"/>
  <c r="F1088" s="1"/>
  <c r="F1089" s="1"/>
  <c r="F1090" s="1"/>
  <c r="F1091" s="1"/>
  <c r="F1092" s="1"/>
  <c r="F1093" s="1"/>
  <c r="F1094" s="1"/>
  <c r="F1095" s="1"/>
  <c r="F1096" s="1"/>
  <c r="F1097" s="1"/>
  <c r="F1098" s="1"/>
  <c r="F1099" s="1"/>
  <c r="F1100" s="1"/>
  <c r="F1101" s="1"/>
  <c r="F1102" s="1"/>
  <c r="F1103" s="1"/>
  <c r="F1104" s="1"/>
  <c r="F1105" s="1"/>
  <c r="F1106" s="1"/>
  <c r="F1107" s="1"/>
  <c r="F1108" s="1"/>
  <c r="F1109" s="1"/>
  <c r="F1110" s="1"/>
  <c r="F1111" s="1"/>
  <c r="F1112" s="1"/>
  <c r="F1113" s="1"/>
  <c r="F1114" s="1"/>
  <c r="F1115" s="1"/>
  <c r="F1116" s="1"/>
  <c r="F1117" s="1"/>
  <c r="F1118" s="1"/>
  <c r="F1119" s="1"/>
  <c r="F1120" s="1"/>
  <c r="F1121" s="1"/>
  <c r="F1122" s="1"/>
  <c r="F1123" s="1"/>
  <c r="F1124" s="1"/>
  <c r="F1125" s="1"/>
  <c r="F1126" s="1"/>
  <c r="F1127" s="1"/>
  <c r="F1128" s="1"/>
  <c r="F1129" s="1"/>
  <c r="F1130" s="1"/>
  <c r="F1131" s="1"/>
  <c r="F1132" s="1"/>
  <c r="F1133" s="1"/>
  <c r="F1134" s="1"/>
  <c r="F1135" s="1"/>
  <c r="F1136" s="1"/>
  <c r="F1137" s="1"/>
  <c r="F1138" s="1"/>
  <c r="F1139" s="1"/>
  <c r="F1140" s="1"/>
  <c r="F1141" s="1"/>
  <c r="F1142" s="1"/>
  <c r="F1143" s="1"/>
  <c r="F1144" s="1"/>
  <c r="F1145" s="1"/>
  <c r="F1146" s="1"/>
  <c r="F1147" s="1"/>
  <c r="F1148" s="1"/>
  <c r="F1149" s="1"/>
  <c r="F1150" s="1"/>
  <c r="F1151" s="1"/>
  <c r="F1152" s="1"/>
  <c r="F1153" s="1"/>
  <c r="F1154" s="1"/>
  <c r="F1155" s="1"/>
  <c r="F1156" s="1"/>
  <c r="F1157" s="1"/>
  <c r="F1158" s="1"/>
  <c r="F1159" s="1"/>
  <c r="F1160" s="1"/>
  <c r="F1161" s="1"/>
  <c r="F1162" s="1"/>
  <c r="F1163" s="1"/>
  <c r="F1164" s="1"/>
  <c r="F1165" s="1"/>
  <c r="F1166" s="1"/>
  <c r="F1167" s="1"/>
  <c r="F1168" s="1"/>
  <c r="F1169" s="1"/>
  <c r="F1170" s="1"/>
  <c r="F1171" s="1"/>
  <c r="F1172" s="1"/>
  <c r="F1173" s="1"/>
  <c r="F1174" s="1"/>
  <c r="F1175" s="1"/>
  <c r="F1176" s="1"/>
  <c r="F1177" s="1"/>
  <c r="F1178" s="1"/>
  <c r="F1179" s="1"/>
  <c r="F1180" s="1"/>
  <c r="F1181" s="1"/>
  <c r="F1182" s="1"/>
  <c r="F1183" s="1"/>
  <c r="F1184" s="1"/>
  <c r="F1185" s="1"/>
  <c r="F1186" s="1"/>
  <c r="F1187" s="1"/>
  <c r="F1188" s="1"/>
  <c r="F1189" s="1"/>
  <c r="F1190" s="1"/>
  <c r="F1191" s="1"/>
  <c r="F1192" s="1"/>
  <c r="F1193" s="1"/>
  <c r="F1194" s="1"/>
  <c r="F1195" s="1"/>
  <c r="F1196" s="1"/>
  <c r="F1197" s="1"/>
  <c r="F1198" s="1"/>
  <c r="F1199" s="1"/>
  <c r="F1200" s="1"/>
  <c r="F1201" s="1"/>
  <c r="F1202" s="1"/>
  <c r="F1203" s="1"/>
  <c r="F1204" s="1"/>
  <c r="F1205" s="1"/>
  <c r="F1206" s="1"/>
  <c r="F1207" s="1"/>
  <c r="F1208" s="1"/>
  <c r="F1209" s="1"/>
  <c r="F1210" s="1"/>
  <c r="F1211" s="1"/>
  <c r="F1212" s="1"/>
  <c r="F1213" s="1"/>
  <c r="F1214" s="1"/>
  <c r="F1215" s="1"/>
  <c r="F1216" s="1"/>
  <c r="F1217" s="1"/>
  <c r="F1218" s="1"/>
  <c r="F1219" s="1"/>
  <c r="F1220" s="1"/>
  <c r="F1221" s="1"/>
  <c r="F1222" s="1"/>
  <c r="F1223" s="1"/>
  <c r="F1224" s="1"/>
  <c r="F1225" s="1"/>
  <c r="F1226" s="1"/>
  <c r="F1227" s="1"/>
  <c r="F1228" s="1"/>
  <c r="F1229" s="1"/>
  <c r="F1230" s="1"/>
  <c r="F1231" s="1"/>
  <c r="F1232" s="1"/>
  <c r="F1233" s="1"/>
  <c r="F1234" s="1"/>
  <c r="F1235" s="1"/>
  <c r="F1236" s="1"/>
  <c r="F1237" s="1"/>
  <c r="F1238" s="1"/>
  <c r="F1239" s="1"/>
  <c r="F1240" s="1"/>
  <c r="F1241" s="1"/>
  <c r="F1242" s="1"/>
  <c r="F1243" s="1"/>
  <c r="F1244" s="1"/>
  <c r="F1245" s="1"/>
  <c r="F1246" s="1"/>
  <c r="F1247" s="1"/>
  <c r="F1248" s="1"/>
  <c r="F1249" s="1"/>
  <c r="F1250" s="1"/>
  <c r="F1251" s="1"/>
  <c r="F1252" s="1"/>
  <c r="F1253" s="1"/>
  <c r="F1254" s="1"/>
  <c r="F1255" s="1"/>
  <c r="F1256" s="1"/>
  <c r="F1257" s="1"/>
  <c r="F1258" s="1"/>
  <c r="F1259" s="1"/>
  <c r="F1260" s="1"/>
  <c r="F1261" s="1"/>
  <c r="F1262" s="1"/>
  <c r="F1263" s="1"/>
  <c r="F1264" s="1"/>
  <c r="F1265" s="1"/>
  <c r="F1266" s="1"/>
  <c r="F1267" s="1"/>
  <c r="F1268" s="1"/>
  <c r="F1269" s="1"/>
  <c r="F1270" s="1"/>
  <c r="F1271" s="1"/>
  <c r="F1272" s="1"/>
  <c r="F1273" s="1"/>
  <c r="F1274" s="1"/>
  <c r="F1275" s="1"/>
  <c r="F1276" s="1"/>
  <c r="F1277" s="1"/>
  <c r="F1278" s="1"/>
  <c r="F1279" s="1"/>
  <c r="F1280" s="1"/>
  <c r="F1281" s="1"/>
  <c r="F1282" s="1"/>
  <c r="F1283" s="1"/>
  <c r="F1284" s="1"/>
  <c r="F1285" s="1"/>
  <c r="F1286" s="1"/>
  <c r="F1287" s="1"/>
  <c r="F1288" s="1"/>
  <c r="F1289" s="1"/>
  <c r="F1290" s="1"/>
  <c r="F1291" s="1"/>
  <c r="F1292" s="1"/>
  <c r="F1293" s="1"/>
  <c r="F1294" s="1"/>
  <c r="F1295" s="1"/>
  <c r="F1296" s="1"/>
  <c r="F1297" s="1"/>
  <c r="F1298" s="1"/>
  <c r="F1299" s="1"/>
  <c r="F1300" s="1"/>
  <c r="F1301" s="1"/>
  <c r="F1302" s="1"/>
  <c r="F1303" s="1"/>
  <c r="F1304" s="1"/>
  <c r="F1305" s="1"/>
  <c r="F1306" s="1"/>
  <c r="F1307" s="1"/>
  <c r="F1308" s="1"/>
  <c r="F1309" s="1"/>
  <c r="F1310" s="1"/>
  <c r="F1311" s="1"/>
  <c r="F1312" s="1"/>
  <c r="F1313" s="1"/>
  <c r="F1314" s="1"/>
  <c r="F1315" s="1"/>
  <c r="F1316" s="1"/>
  <c r="F1317" s="1"/>
  <c r="F1318" s="1"/>
  <c r="F1319" s="1"/>
  <c r="F1320" s="1"/>
  <c r="F1321" s="1"/>
  <c r="F1322" s="1"/>
  <c r="F1323" s="1"/>
  <c r="F1324" s="1"/>
  <c r="F1325" s="1"/>
  <c r="F1326" s="1"/>
  <c r="F1327" s="1"/>
  <c r="F1328" s="1"/>
  <c r="F1329" s="1"/>
  <c r="F1330" s="1"/>
  <c r="F1331" s="1"/>
  <c r="F1332" s="1"/>
  <c r="F1333" s="1"/>
  <c r="F1334" s="1"/>
  <c r="F1335" s="1"/>
  <c r="I111" i="49"/>
  <c r="I112" s="1"/>
  <c r="I113" s="1"/>
  <c r="I114" s="1"/>
  <c r="I115" s="1"/>
  <c r="I116" s="1"/>
  <c r="I117" s="1"/>
  <c r="H139"/>
  <c r="I139" s="1"/>
  <c r="G3" i="34" s="1"/>
  <c r="E63" i="50"/>
  <c r="F63"/>
  <c r="F64" s="1"/>
  <c r="F65" s="1"/>
  <c r="C237" i="61"/>
  <c r="H92" i="65"/>
  <c r="R7" i="38"/>
  <c r="Q15"/>
  <c r="F2050" i="62"/>
  <c r="K17" i="68"/>
  <c r="K15"/>
  <c r="I38"/>
  <c r="K38" s="1"/>
  <c r="C20" i="34" s="1"/>
  <c r="E27" i="66"/>
  <c r="G12"/>
  <c r="U10" i="38"/>
  <c r="G65" i="65"/>
  <c r="I65" s="1"/>
  <c r="E67" s="1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7" i="64"/>
  <c r="I9" s="1"/>
  <c r="I15"/>
  <c r="I17" s="1"/>
  <c r="I35"/>
  <c r="I38" s="1"/>
  <c r="I42"/>
  <c r="I44" s="1"/>
  <c r="I58"/>
  <c r="I61" s="1"/>
  <c r="I69"/>
  <c r="I71" s="1"/>
  <c r="Z10" i="38"/>
  <c r="I52" i="64"/>
  <c r="I54" s="1"/>
  <c r="I75"/>
  <c r="I78" s="1"/>
  <c r="Q17" i="38"/>
  <c r="L14"/>
  <c r="Y6"/>
  <c r="U4"/>
  <c r="O17"/>
  <c r="V6"/>
  <c r="S16"/>
  <c r="AC11"/>
  <c r="X7"/>
  <c r="Z12"/>
  <c r="U6"/>
  <c r="U16"/>
  <c r="AB10"/>
  <c r="AA5"/>
  <c r="AC13"/>
  <c r="N16"/>
  <c r="AA9"/>
  <c r="AB14"/>
  <c r="AA15"/>
  <c r="N15"/>
  <c r="AA6"/>
  <c r="V12"/>
  <c r="V13"/>
  <c r="T4"/>
  <c r="AB6"/>
  <c r="X17"/>
  <c r="R15"/>
  <c r="Y12"/>
  <c r="V9"/>
  <c r="AC9"/>
  <c r="T9"/>
  <c r="W12"/>
  <c r="P15"/>
  <c r="V17"/>
  <c r="V7"/>
  <c r="S4"/>
  <c r="AB12"/>
  <c r="AA10"/>
  <c r="Y4"/>
  <c r="AB7"/>
  <c r="W17"/>
  <c r="I105" i="59"/>
  <c r="C17" i="34" s="1"/>
  <c r="S15" i="38"/>
  <c r="V16"/>
  <c r="Y17"/>
  <c r="AC8"/>
  <c r="U5"/>
  <c r="X5"/>
  <c r="AC7"/>
  <c r="V14"/>
  <c r="Y9"/>
  <c r="AA11"/>
  <c r="V8"/>
  <c r="R5"/>
  <c r="V4"/>
  <c r="W8"/>
  <c r="M15"/>
  <c r="AC16"/>
  <c r="Z15"/>
  <c r="Y14"/>
  <c r="W13"/>
  <c r="Z11"/>
  <c r="T10"/>
  <c r="T8"/>
  <c r="P17"/>
  <c r="P16"/>
  <c r="AA7"/>
  <c r="AB9"/>
  <c r="X11"/>
  <c r="U13"/>
  <c r="W14"/>
  <c r="X15"/>
  <c r="AA16"/>
  <c r="K15"/>
  <c r="AA8"/>
  <c r="Q5"/>
  <c r="V5"/>
  <c r="Y7"/>
  <c r="W11"/>
  <c r="Z8"/>
  <c r="M14"/>
  <c r="Z14"/>
  <c r="AB5"/>
  <c r="AC5"/>
  <c r="M17"/>
  <c r="O16"/>
  <c r="T16"/>
  <c r="W15"/>
  <c r="R16"/>
  <c r="Z16"/>
  <c r="U17"/>
  <c r="AC17"/>
  <c r="M16"/>
  <c r="U8"/>
  <c r="X6"/>
  <c r="R4"/>
  <c r="S6"/>
  <c r="AC4"/>
  <c r="K14"/>
  <c r="T14"/>
  <c r="U9"/>
  <c r="AB13"/>
  <c r="U11"/>
  <c r="U7"/>
  <c r="X12"/>
  <c r="AC10"/>
  <c r="W9"/>
  <c r="Z6"/>
  <c r="W4"/>
  <c r="Z5"/>
  <c r="AC6"/>
  <c r="Y5"/>
  <c r="Z7"/>
  <c r="L17"/>
  <c r="L16"/>
  <c r="AB17"/>
  <c r="T17"/>
  <c r="Y16"/>
  <c r="Q16"/>
  <c r="V15"/>
  <c r="AC14"/>
  <c r="U14"/>
  <c r="AA13"/>
  <c r="AC12"/>
  <c r="T12"/>
  <c r="V11"/>
  <c r="X10"/>
  <c r="Z9"/>
  <c r="AB8"/>
  <c r="W7"/>
  <c r="S5"/>
  <c r="T13"/>
  <c r="X14"/>
  <c r="X4"/>
  <c r="Q7"/>
  <c r="X8"/>
  <c r="X9"/>
  <c r="V10"/>
  <c r="T11"/>
  <c r="AB11"/>
  <c r="AA12"/>
  <c r="Y13"/>
  <c r="N14"/>
  <c r="AA14"/>
  <c r="T15"/>
  <c r="AB15"/>
  <c r="W16"/>
  <c r="R17"/>
  <c r="Z17"/>
  <c r="O15"/>
  <c r="N17"/>
  <c r="S8"/>
  <c r="T6"/>
  <c r="T7"/>
  <c r="Q6"/>
  <c r="AA4"/>
  <c r="W5"/>
  <c r="S9"/>
  <c r="Y10"/>
  <c r="U12"/>
  <c r="AB4"/>
  <c r="W10"/>
  <c r="X13"/>
  <c r="R6"/>
  <c r="Z13"/>
  <c r="Y11"/>
  <c r="T5"/>
  <c r="W6"/>
  <c r="Z4"/>
  <c r="S7"/>
  <c r="Y8"/>
  <c r="L15"/>
  <c r="AB16"/>
  <c r="Y15"/>
  <c r="K16"/>
  <c r="AA17"/>
  <c r="S17"/>
  <c r="X16"/>
  <c r="AC15"/>
  <c r="U15"/>
  <c r="C68" i="65"/>
  <c r="E94" i="50" l="1"/>
  <c r="F94"/>
  <c r="F95" s="1"/>
  <c r="F96" s="1"/>
  <c r="F1336" i="62"/>
  <c r="F1337" s="1"/>
  <c r="F1338" s="1"/>
  <c r="F1339" s="1"/>
  <c r="F1340" s="1"/>
  <c r="F1341" s="1"/>
  <c r="F1342" s="1"/>
  <c r="F1343" s="1"/>
  <c r="F1344" s="1"/>
  <c r="F1345" s="1"/>
  <c r="F1346" s="1"/>
  <c r="F1347" s="1"/>
  <c r="F1348" s="1"/>
  <c r="F1349" s="1"/>
  <c r="F1350" s="1"/>
  <c r="F1351" s="1"/>
  <c r="F1352" s="1"/>
  <c r="F1353" s="1"/>
  <c r="F1354" s="1"/>
  <c r="F1355" s="1"/>
  <c r="F1356" s="1"/>
  <c r="F1357" s="1"/>
  <c r="F1358" s="1"/>
  <c r="F1359" s="1"/>
  <c r="F1360" s="1"/>
  <c r="F1361" s="1"/>
  <c r="F1362" s="1"/>
  <c r="F1363" s="1"/>
  <c r="F1364" s="1"/>
  <c r="F1365" s="1"/>
  <c r="F1366" s="1"/>
  <c r="F1367" s="1"/>
  <c r="F1368" s="1"/>
  <c r="F1369" s="1"/>
  <c r="F1370" s="1"/>
  <c r="F1371" s="1"/>
  <c r="F1372" s="1"/>
  <c r="F1373" s="1"/>
  <c r="F1374" s="1"/>
  <c r="F1375" s="1"/>
  <c r="F1376" s="1"/>
  <c r="F1377" s="1"/>
  <c r="F1378" s="1"/>
  <c r="F1379" s="1"/>
  <c r="F1380" s="1"/>
  <c r="F1381" s="1"/>
  <c r="F1382" s="1"/>
  <c r="F1383" s="1"/>
  <c r="F1384" s="1"/>
  <c r="F1385" s="1"/>
  <c r="F1386" s="1"/>
  <c r="F1387" s="1"/>
  <c r="F1388" s="1"/>
  <c r="F1389" s="1"/>
  <c r="F1390" s="1"/>
  <c r="F1391" s="1"/>
  <c r="F1392" s="1"/>
  <c r="F1393" s="1"/>
  <c r="F1394" s="1"/>
  <c r="F1395" s="1"/>
  <c r="F1396" s="1"/>
  <c r="F1397" s="1"/>
  <c r="F1398" s="1"/>
  <c r="F1399" s="1"/>
  <c r="F1400" s="1"/>
  <c r="F1401" s="1"/>
  <c r="F1402" s="1"/>
  <c r="F1403" s="1"/>
  <c r="F1404" s="1"/>
  <c r="F1405" s="1"/>
  <c r="F1406" s="1"/>
  <c r="F1407" s="1"/>
  <c r="F1408" s="1"/>
  <c r="F1409" s="1"/>
  <c r="F1410" s="1"/>
  <c r="F1411" s="1"/>
  <c r="F1412" s="1"/>
  <c r="F1413" s="1"/>
  <c r="F1414" s="1"/>
  <c r="F1415" s="1"/>
  <c r="F1416" s="1"/>
  <c r="F1417" s="1"/>
  <c r="F1418" s="1"/>
  <c r="F1419" s="1"/>
  <c r="F1420" s="1"/>
  <c r="F1421" s="1"/>
  <c r="F1422" s="1"/>
  <c r="F1423" s="1"/>
  <c r="F1424" s="1"/>
  <c r="F1425" s="1"/>
  <c r="F1426" s="1"/>
  <c r="F1427" s="1"/>
  <c r="F1428" s="1"/>
  <c r="F1429" s="1"/>
  <c r="F1430" s="1"/>
  <c r="F1431" s="1"/>
  <c r="F1432" s="1"/>
  <c r="F1433" s="1"/>
  <c r="F1434" s="1"/>
  <c r="F1435" s="1"/>
  <c r="F1436" s="1"/>
  <c r="F1437" s="1"/>
  <c r="F1438" s="1"/>
  <c r="F1439" s="1"/>
  <c r="F1440" s="1"/>
  <c r="F1441" s="1"/>
  <c r="F1442" s="1"/>
  <c r="F1443" s="1"/>
  <c r="F1444" s="1"/>
  <c r="F1445" s="1"/>
  <c r="F1446" s="1"/>
  <c r="F1447" s="1"/>
  <c r="F1448" s="1"/>
  <c r="F1449" s="1"/>
  <c r="F1450" s="1"/>
  <c r="F1451" s="1"/>
  <c r="F1452" s="1"/>
  <c r="F1453" s="1"/>
  <c r="F1454" s="1"/>
  <c r="F1455" s="1"/>
  <c r="F1456" s="1"/>
  <c r="F1457" s="1"/>
  <c r="F1458" s="1"/>
  <c r="F1459" s="1"/>
  <c r="F1460" s="1"/>
  <c r="F1461" s="1"/>
  <c r="F1462" s="1"/>
  <c r="F1463" s="1"/>
  <c r="F1464" s="1"/>
  <c r="F1465" s="1"/>
  <c r="F1466" s="1"/>
  <c r="F1467" s="1"/>
  <c r="F1468" s="1"/>
  <c r="F1469" s="1"/>
  <c r="F1470" s="1"/>
  <c r="F1471" s="1"/>
  <c r="F1472" s="1"/>
  <c r="F1473" s="1"/>
  <c r="F1474" s="1"/>
  <c r="F1475" s="1"/>
  <c r="F1476" s="1"/>
  <c r="F1477" s="1"/>
  <c r="F1478" s="1"/>
  <c r="F1479" s="1"/>
  <c r="F1480" s="1"/>
  <c r="F1481" s="1"/>
  <c r="F1482" s="1"/>
  <c r="F1483" s="1"/>
  <c r="F1484" s="1"/>
  <c r="F1485" s="1"/>
  <c r="F1486" s="1"/>
  <c r="F1487" s="1"/>
  <c r="F1488" s="1"/>
  <c r="F1489" s="1"/>
  <c r="F1490" s="1"/>
  <c r="F1491" s="1"/>
  <c r="F1492" s="1"/>
  <c r="F1493" s="1"/>
  <c r="F1494" s="1"/>
  <c r="F1495" s="1"/>
  <c r="F1496" s="1"/>
  <c r="F1497" s="1"/>
  <c r="F1498" s="1"/>
  <c r="F1499" s="1"/>
  <c r="F1500" s="1"/>
  <c r="F1501" s="1"/>
  <c r="F1502" s="1"/>
  <c r="F1503" s="1"/>
  <c r="F1504" s="1"/>
  <c r="F1505" s="1"/>
  <c r="F1506" s="1"/>
  <c r="F1507" s="1"/>
  <c r="F1508" s="1"/>
  <c r="F1509" s="1"/>
  <c r="F1510" s="1"/>
  <c r="F1511" s="1"/>
  <c r="F1512" s="1"/>
  <c r="F1513" s="1"/>
  <c r="F1514" s="1"/>
  <c r="F1515" s="1"/>
  <c r="F1516" s="1"/>
  <c r="F1517" s="1"/>
  <c r="F1518" s="1"/>
  <c r="F1519" s="1"/>
  <c r="F1520" s="1"/>
  <c r="F1521" s="1"/>
  <c r="F1522" s="1"/>
  <c r="F1523" s="1"/>
  <c r="F1524" s="1"/>
  <c r="F1525" s="1"/>
  <c r="F1526" s="1"/>
  <c r="F1527" s="1"/>
  <c r="F1528" s="1"/>
  <c r="F1529" s="1"/>
  <c r="F1530" s="1"/>
  <c r="F1531" s="1"/>
  <c r="F1532" s="1"/>
  <c r="F1533" s="1"/>
  <c r="F1534" s="1"/>
  <c r="F1535" s="1"/>
  <c r="F1536" s="1"/>
  <c r="F1537" s="1"/>
  <c r="F1538" s="1"/>
  <c r="F1539" s="1"/>
  <c r="F1540" s="1"/>
  <c r="F1541" s="1"/>
  <c r="F1542" s="1"/>
  <c r="F1543" s="1"/>
  <c r="F1544" s="1"/>
  <c r="F1545" s="1"/>
  <c r="F1546" s="1"/>
  <c r="F1547" s="1"/>
  <c r="F1548" s="1"/>
  <c r="F1549" s="1"/>
  <c r="F1550" s="1"/>
  <c r="F1551" s="1"/>
  <c r="F1552" s="1"/>
  <c r="F1553" s="1"/>
  <c r="F1554" s="1"/>
  <c r="F1555" s="1"/>
  <c r="F1556" s="1"/>
  <c r="F1557" s="1"/>
  <c r="F1558" s="1"/>
  <c r="F1559" s="1"/>
  <c r="F1560" s="1"/>
  <c r="F1561" s="1"/>
  <c r="F1562" s="1"/>
  <c r="F1563" s="1"/>
  <c r="F1564" s="1"/>
  <c r="F1565" s="1"/>
  <c r="F1566" s="1"/>
  <c r="F1567" s="1"/>
  <c r="F1568" s="1"/>
  <c r="F1569" s="1"/>
  <c r="F1570" s="1"/>
  <c r="F1571" s="1"/>
  <c r="F1572" s="1"/>
  <c r="F1573" s="1"/>
  <c r="F1574" s="1"/>
  <c r="F1575" s="1"/>
  <c r="F1576" s="1"/>
  <c r="F1577" s="1"/>
  <c r="F1578" s="1"/>
  <c r="F1579" s="1"/>
  <c r="F1580" s="1"/>
  <c r="F1581" s="1"/>
  <c r="F1582" s="1"/>
  <c r="F1583" s="1"/>
  <c r="F1584" s="1"/>
  <c r="F1585" s="1"/>
  <c r="F1586" s="1"/>
  <c r="F1587" s="1"/>
  <c r="F1588" s="1"/>
  <c r="F1589" s="1"/>
  <c r="F1590" s="1"/>
  <c r="F1591" s="1"/>
  <c r="F1592" s="1"/>
  <c r="F1593" s="1"/>
  <c r="F1594" s="1"/>
  <c r="F1595" s="1"/>
  <c r="F1596" s="1"/>
  <c r="F1597" s="1"/>
  <c r="F1598" s="1"/>
  <c r="F1599" s="1"/>
  <c r="F1600" s="1"/>
  <c r="F1601" s="1"/>
  <c r="F1602" s="1"/>
  <c r="F1603" s="1"/>
  <c r="F1604" s="1"/>
  <c r="F1605" s="1"/>
  <c r="F1606" s="1"/>
  <c r="F1607" s="1"/>
  <c r="F1608" s="1"/>
  <c r="C22" i="34"/>
  <c r="F66" i="50"/>
  <c r="F67" s="1"/>
  <c r="E66"/>
  <c r="D107" i="59"/>
  <c r="G13" i="66"/>
  <c r="G14" s="1"/>
  <c r="AD9" i="38"/>
  <c r="AD15"/>
  <c r="AD5"/>
  <c r="AD4"/>
  <c r="AD13"/>
  <c r="AD10"/>
  <c r="AD8"/>
  <c r="AD6"/>
  <c r="AD11"/>
  <c r="AD7"/>
  <c r="AD12"/>
  <c r="AD14"/>
  <c r="AD16"/>
  <c r="F68" i="50" l="1"/>
  <c r="F69" s="1"/>
  <c r="F70" s="1"/>
  <c r="E68"/>
  <c r="C40" i="68"/>
  <c r="G16" i="66"/>
  <c r="E71" i="50" l="1"/>
  <c r="F71"/>
  <c r="F72" s="1"/>
  <c r="F73" s="1"/>
  <c r="G18" i="66"/>
  <c r="G19" s="1"/>
  <c r="E74" i="50" l="1"/>
  <c r="F74"/>
  <c r="F75" s="1"/>
  <c r="F76" s="1"/>
  <c r="G20" i="66"/>
  <c r="G21" s="1"/>
  <c r="G22" s="1"/>
  <c r="E77" i="50" l="1"/>
  <c r="E109" s="1"/>
  <c r="F77"/>
  <c r="F78" s="1"/>
  <c r="F79" s="1"/>
  <c r="G23" i="66"/>
  <c r="G24" s="1"/>
  <c r="F109" i="50" l="1"/>
  <c r="G4" i="34" s="1"/>
  <c r="G25" i="66"/>
  <c r="G26" s="1"/>
  <c r="F27" l="1"/>
  <c r="G27" s="1"/>
  <c r="G13" i="34" s="1"/>
  <c r="C36" l="1"/>
  <c r="A36" l="1" a="1"/>
  <c r="A36" s="1"/>
  <c r="G29" l="1"/>
  <c r="C37"/>
  <c r="E29" l="1" a="1"/>
  <c r="E29" s="1"/>
  <c r="G45"/>
  <c r="A37" a="1"/>
  <c r="A37" s="1"/>
  <c r="C38" l="1"/>
  <c r="A38" l="1" a="1"/>
  <c r="A38" s="1"/>
  <c r="C39" l="1"/>
  <c r="A39" l="1" a="1"/>
  <c r="A39" s="1"/>
  <c r="A41" a="1"/>
  <c r="A41" s="1"/>
  <c r="A43" a="1"/>
  <c r="A43" s="1"/>
  <c r="A40" a="1"/>
  <c r="A40" s="1"/>
  <c r="A42" a="1"/>
  <c r="A42" s="1"/>
  <c r="C45"/>
</calcChain>
</file>

<file path=xl/sharedStrings.xml><?xml version="1.0" encoding="utf-8"?>
<sst xmlns="http://schemas.openxmlformats.org/spreadsheetml/2006/main" count="4983" uniqueCount="1445">
  <si>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</si>
  <si>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</si>
  <si>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</si>
  <si>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</si>
  <si>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</si>
  <si>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</si>
  <si>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</si>
  <si>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</si>
  <si>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</si>
  <si>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</si>
  <si>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</si>
  <si>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</si>
  <si>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</si>
  <si>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</si>
  <si>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</si>
  <si>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</si>
  <si>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</si>
  <si>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</si>
  <si>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</si>
  <si>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</si>
  <si>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</si>
  <si>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</si>
  <si>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</si>
  <si>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</si>
  <si>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</si>
  <si>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</si>
  <si>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</si>
  <si>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</si>
  <si>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</si>
  <si>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</si>
  <si>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</si>
  <si>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</si>
  <si>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</si>
  <si>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</si>
  <si>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</si>
  <si>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</si>
  <si>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</si>
  <si>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</si>
  <si>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</si>
  <si>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</si>
  <si>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</si>
  <si>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</si>
  <si>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</si>
  <si>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</si>
  <si>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</si>
  <si>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</si>
  <si>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</si>
  <si>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</si>
  <si>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</si>
  <si>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</si>
  <si>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</si>
  <si>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</si>
  <si>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</si>
  <si>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</si>
  <si>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</si>
  <si>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</si>
  <si>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</si>
  <si>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</si>
  <si>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</si>
  <si>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</si>
  <si>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</si>
  <si>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</si>
  <si>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</si>
  <si>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</si>
  <si>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</si>
  <si>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</si>
  <si>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</si>
  <si>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</si>
  <si>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</si>
  <si>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</si>
  <si>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</si>
  <si>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</si>
  <si>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</si>
  <si>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</si>
  <si>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</si>
  <si>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</si>
  <si>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</si>
  <si>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</si>
  <si>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</si>
  <si>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</si>
  <si>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</si>
  <si>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</si>
  <si>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</si>
  <si>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</si>
  <si>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</si>
  <si>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</si>
  <si>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</si>
  <si>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</si>
  <si>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</si>
  <si>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</si>
  <si>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</si>
  <si>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</si>
  <si>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</si>
  <si>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</si>
  <si>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</si>
  <si>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</si>
  <si>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</si>
  <si>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</si>
  <si>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</si>
  <si>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</si>
  <si>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</si>
  <si>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</si>
  <si>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</si>
  <si>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</si>
  <si>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</si>
  <si>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</si>
  <si>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</si>
  <si>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</si>
  <si>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</si>
  <si>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</si>
  <si>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</si>
  <si>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</si>
  <si>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</si>
  <si>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</si>
  <si>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</si>
  <si>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</si>
  <si>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</si>
  <si>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</si>
  <si>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</si>
  <si>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</si>
  <si>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</si>
  <si>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</si>
  <si>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</si>
  <si>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</si>
  <si>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</si>
  <si>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</si>
  <si>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</si>
  <si>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</si>
  <si>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</si>
  <si>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</si>
  <si>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</si>
  <si>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</si>
  <si>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</si>
  <si>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</si>
  <si>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</si>
  <si>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</si>
  <si>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</si>
  <si>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</si>
  <si>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</si>
  <si>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</si>
  <si>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</si>
  <si>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</si>
  <si>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</si>
  <si>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</si>
  <si>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</si>
  <si>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</si>
  <si>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</si>
  <si>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</si>
  <si>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</si>
  <si>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</si>
  <si>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</si>
  <si>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</si>
  <si>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</si>
  <si>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</si>
  <si>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</si>
  <si>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</si>
  <si>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</si>
  <si>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</si>
  <si>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</si>
  <si>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</si>
  <si>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</si>
  <si>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</si>
  <si>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</si>
  <si>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</si>
  <si>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</si>
  <si>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</si>
  <si>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</si>
  <si>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</si>
  <si>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</si>
  <si>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</si>
  <si>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</si>
  <si>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</si>
  <si>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</si>
  <si>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</si>
  <si>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</si>
  <si>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</si>
  <si>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</si>
  <si>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</si>
  <si>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</si>
  <si>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</si>
  <si>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</si>
  <si>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</si>
  <si>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</si>
  <si>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</si>
  <si>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</si>
  <si>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</si>
  <si>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</si>
  <si>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</si>
  <si>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</si>
  <si>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</si>
  <si>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</si>
  <si>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</si>
  <si>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</si>
  <si>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</si>
  <si>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</si>
  <si>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</si>
  <si>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</si>
  <si>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</si>
  <si>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</si>
  <si>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</si>
  <si>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</si>
  <si>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</si>
  <si>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</si>
  <si>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</si>
  <si>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</si>
  <si>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</si>
  <si>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</si>
  <si>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</si>
  <si>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</si>
  <si>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</si>
  <si>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</si>
  <si>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</si>
  <si>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</si>
  <si>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</si>
  <si>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</si>
  <si>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</si>
  <si>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</si>
  <si>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</si>
  <si>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</si>
  <si>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</si>
  <si>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</si>
  <si>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</si>
  <si>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</si>
  <si>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</si>
  <si>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</si>
  <si>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</si>
  <si>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</si>
  <si>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</si>
  <si>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</si>
  <si>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</si>
  <si>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</si>
  <si>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</si>
  <si>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</si>
  <si>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</si>
  <si>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</si>
  <si>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</si>
  <si>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</si>
  <si>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</si>
  <si>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</si>
  <si>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</si>
  <si>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</si>
  <si>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</si>
  <si>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</si>
  <si>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</si>
  <si>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</si>
  <si>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</si>
  <si>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</si>
  <si>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</si>
  <si>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</si>
  <si>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</si>
  <si>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</si>
  <si>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</si>
  <si>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</si>
  <si>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</si>
  <si>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</si>
  <si>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</si>
  <si>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</si>
  <si>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</si>
  <si>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</si>
  <si>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</si>
  <si>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</si>
  <si>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</si>
  <si>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</si>
  <si>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</si>
  <si>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</si>
  <si>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</si>
  <si>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</si>
  <si>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</si>
  <si>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</si>
  <si>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</si>
  <si>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</si>
  <si>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</si>
  <si>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</si>
  <si>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</si>
  <si>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</si>
  <si>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</si>
  <si>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</si>
  <si>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</si>
  <si>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</si>
  <si>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</si>
  <si>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</si>
  <si>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</si>
  <si>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</si>
  <si>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</si>
  <si>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</si>
  <si>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</si>
  <si>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</si>
  <si>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</si>
  <si>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</si>
  <si>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</si>
  <si>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</si>
  <si>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</si>
  <si>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</si>
  <si>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</si>
  <si>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</si>
  <si>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</si>
  <si>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</si>
  <si>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</si>
  <si>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</si>
  <si>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</si>
  <si>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</si>
  <si>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</si>
  <si>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</si>
  <si>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</si>
  <si>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</si>
  <si>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</si>
  <si>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</si>
  <si>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</si>
  <si>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</si>
  <si>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</si>
  <si>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</si>
  <si>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</si>
  <si>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</si>
  <si>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</si>
  <si>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</si>
  <si>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</si>
  <si>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</si>
  <si>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</si>
  <si>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</si>
  <si>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</si>
  <si>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</si>
  <si>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</si>
  <si>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</si>
  <si>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</si>
  <si>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</si>
  <si>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</si>
  <si>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</si>
  <si>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</si>
  <si>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</si>
  <si>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</si>
  <si>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</si>
  <si>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</si>
  <si>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</si>
  <si>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</si>
  <si>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</si>
  <si>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</si>
  <si>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</si>
  <si>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</si>
  <si>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</si>
  <si>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</si>
  <si>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</si>
  <si>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</si>
  <si>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</si>
  <si>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</si>
  <si>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</si>
  <si>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</si>
  <si>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</si>
  <si>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</si>
  <si>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</si>
  <si>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</si>
  <si>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</si>
  <si>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</si>
  <si>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</si>
  <si>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</si>
  <si>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</si>
  <si>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</si>
  <si>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</si>
  <si>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</si>
  <si>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</si>
  <si>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</si>
  <si>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</si>
  <si>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</si>
  <si>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</si>
  <si>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</si>
  <si>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</si>
  <si>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</si>
  <si>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</si>
  <si>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Hải Thủy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</si>
  <si>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</si>
  <si>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</si>
  <si>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</si>
  <si>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</si>
  <si>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</si>
  <si>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</si>
  <si>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</si>
  <si>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</si>
  <si>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</si>
  <si>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</si>
  <si>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</si>
  <si>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</si>
  <si>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</si>
  <si>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</si>
  <si>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</si>
  <si>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</si>
  <si>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</si>
  <si>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</si>
  <si>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</si>
  <si>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</si>
  <si>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</si>
  <si>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</si>
  <si>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</si>
  <si>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</si>
  <si>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</si>
  <si>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</si>
  <si>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</si>
  <si>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</si>
  <si>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</si>
  <si>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</si>
  <si>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</si>
  <si>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</si>
  <si>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</si>
  <si>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</si>
  <si>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</si>
  <si>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</si>
  <si>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</si>
  <si>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</si>
  <si>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</si>
  <si>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</si>
  <si>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</si>
  <si>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</si>
  <si>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</si>
  <si>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</si>
  <si>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</si>
  <si>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</si>
  <si>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</si>
  <si>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</si>
  <si>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</si>
  <si>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</si>
  <si>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</si>
  <si>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</si>
  <si>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</si>
  <si>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</si>
  <si>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</si>
  <si>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</si>
  <si>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</si>
  <si>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</si>
  <si>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</si>
  <si>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</si>
  <si>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</si>
  <si>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</si>
  <si>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</si>
  <si>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</si>
  <si>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</si>
  <si>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</si>
  <si>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</si>
  <si>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</si>
  <si>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</si>
  <si>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</si>
  <si>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</si>
  <si>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</si>
  <si>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</si>
  <si>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</si>
  <si>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</si>
  <si>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</si>
  <si>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</si>
  <si>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</si>
  <si>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</si>
  <si>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</si>
  <si>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</si>
  <si>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</si>
  <si>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</si>
  <si>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</si>
  <si>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</si>
  <si>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</si>
  <si>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</si>
  <si>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</si>
  <si>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</si>
  <si>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</si>
  <si>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</si>
  <si>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</si>
  <si>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</si>
  <si>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</si>
  <si>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</si>
  <si>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</si>
  <si>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</si>
  <si>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</si>
  <si>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</si>
  <si>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</si>
  <si>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</si>
  <si>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</si>
  <si>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</si>
  <si>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</si>
  <si>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</si>
  <si>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</si>
  <si>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</si>
  <si>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</si>
  <si>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</si>
  <si>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</si>
  <si>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</si>
  <si>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</si>
  <si>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</si>
  <si>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</si>
  <si>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</si>
  <si>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</si>
  <si>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</si>
  <si>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</si>
  <si>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</si>
  <si>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</si>
  <si>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</si>
  <si>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</si>
  <si>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</si>
  <si>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</si>
  <si>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</si>
  <si>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</si>
  <si>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</si>
  <si>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</si>
  <si>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</si>
  <si>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</si>
  <si>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</si>
  <si>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</si>
  <si>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</si>
  <si>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</si>
  <si>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</si>
  <si>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</si>
  <si>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</si>
  <si>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</si>
  <si>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</si>
  <si>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</si>
  <si>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</si>
  <si>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</si>
  <si>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</si>
  <si>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</si>
  <si>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</si>
  <si>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</si>
  <si>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</si>
  <si>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</si>
  <si>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</si>
  <si>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</si>
  <si>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</si>
  <si>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</si>
  <si>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</si>
  <si>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</si>
  <si>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</si>
  <si>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</si>
  <si>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</si>
  <si>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</si>
  <si>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</si>
  <si>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</si>
  <si>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</si>
  <si>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</si>
  <si>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</si>
  <si>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</si>
  <si>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Hải Thủy - Trả tiền vốn &amp; lãi vay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</si>
  <si>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</si>
  <si>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</si>
  <si>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</si>
  <si>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</si>
  <si>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</si>
  <si>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</si>
  <si>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</si>
  <si>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</si>
  <si>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</si>
  <si>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</si>
  <si>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</si>
  <si>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</si>
  <si>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</si>
  <si>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</si>
  <si>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</si>
  <si>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</si>
  <si>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</si>
  <si>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</si>
  <si>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</si>
  <si>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</si>
  <si>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</si>
  <si>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</si>
  <si>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</si>
  <si>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</si>
  <si>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</si>
  <si>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</si>
  <si>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</si>
  <si>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</si>
  <si>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</si>
  <si>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</si>
  <si>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</si>
  <si>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</si>
  <si>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</si>
  <si>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</si>
  <si>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</si>
  <si>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</si>
  <si>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</si>
  <si>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</si>
  <si>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</si>
  <si>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</si>
  <si>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</si>
  <si>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</si>
  <si>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</si>
  <si>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</si>
  <si>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</si>
  <si>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</si>
  <si>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</si>
  <si>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</si>
  <si>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</si>
  <si>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</si>
  <si>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</si>
  <si>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</si>
  <si>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</si>
  <si>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</si>
  <si>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</si>
  <si>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</si>
  <si>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</si>
  <si>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</si>
  <si>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</si>
  <si>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</si>
  <si>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</si>
  <si>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</si>
  <si>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</si>
  <si>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</si>
  <si>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</si>
  <si>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</si>
  <si>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</si>
  <si>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</si>
  <si>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</si>
  <si>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</si>
  <si>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</si>
  <si>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</si>
  <si>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</si>
  <si>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</si>
  <si>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</si>
  <si>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</si>
  <si>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</si>
  <si>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</si>
  <si>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</si>
  <si>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</si>
  <si>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</si>
  <si>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</si>
  <si>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</si>
  <si>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</si>
  <si>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</si>
  <si>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</si>
  <si>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</si>
  <si>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</si>
  <si>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</si>
  <si>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</si>
  <si>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</si>
  <si>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</si>
  <si>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</si>
  <si>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</si>
  <si>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</si>
  <si>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</si>
  <si>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</si>
  <si>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</si>
  <si>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</si>
  <si>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</si>
  <si>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</si>
  <si>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</si>
  <si>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</si>
  <si>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</si>
  <si>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</si>
  <si>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</si>
  <si>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</si>
  <si>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</si>
  <si>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</si>
  <si>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</si>
  <si>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</si>
  <si>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</si>
  <si>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</si>
  <si>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</si>
  <si>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</si>
  <si>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</si>
  <si>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</si>
  <si>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</si>
  <si>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</si>
  <si>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</si>
  <si>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</si>
  <si>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</si>
  <si>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</si>
  <si>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</si>
  <si>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</si>
  <si>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</si>
  <si>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</si>
  <si>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</si>
  <si>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</si>
  <si>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</si>
  <si>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</si>
  <si>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</si>
  <si>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</si>
  <si>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</si>
  <si>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</si>
  <si>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</si>
  <si>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</si>
  <si>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</si>
  <si>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</si>
  <si>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</si>
  <si>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</si>
  <si>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</si>
  <si>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</si>
  <si>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</si>
  <si>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</si>
  <si>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</si>
  <si>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</si>
  <si>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</si>
  <si>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</si>
  <si>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</si>
  <si>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</si>
  <si>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</si>
  <si>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</si>
  <si>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</si>
  <si>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</si>
  <si>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</si>
  <si>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</si>
  <si>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</si>
  <si>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</si>
  <si>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</si>
  <si>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</si>
  <si>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</si>
  <si>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</si>
  <si>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</si>
  <si>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</si>
  <si>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</si>
  <si>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</si>
  <si>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</si>
  <si>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</si>
  <si>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</si>
  <si>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</si>
  <si>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</si>
  <si>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</si>
  <si>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</si>
  <si>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</si>
  <si>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</si>
  <si>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</si>
  <si>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</si>
  <si>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</si>
  <si>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</si>
  <si>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</si>
  <si>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</si>
  <si>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</si>
  <si>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</si>
  <si>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</si>
  <si>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</si>
  <si>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</si>
  <si>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</si>
  <si>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</si>
  <si>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</si>
  <si>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</si>
  <si>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</si>
  <si>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</si>
  <si>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</si>
  <si>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</si>
  <si>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</si>
  <si>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</si>
  <si>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</si>
  <si>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</si>
  <si>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</si>
  <si>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</si>
  <si>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</si>
  <si>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</si>
  <si>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</si>
  <si>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</si>
  <si>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</si>
  <si>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</si>
  <si>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</si>
  <si>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</si>
  <si>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</si>
  <si>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</si>
  <si>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</si>
  <si>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</si>
  <si>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</si>
  <si>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</si>
  <si>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</si>
  <si>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</si>
  <si>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</si>
  <si>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</si>
  <si>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</si>
  <si>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</si>
  <si>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</si>
  <si>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</si>
  <si>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</si>
  <si>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</si>
  <si>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</si>
  <si>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</si>
  <si>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</si>
  <si>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</si>
  <si>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</si>
  <si>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</si>
  <si>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</si>
  <si>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</si>
  <si>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</si>
  <si>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</si>
  <si>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</si>
  <si>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</si>
  <si>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</si>
  <si>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</si>
  <si>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</si>
  <si>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</si>
  <si>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</si>
  <si>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</si>
  <si>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</si>
  <si>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</si>
  <si>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</si>
  <si>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</si>
  <si>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</si>
  <si>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</si>
  <si>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</si>
  <si>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</si>
  <si>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</si>
  <si>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</si>
  <si>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</si>
  <si>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</si>
  <si>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</si>
  <si>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</si>
  <si>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</si>
  <si>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</si>
  <si>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</si>
  <si>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</si>
  <si>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</si>
  <si>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</si>
  <si>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</si>
  <si>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</si>
  <si>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</si>
  <si>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</si>
  <si>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</si>
  <si>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</si>
  <si>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</si>
  <si>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</si>
  <si>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</si>
  <si>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</si>
  <si>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</si>
  <si>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</si>
  <si>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</si>
  <si>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</si>
  <si>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</si>
  <si>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</si>
  <si>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</si>
  <si>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</si>
  <si>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</si>
  <si>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</si>
  <si>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</si>
  <si>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</si>
  <si>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</si>
  <si>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</si>
  <si>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</si>
  <si>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</si>
  <si>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</si>
  <si>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</si>
  <si>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</si>
  <si>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</si>
  <si>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</si>
  <si>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</si>
  <si>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</si>
  <si>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</si>
  <si>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</si>
  <si>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</si>
  <si>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</si>
  <si>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</si>
  <si>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</si>
  <si>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</si>
  <si>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</si>
  <si>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</si>
  <si>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</si>
  <si>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</si>
  <si>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</si>
  <si>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</si>
  <si>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</si>
  <si>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</si>
  <si>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</si>
  <si>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</si>
  <si>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</si>
  <si>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</si>
  <si>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</si>
  <si>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</si>
  <si>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</si>
  <si>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</si>
  <si>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</si>
  <si>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</si>
  <si>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</si>
  <si>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</si>
  <si>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</si>
  <si>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</si>
  <si>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</si>
  <si>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</si>
  <si>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</si>
  <si>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</si>
  <si>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</si>
  <si>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</si>
  <si>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</si>
  <si>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</si>
  <si>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</si>
  <si>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</si>
  <si>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</si>
  <si>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</si>
  <si>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</si>
  <si>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</si>
  <si>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</si>
  <si>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</si>
  <si>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</si>
  <si>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</si>
  <si>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</si>
  <si>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</si>
  <si>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</si>
  <si>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</si>
  <si>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</si>
  <si>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</si>
  <si>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</si>
  <si>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</si>
  <si>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</si>
  <si>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</si>
  <si>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</si>
  <si>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</si>
  <si>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</si>
  <si>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</si>
  <si>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</si>
  <si>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</si>
  <si>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</si>
  <si>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</si>
  <si>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</si>
  <si>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</si>
  <si>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</si>
  <si>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</si>
  <si>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</si>
  <si>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</si>
  <si>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</si>
  <si>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</si>
  <si>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</si>
  <si>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</si>
  <si>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</si>
  <si>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C. Mười - Mượn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</si>
  <si>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</si>
  <si>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</si>
  <si>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</si>
  <si>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</si>
  <si>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</si>
  <si>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</si>
  <si>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</si>
  <si>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</si>
  <si>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</si>
  <si>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</si>
  <si>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</si>
  <si>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</si>
  <si>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</si>
  <si>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</si>
  <si>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</si>
  <si>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</si>
  <si>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</si>
  <si>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</si>
  <si>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</si>
  <si>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</si>
  <si>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</si>
  <si>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</si>
  <si>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</si>
  <si>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</si>
  <si>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</si>
  <si>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</si>
  <si>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</si>
  <si>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</si>
  <si>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</si>
  <si>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</si>
  <si>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</si>
  <si>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</si>
  <si>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</si>
  <si>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</si>
  <si>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</si>
  <si>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</si>
  <si>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</si>
  <si>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</si>
  <si>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</si>
  <si>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</si>
  <si>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</si>
  <si>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</si>
  <si>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</si>
  <si>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</si>
  <si>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</si>
  <si>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</si>
  <si>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</si>
  <si>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</si>
  <si>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</si>
  <si>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</si>
  <si>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</si>
  <si>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</si>
  <si>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</si>
  <si>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</si>
  <si>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</si>
  <si>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</si>
  <si>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</si>
  <si>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</si>
  <si>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</si>
  <si>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</si>
  <si>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</si>
  <si>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</si>
  <si>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</si>
  <si>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</si>
  <si>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</si>
  <si>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</si>
  <si>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</si>
  <si>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</si>
  <si>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</si>
  <si>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</si>
  <si>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</si>
  <si>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</si>
  <si>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</si>
  <si>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</si>
  <si>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</si>
  <si>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</si>
  <si>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</si>
  <si>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</si>
  <si>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</si>
  <si>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</si>
  <si>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</si>
  <si>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</si>
  <si>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</si>
  <si>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</si>
  <si>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</si>
  <si>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</si>
  <si>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</si>
  <si>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</si>
  <si>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</si>
  <si>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</si>
  <si>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</si>
  <si>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</si>
  <si>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</si>
  <si>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</si>
  <si>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</si>
  <si>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</si>
  <si>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</si>
  <si>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</si>
  <si>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</si>
  <si>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</si>
  <si>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</si>
  <si>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</si>
  <si>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</si>
  <si>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</si>
  <si>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</si>
  <si>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</si>
  <si>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</si>
  <si>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</si>
  <si>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</si>
  <si>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</si>
  <si>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</si>
  <si>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</si>
  <si>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</si>
  <si>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</si>
  <si>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</si>
  <si>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</si>
  <si>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</si>
  <si>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</si>
  <si>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</si>
  <si>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</si>
  <si>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</si>
  <si>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</si>
  <si>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</si>
  <si>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</si>
  <si>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</si>
  <si>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</si>
  <si>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</si>
  <si>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</si>
  <si>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</si>
  <si>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</si>
  <si>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</si>
  <si>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</si>
  <si>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</si>
  <si>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</si>
  <si>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</si>
  <si>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</si>
  <si>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</si>
  <si>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</si>
  <si>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</si>
  <si>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</si>
  <si>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</si>
  <si>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</si>
  <si>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</si>
  <si>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</si>
  <si>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</si>
  <si>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</si>
  <si>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</si>
  <si>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</si>
  <si>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</si>
  <si>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</si>
  <si>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</si>
  <si>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</si>
  <si>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</si>
  <si>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</si>
  <si>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</si>
  <si>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</si>
  <si>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</si>
  <si>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</si>
  <si>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</si>
  <si>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</si>
  <si>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</si>
  <si>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</si>
  <si>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</si>
  <si>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</si>
  <si>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</si>
  <si>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</si>
  <si>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</si>
  <si>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</si>
  <si>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</si>
  <si>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</si>
  <si>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</si>
  <si>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</si>
  <si>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</si>
  <si>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</si>
  <si>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</si>
  <si>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</si>
  <si>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C Mười - Lãi vay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</si>
  <si>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</si>
  <si>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</si>
  <si>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</si>
  <si>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</si>
  <si>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</si>
  <si>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C Thái - Lãi vay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</si>
  <si>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</si>
  <si>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</si>
  <si>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</si>
  <si>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</si>
  <si>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</si>
  <si>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</si>
  <si>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</si>
  <si>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</si>
  <si>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</si>
  <si>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</si>
  <si>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</si>
  <si>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</si>
  <si>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</si>
  <si>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</si>
  <si>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</si>
  <si>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</si>
  <si>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</si>
  <si>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</si>
  <si>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</si>
  <si>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</si>
  <si>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</si>
  <si>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</si>
  <si>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</si>
  <si>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</si>
  <si>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</si>
  <si>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</si>
  <si>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</si>
  <si>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</si>
  <si>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</si>
  <si>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</si>
  <si>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</si>
  <si>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</si>
  <si>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</si>
  <si>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</si>
  <si>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</si>
  <si>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</si>
  <si>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</si>
  <si>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</si>
  <si>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</si>
  <si>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</si>
  <si>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</si>
  <si>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</si>
  <si>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</si>
  <si>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</si>
  <si>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Liên - Tiền mượn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</si>
  <si>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</si>
  <si>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</si>
  <si>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</si>
  <si>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</si>
  <si>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</si>
  <si>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C. Thái - Lãi vay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</si>
  <si>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</si>
  <si>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</si>
  <si>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</si>
  <si>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</si>
  <si>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</si>
  <si>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</si>
  <si>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</si>
  <si>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</si>
  <si>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</si>
  <si>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</si>
  <si>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</si>
  <si>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</si>
  <si>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</si>
  <si>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</si>
  <si>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</si>
  <si>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</si>
  <si>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</si>
  <si>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</si>
  <si>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</si>
  <si>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</si>
  <si>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</si>
  <si>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</si>
  <si>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</si>
  <si>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</si>
  <si>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</si>
  <si>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</si>
  <si>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</si>
  <si>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</si>
  <si>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</si>
  <si>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</si>
  <si>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</si>
  <si>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</si>
  <si>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</si>
  <si>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</si>
  <si>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</si>
  <si>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</si>
  <si>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</si>
  <si>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</si>
  <si>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</si>
  <si>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</si>
  <si>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</si>
  <si>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</si>
  <si>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</si>
  <si>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</si>
  <si>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</si>
  <si>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</si>
  <si>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</si>
  <si>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</si>
  <si>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</si>
  <si>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</si>
  <si>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</si>
  <si>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</si>
  <si>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</si>
  <si>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</si>
  <si>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</si>
  <si>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</si>
  <si>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</si>
  <si>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</si>
  <si>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</si>
  <si>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</si>
  <si>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</si>
  <si>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</si>
  <si>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</si>
  <si>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</si>
  <si>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</si>
  <si>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</si>
  <si>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</si>
  <si>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</si>
  <si>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</si>
  <si>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</si>
  <si>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</si>
  <si>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</si>
  <si>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</si>
  <si>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</si>
  <si>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</si>
  <si>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</si>
  <si>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</si>
  <si>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</si>
  <si>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</si>
  <si>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</si>
  <si>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</si>
  <si>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</si>
  <si>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</si>
  <si>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</si>
  <si>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</si>
  <si>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</si>
  <si>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</si>
  <si>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</si>
  <si>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</si>
  <si>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</si>
  <si>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</si>
  <si>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</si>
  <si>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</si>
  <si>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</si>
  <si>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</si>
  <si>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</si>
  <si>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</si>
  <si>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</si>
  <si>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</si>
  <si>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</si>
  <si>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</si>
  <si>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</si>
  <si>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</si>
  <si>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</si>
  <si>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</si>
  <si>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</si>
  <si>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</si>
  <si>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</si>
  <si>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</si>
  <si>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</si>
  <si>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</si>
  <si>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</si>
  <si>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</si>
  <si>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</si>
  <si>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</si>
  <si>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</si>
  <si>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</si>
  <si>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</si>
  <si>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</si>
  <si>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</si>
  <si>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</si>
  <si>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</si>
  <si>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</si>
  <si>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</si>
  <si>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</si>
  <si>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</si>
  <si>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</si>
  <si>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</si>
  <si>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</si>
  <si>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</si>
  <si>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</si>
  <si>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</si>
  <si>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</si>
  <si>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</si>
  <si>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</si>
  <si>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</si>
  <si>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</si>
  <si>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</si>
  <si>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</si>
  <si>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</si>
  <si>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</si>
  <si>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</si>
  <si>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</si>
  <si>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</si>
  <si>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</si>
  <si>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</si>
  <si>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</si>
  <si>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</si>
  <si>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</si>
  <si>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</si>
  <si>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</si>
  <si>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</si>
  <si>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</si>
  <si>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</si>
  <si>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</si>
  <si>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</si>
  <si>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</si>
  <si>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</si>
  <si>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</si>
  <si>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</si>
  <si>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</si>
  <si>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</si>
  <si>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</si>
  <si>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</si>
  <si>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</si>
  <si>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</si>
  <si>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</si>
  <si>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</si>
  <si>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</si>
  <si>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</si>
  <si>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</si>
  <si>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</si>
  <si>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</si>
  <si>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</si>
  <si>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</si>
  <si>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</si>
  <si>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</si>
  <si>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</si>
  <si>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</si>
  <si>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</si>
  <si>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</si>
  <si>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</si>
  <si>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</si>
  <si>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</si>
  <si>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</si>
  <si>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</si>
  <si>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</si>
  <si>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</si>
  <si>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</si>
  <si>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</si>
  <si>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</si>
  <si>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</si>
  <si>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</si>
  <si>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</si>
  <si>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</si>
  <si>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</si>
  <si>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</si>
  <si>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</si>
  <si>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</si>
  <si>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</si>
  <si>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</si>
  <si>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</si>
  <si>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</si>
  <si>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</si>
  <si>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</si>
  <si>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</si>
  <si>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</si>
  <si>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</si>
  <si>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C. Mười - Tiền lãi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</si>
  <si>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</si>
  <si>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</si>
  <si>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</si>
  <si>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</si>
  <si>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</si>
  <si>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</si>
  <si>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</si>
  <si>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</si>
  <si>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</si>
  <si>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</si>
  <si>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</si>
  <si>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</si>
  <si>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</si>
  <si>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</si>
  <si>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</si>
  <si>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</si>
  <si>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</si>
  <si>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</si>
  <si>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</si>
  <si>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</si>
  <si>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</si>
  <si>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</si>
  <si>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</si>
  <si>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</si>
  <si>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</si>
  <si>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</si>
  <si>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</si>
  <si>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</si>
  <si>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</si>
  <si>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</si>
  <si>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</si>
  <si>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</si>
  <si>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</si>
  <si>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</si>
  <si>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</si>
  <si>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</si>
  <si>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</si>
  <si>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</si>
  <si>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</si>
  <si>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Hoa hồng APT ( 2 cont cá cơm)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</si>
  <si>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</si>
  <si>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</si>
  <si>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</si>
  <si>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</si>
  <si>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</si>
  <si>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</si>
  <si>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</si>
  <si>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</si>
  <si>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</si>
  <si>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</si>
  <si>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Tiền điện kỳ 3/12 - LA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</si>
  <si>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</si>
  <si>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</si>
  <si>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</si>
  <si>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</si>
  <si>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</si>
  <si>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</si>
  <si>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</si>
  <si>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</si>
  <si>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</si>
  <si>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</si>
  <si>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</si>
  <si>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</si>
  <si>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</si>
  <si>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</si>
  <si>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</si>
  <si>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</si>
  <si>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</si>
  <si>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</si>
  <si>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</si>
  <si>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</si>
  <si>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</si>
  <si>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</si>
  <si>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</si>
  <si>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</si>
  <si>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</si>
  <si>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</si>
  <si>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</si>
  <si>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</si>
  <si>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</si>
  <si>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</si>
  <si>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</si>
  <si>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</si>
  <si>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</si>
  <si>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</si>
  <si>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</si>
  <si>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</si>
  <si>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</si>
  <si>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</si>
  <si>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</si>
  <si>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</si>
  <si>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</si>
  <si>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</si>
  <si>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</si>
  <si>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</si>
  <si>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Tiền áo BHLĐ ( Hoàng Hải)</t>
  </si>
</sst>
</file>

<file path=xl/styles.xml><?xml version="1.0" encoding="utf-8"?>
<styleSheet xmlns="http://schemas.openxmlformats.org/spreadsheetml/2006/main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8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59990640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108149533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</row>
        <row r="10">
          <cell r="B10" t="str">
            <v>THANH ( KG )</v>
          </cell>
          <cell r="C10">
            <v>2300</v>
          </cell>
        </row>
        <row r="11">
          <cell r="B11" t="str">
            <v>NHÂN CM</v>
          </cell>
          <cell r="C11">
            <v>0</v>
          </cell>
        </row>
        <row r="12">
          <cell r="B12" t="str">
            <v>DANH BL</v>
          </cell>
          <cell r="C12">
            <v>137320</v>
          </cell>
        </row>
        <row r="13">
          <cell r="B13" t="str">
            <v>HIỆP (PHƯỚC TĨNH)</v>
          </cell>
          <cell r="C13">
            <v>200670</v>
          </cell>
        </row>
        <row r="14">
          <cell r="B14" t="str">
            <v>THANH ( MN)</v>
          </cell>
          <cell r="C14">
            <v>1214932</v>
          </cell>
        </row>
        <row r="15">
          <cell r="B15" t="str">
            <v>A LEE CÁ BÒ</v>
          </cell>
          <cell r="C15">
            <v>0</v>
          </cell>
        </row>
        <row r="16">
          <cell r="B16" t="str">
            <v>A. LỢI BÌNH CHÂU</v>
          </cell>
          <cell r="C16">
            <v>165493.6</v>
          </cell>
        </row>
        <row r="17">
          <cell r="B17" t="str">
            <v>HƯƠNG (ST)</v>
          </cell>
          <cell r="C17">
            <v>205324.90000000002</v>
          </cell>
        </row>
        <row r="18">
          <cell r="B18" t="str">
            <v>TRÍ HẢO</v>
          </cell>
          <cell r="C18">
            <v>-56321.799999999814</v>
          </cell>
        </row>
        <row r="19">
          <cell r="B19" t="str">
            <v>MẠNH VT</v>
          </cell>
          <cell r="C19">
            <v>0</v>
          </cell>
        </row>
        <row r="20">
          <cell r="B20" t="str">
            <v>DŨNG ĐIỄM</v>
          </cell>
          <cell r="C20">
            <v>801305.29999999981</v>
          </cell>
        </row>
        <row r="21">
          <cell r="B21" t="str">
            <v>TRẮNG (VL)</v>
          </cell>
          <cell r="C21">
            <v>44996</v>
          </cell>
        </row>
        <row r="22">
          <cell r="B22" t="str">
            <v>RUÔNG (CHỢ LỚN)</v>
          </cell>
          <cell r="C22">
            <v>212100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H2057"/>
  <sheetViews>
    <sheetView tabSelected="1" topLeftCell="A8" zoomScale="90" workbookViewId="0">
      <pane ySplit="4" topLeftCell="A1625" activePane="bottomLeft" state="frozen"/>
      <selection activeCell="A8" sqref="A8"/>
      <selection pane="bottomLeft" activeCell="B1640" sqref="B1640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19" t="s">
        <v>267</v>
      </c>
      <c r="F1" s="619"/>
      <c r="G1" s="619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0" t="s">
        <v>268</v>
      </c>
      <c r="F2" s="620"/>
      <c r="G2" s="620"/>
    </row>
    <row r="3" spans="1:8" s="237" customFormat="1" ht="16.5" customHeight="1">
      <c r="A3" s="239" t="s">
        <v>269</v>
      </c>
      <c r="B3" s="238"/>
      <c r="C3" s="238"/>
      <c r="E3" s="620"/>
      <c r="F3" s="620"/>
      <c r="G3" s="620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1" t="s">
        <v>270</v>
      </c>
      <c r="B5" s="621"/>
      <c r="C5" s="621"/>
      <c r="D5" s="621"/>
      <c r="E5" s="621"/>
      <c r="F5" s="621"/>
      <c r="G5" s="621"/>
    </row>
    <row r="6" spans="1:8">
      <c r="A6" s="622" t="s">
        <v>271</v>
      </c>
      <c r="B6" s="622"/>
      <c r="C6" s="622"/>
      <c r="D6" s="622"/>
      <c r="E6" s="622"/>
      <c r="F6" s="622"/>
      <c r="G6" s="622"/>
    </row>
    <row r="7" spans="1:8">
      <c r="A7" s="622" t="s">
        <v>272</v>
      </c>
      <c r="B7" s="622"/>
      <c r="C7" s="622"/>
      <c r="D7" s="622"/>
      <c r="E7" s="622"/>
      <c r="F7" s="622"/>
      <c r="G7" s="622"/>
    </row>
    <row r="8" spans="1:8">
      <c r="A8" s="243"/>
      <c r="F8" s="243" t="s">
        <v>273</v>
      </c>
    </row>
    <row r="9" spans="1:8" ht="24" customHeight="1">
      <c r="A9" s="623" t="s">
        <v>274</v>
      </c>
      <c r="B9" s="623" t="s">
        <v>275</v>
      </c>
      <c r="C9" s="618" t="s">
        <v>22</v>
      </c>
      <c r="D9" s="618" t="s">
        <v>276</v>
      </c>
      <c r="E9" s="618"/>
      <c r="F9" s="618" t="s">
        <v>277</v>
      </c>
      <c r="G9" s="618" t="s">
        <v>27</v>
      </c>
    </row>
    <row r="10" spans="1:8" ht="20.25" customHeight="1">
      <c r="A10" s="624"/>
      <c r="B10" s="624"/>
      <c r="C10" s="618"/>
      <c r="D10" s="245" t="s">
        <v>278</v>
      </c>
      <c r="E10" s="246" t="s">
        <v>279</v>
      </c>
      <c r="F10" s="618"/>
      <c r="G10" s="618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1296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1430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1295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615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615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1070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1295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841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1296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1430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1294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1294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1296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409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1295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1430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1296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448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1056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615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615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1056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409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1295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1430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1294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1056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1430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1294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1295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1296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841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841</v>
      </c>
      <c r="C95" s="251" t="s">
        <v>367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841</v>
      </c>
      <c r="C96" s="251" t="s">
        <v>368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409</v>
      </c>
      <c r="C97" s="251" t="s">
        <v>369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841</v>
      </c>
      <c r="C98" s="251" t="s">
        <v>370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371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372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373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1056</v>
      </c>
      <c r="C102" s="251" t="s">
        <v>374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375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1056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1295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376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615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377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378</v>
      </c>
      <c r="D111" s="254"/>
      <c r="E111" s="254">
        <v>100000000</v>
      </c>
      <c r="F111" s="255">
        <f t="shared" si="2"/>
        <v>360941000</v>
      </c>
      <c r="G111" s="250" t="s">
        <v>615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538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379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448</v>
      </c>
      <c r="C114" s="251" t="s">
        <v>380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1056</v>
      </c>
      <c r="C115" s="251" t="s">
        <v>381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382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383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384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385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386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387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1430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1056</v>
      </c>
      <c r="C129" s="251" t="s">
        <v>388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1430</v>
      </c>
      <c r="C130" s="251" t="s">
        <v>389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1430</v>
      </c>
      <c r="C132" s="251" t="s">
        <v>390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615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391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392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393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1295</v>
      </c>
      <c r="C137" s="251" t="s">
        <v>394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395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1295</v>
      </c>
      <c r="C139" s="251" t="s">
        <v>396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397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398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399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400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401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402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1056</v>
      </c>
      <c r="C147" s="251" t="s">
        <v>403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1294</v>
      </c>
      <c r="C148" s="251" t="s">
        <v>404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1056</v>
      </c>
      <c r="C149" s="251" t="s">
        <v>405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406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407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408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409</v>
      </c>
      <c r="C153" s="251" t="s">
        <v>742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1294</v>
      </c>
      <c r="C154" s="251" t="s">
        <v>410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409</v>
      </c>
      <c r="C155" s="251" t="s">
        <v>411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1056</v>
      </c>
      <c r="C156" s="251" t="s">
        <v>412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615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413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414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415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416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615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401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409</v>
      </c>
      <c r="C166" s="251" t="s">
        <v>417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1430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1294</v>
      </c>
      <c r="C168" s="251" t="s">
        <v>418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1294</v>
      </c>
      <c r="C169" s="251" t="s">
        <v>419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409</v>
      </c>
      <c r="C170" s="251" t="s">
        <v>420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409</v>
      </c>
      <c r="C171" s="251" t="s">
        <v>421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422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1056</v>
      </c>
      <c r="C173" s="251" t="s">
        <v>423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1294</v>
      </c>
      <c r="C174" s="251" t="s">
        <v>424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615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425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426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427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1430</v>
      </c>
      <c r="C179" s="251" t="s">
        <v>428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1294</v>
      </c>
      <c r="C180" s="251" t="s">
        <v>429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430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1294</v>
      </c>
      <c r="C182" s="251" t="s">
        <v>431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432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433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1296</v>
      </c>
      <c r="C186" s="251" t="s">
        <v>434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1056</v>
      </c>
      <c r="C187" s="251" t="s">
        <v>435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1430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1294</v>
      </c>
      <c r="C189" s="251" t="s">
        <v>436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437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407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407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615</v>
      </c>
      <c r="H193" s="242">
        <f t="shared" si="5"/>
        <v>2</v>
      </c>
    </row>
    <row r="194" spans="1:8" ht="18" customHeight="1">
      <c r="A194" s="253">
        <v>42039</v>
      </c>
      <c r="B194" s="253" t="s">
        <v>1056</v>
      </c>
      <c r="C194" s="251" t="s">
        <v>438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439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440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615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441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1056</v>
      </c>
      <c r="C201" s="251" t="s">
        <v>442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1056</v>
      </c>
      <c r="C202" s="251" t="s">
        <v>443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444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1295</v>
      </c>
      <c r="C204" s="251" t="s">
        <v>445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1295</v>
      </c>
      <c r="C205" s="251" t="s">
        <v>446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447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407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448</v>
      </c>
      <c r="C209" s="251" t="s">
        <v>449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450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451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452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453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454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455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456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1056</v>
      </c>
      <c r="C217" s="251" t="s">
        <v>457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458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459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460</v>
      </c>
      <c r="C223" s="251" t="s">
        <v>461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462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463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464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465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466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467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1294</v>
      </c>
      <c r="C231" s="251" t="s">
        <v>468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1056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841</v>
      </c>
      <c r="C233" s="251" t="s">
        <v>469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470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471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1056</v>
      </c>
      <c r="C236" s="251" t="s">
        <v>374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472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473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474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475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476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1296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477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1295</v>
      </c>
      <c r="C245" s="251" t="s">
        <v>478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479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1294</v>
      </c>
      <c r="C247" s="251" t="s">
        <v>480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1296</v>
      </c>
      <c r="C248" s="251" t="s">
        <v>481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1294</v>
      </c>
      <c r="C249" s="251" t="s">
        <v>482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483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484</v>
      </c>
      <c r="D252" s="254"/>
      <c r="E252" s="254">
        <v>100000000</v>
      </c>
      <c r="F252" s="255">
        <f t="shared" si="6"/>
        <v>469962000</v>
      </c>
      <c r="G252" s="250" t="s">
        <v>615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485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460</v>
      </c>
      <c r="C255" s="251" t="s">
        <v>486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460</v>
      </c>
      <c r="C256" s="251" t="s">
        <v>487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488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489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382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490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491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1295</v>
      </c>
      <c r="C263" s="251" t="s">
        <v>492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1294</v>
      </c>
      <c r="C264" s="251" t="s">
        <v>493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494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495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496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841</v>
      </c>
      <c r="C268" s="251" t="s">
        <v>469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1056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1056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497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498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499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500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501</v>
      </c>
      <c r="D276" s="254"/>
      <c r="E276" s="254">
        <v>15017000</v>
      </c>
      <c r="F276" s="255">
        <f t="shared" si="8"/>
        <v>388518000</v>
      </c>
      <c r="G276" s="250" t="s">
        <v>615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502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503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1056</v>
      </c>
      <c r="C279" s="251" t="s">
        <v>504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505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506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460</v>
      </c>
      <c r="C282" s="251" t="s">
        <v>507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460</v>
      </c>
      <c r="C283" s="251" t="s">
        <v>508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509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510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1056</v>
      </c>
      <c r="C286" s="251" t="s">
        <v>511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512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513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615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615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415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615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514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515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388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516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517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1056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409</v>
      </c>
      <c r="C304" s="251" t="s">
        <v>891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453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409</v>
      </c>
      <c r="C306" s="251" t="s">
        <v>518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1056</v>
      </c>
      <c r="C307" s="251" t="s">
        <v>519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1056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520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521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495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522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505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615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615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615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408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523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524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525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526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527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460</v>
      </c>
      <c r="C324" s="251" t="s">
        <v>528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1056</v>
      </c>
      <c r="C325" s="251" t="s">
        <v>529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530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1430</v>
      </c>
      <c r="C328" s="251" t="s">
        <v>531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841</v>
      </c>
      <c r="C330" s="251" t="s">
        <v>532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1056</v>
      </c>
      <c r="C331" s="251" t="s">
        <v>533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458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534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1295</v>
      </c>
      <c r="C335" s="251" t="s">
        <v>535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409</v>
      </c>
      <c r="C336" s="251" t="s">
        <v>536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615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377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1295</v>
      </c>
      <c r="C344" s="251" t="s">
        <v>537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538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539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540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541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542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1056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543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1295</v>
      </c>
      <c r="C354" s="251" t="s">
        <v>544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545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546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1430</v>
      </c>
      <c r="C357" s="251" t="s">
        <v>547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495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1056</v>
      </c>
      <c r="C359" s="251" t="s">
        <v>548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549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550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615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551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1295</v>
      </c>
      <c r="C364" s="251" t="s">
        <v>552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553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554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555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1294</v>
      </c>
      <c r="C370" s="251" t="s">
        <v>404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556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1056</v>
      </c>
      <c r="C372" s="251" t="s">
        <v>557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379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539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558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559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1056</v>
      </c>
      <c r="C377" s="251" t="s">
        <v>560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561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562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563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401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564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1294</v>
      </c>
      <c r="C385" s="251" t="s">
        <v>565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566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567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568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615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615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615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378</v>
      </c>
      <c r="D392" s="254"/>
      <c r="E392" s="254">
        <v>100000000</v>
      </c>
      <c r="F392" s="255">
        <f t="shared" si="10"/>
        <v>98538000</v>
      </c>
      <c r="G392" s="250" t="s">
        <v>615</v>
      </c>
      <c r="H392" s="242">
        <f t="shared" si="11"/>
        <v>3</v>
      </c>
    </row>
    <row r="393" spans="1:8" ht="18" customHeight="1">
      <c r="A393" s="253">
        <v>42075</v>
      </c>
      <c r="B393" s="253" t="s">
        <v>448</v>
      </c>
      <c r="C393" s="251" t="s">
        <v>569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1294</v>
      </c>
      <c r="C394" s="251" t="s">
        <v>570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571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572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573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574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495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575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388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576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460</v>
      </c>
      <c r="C405" s="251" t="s">
        <v>577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578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579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580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460</v>
      </c>
      <c r="C409" s="251" t="s">
        <v>577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581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582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841</v>
      </c>
      <c r="C412" s="251" t="s">
        <v>368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583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584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1056</v>
      </c>
      <c r="C416" s="251" t="s">
        <v>585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586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587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588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589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590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1056</v>
      </c>
      <c r="C423" s="251" t="s">
        <v>591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588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584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448</v>
      </c>
      <c r="C426" s="251" t="s">
        <v>592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615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495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593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1056</v>
      </c>
      <c r="C434" s="251" t="s">
        <v>594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1056</v>
      </c>
      <c r="C435" s="251" t="s">
        <v>595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1430</v>
      </c>
      <c r="C436" s="251" t="s">
        <v>596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1430</v>
      </c>
      <c r="C437" s="251" t="s">
        <v>597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598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1295</v>
      </c>
      <c r="C439" s="251" t="s">
        <v>599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600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1294</v>
      </c>
      <c r="C441" s="251" t="s">
        <v>601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1430</v>
      </c>
      <c r="C443" s="251" t="s">
        <v>602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1294</v>
      </c>
      <c r="C444" s="251" t="s">
        <v>603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615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615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604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409</v>
      </c>
      <c r="C449" s="251" t="s">
        <v>605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606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607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1056</v>
      </c>
      <c r="C453" s="251" t="s">
        <v>608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609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1430</v>
      </c>
      <c r="C456" s="251" t="s">
        <v>610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611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612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739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740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542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1056</v>
      </c>
      <c r="C462" s="251" t="s">
        <v>741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409</v>
      </c>
      <c r="C463" s="251" t="s">
        <v>742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584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743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744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1295</v>
      </c>
      <c r="C467" s="251" t="s">
        <v>745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615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501</v>
      </c>
      <c r="D470" s="254"/>
      <c r="E470" s="254">
        <v>150000000</v>
      </c>
      <c r="F470" s="255">
        <f t="shared" si="14"/>
        <v>116809000</v>
      </c>
      <c r="G470" s="250" t="s">
        <v>615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764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495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1056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746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515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747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748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749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750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1294</v>
      </c>
      <c r="C480" s="251" t="s">
        <v>751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1430</v>
      </c>
      <c r="C481" s="251" t="s">
        <v>531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752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753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754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1056</v>
      </c>
      <c r="C487" s="251" t="s">
        <v>533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755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501</v>
      </c>
      <c r="D489" s="254"/>
      <c r="E489" s="254">
        <v>100000000</v>
      </c>
      <c r="F489" s="255">
        <f t="shared" si="14"/>
        <v>1566827000</v>
      </c>
      <c r="G489" s="250" t="s">
        <v>615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756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505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615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458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757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401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760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761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762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495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615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1056</v>
      </c>
      <c r="C507" s="251" t="s">
        <v>763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764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765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766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755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409</v>
      </c>
      <c r="C512" s="251" t="s">
        <v>536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767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1294</v>
      </c>
      <c r="C514" s="251" t="s">
        <v>768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769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1294</v>
      </c>
      <c r="C516" s="251" t="s">
        <v>770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387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771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772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773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774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775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1294</v>
      </c>
      <c r="C523" s="251" t="s">
        <v>776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777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764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1056</v>
      </c>
      <c r="C526" s="251" t="s">
        <v>374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778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779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502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780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781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782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783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388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501</v>
      </c>
      <c r="D535" s="254"/>
      <c r="E535" s="254">
        <v>50000000</v>
      </c>
      <c r="F535" s="255">
        <f t="shared" si="16"/>
        <v>369579000</v>
      </c>
      <c r="G535" s="250" t="s">
        <v>615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784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785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786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787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1295</v>
      </c>
      <c r="C540" s="251" t="s">
        <v>530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409</v>
      </c>
      <c r="C543" s="251" t="s">
        <v>742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788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1056</v>
      </c>
      <c r="C546" s="251" t="s">
        <v>789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765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790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791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1294</v>
      </c>
      <c r="C550" s="251" t="s">
        <v>792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793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755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448</v>
      </c>
      <c r="C554" s="251" t="s">
        <v>794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795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1295</v>
      </c>
      <c r="C556" s="251" t="s">
        <v>793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796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797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1294</v>
      </c>
      <c r="C559" s="251" t="s">
        <v>798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799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800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1056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764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801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755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802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803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502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804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765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805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806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807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1056</v>
      </c>
      <c r="C575" s="251" t="s">
        <v>388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808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1056</v>
      </c>
      <c r="C578" s="251" t="s">
        <v>591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809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409</v>
      </c>
      <c r="C580" s="251" t="s">
        <v>742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810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1430</v>
      </c>
      <c r="C582" s="251" t="s">
        <v>791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594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841</v>
      </c>
      <c r="C584" s="251" t="s">
        <v>811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812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495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615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501</v>
      </c>
      <c r="D588" s="254"/>
      <c r="E588" s="254">
        <v>45000000</v>
      </c>
      <c r="F588" s="255">
        <f t="shared" si="16"/>
        <v>202773000</v>
      </c>
      <c r="G588" s="250" t="s">
        <v>615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756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813</v>
      </c>
      <c r="D590" s="254"/>
      <c r="E590" s="254">
        <v>50000000</v>
      </c>
      <c r="F590" s="255">
        <f t="shared" si="18"/>
        <v>92773000</v>
      </c>
      <c r="G590" s="250" t="s">
        <v>615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1295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522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1056</v>
      </c>
      <c r="C593" s="251" t="s">
        <v>403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814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815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816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817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1294</v>
      </c>
      <c r="C598" s="251" t="s">
        <v>798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778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515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1106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818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819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820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409</v>
      </c>
      <c r="C605" s="251" t="s">
        <v>742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778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841</v>
      </c>
      <c r="C607" s="251" t="s">
        <v>469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1056</v>
      </c>
      <c r="C608" s="251" t="s">
        <v>821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812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756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501</v>
      </c>
      <c r="D611" s="254"/>
      <c r="E611" s="254">
        <v>50000000</v>
      </c>
      <c r="F611" s="255">
        <f t="shared" si="18"/>
        <v>537555000</v>
      </c>
      <c r="G611" s="250" t="s">
        <v>615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822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469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458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823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824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1430</v>
      </c>
      <c r="C618" s="251" t="s">
        <v>825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1056</v>
      </c>
      <c r="C621" s="251" t="s">
        <v>826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559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512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1430</v>
      </c>
      <c r="C625" s="251" t="s">
        <v>827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1056</v>
      </c>
      <c r="C626" s="251" t="s">
        <v>763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828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1294</v>
      </c>
      <c r="C628" s="251" t="s">
        <v>829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806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495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830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1294</v>
      </c>
      <c r="C632" s="251" t="s">
        <v>776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1295</v>
      </c>
      <c r="C633" s="251" t="s">
        <v>831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1295</v>
      </c>
      <c r="C634" s="251" t="s">
        <v>832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833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1056</v>
      </c>
      <c r="C636" s="251" t="s">
        <v>533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834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1056</v>
      </c>
      <c r="C638" s="251" t="s">
        <v>374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837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838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812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501</v>
      </c>
      <c r="D643" s="254"/>
      <c r="E643" s="254">
        <v>50000000</v>
      </c>
      <c r="F643" s="255">
        <f t="shared" si="18"/>
        <v>257510000</v>
      </c>
      <c r="G643" s="250" t="s">
        <v>615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559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388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839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1295</v>
      </c>
      <c r="C649" s="251" t="s">
        <v>840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841</v>
      </c>
      <c r="C650" s="251" t="s">
        <v>811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842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843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844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845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1056</v>
      </c>
      <c r="C656" s="251" t="s">
        <v>846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847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1430</v>
      </c>
      <c r="C658" s="251" t="s">
        <v>842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615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615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848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849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850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851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852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1294</v>
      </c>
      <c r="C666" s="251" t="s">
        <v>853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854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855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856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857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1295</v>
      </c>
      <c r="C673" s="251" t="s">
        <v>858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859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800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861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860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837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1056</v>
      </c>
      <c r="C680" s="251" t="s">
        <v>862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615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484</v>
      </c>
      <c r="D683" s="254"/>
      <c r="E683" s="254">
        <v>100000000</v>
      </c>
      <c r="F683" s="255">
        <f t="shared" si="21"/>
        <v>651916000</v>
      </c>
      <c r="G683" s="250" t="s">
        <v>615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615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501</v>
      </c>
      <c r="D685" s="254"/>
      <c r="E685" s="254">
        <v>90000000</v>
      </c>
      <c r="F685" s="255">
        <f t="shared" si="21"/>
        <v>411916000</v>
      </c>
      <c r="G685" s="250" t="s">
        <v>615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863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378</v>
      </c>
      <c r="D687" s="254"/>
      <c r="E687" s="254">
        <v>100000000</v>
      </c>
      <c r="F687" s="255">
        <f t="shared" si="21"/>
        <v>256756000</v>
      </c>
      <c r="G687" s="250" t="s">
        <v>615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812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864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813</v>
      </c>
      <c r="D690" s="254"/>
      <c r="E690" s="254">
        <v>46340000</v>
      </c>
      <c r="F690" s="255">
        <f t="shared" si="21"/>
        <v>416000</v>
      </c>
      <c r="G690" s="250" t="s">
        <v>615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865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866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867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475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868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1295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841</v>
      </c>
      <c r="C698" s="251" t="s">
        <v>469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841</v>
      </c>
      <c r="C699" s="251" t="s">
        <v>869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841</v>
      </c>
      <c r="C702" s="251" t="s">
        <v>469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841</v>
      </c>
      <c r="C703" s="251" t="s">
        <v>811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870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495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800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615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615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615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871</v>
      </c>
      <c r="D710" s="254"/>
      <c r="E710" s="254">
        <v>32517000</v>
      </c>
      <c r="F710" s="255">
        <f t="shared" si="21"/>
        <v>73808000</v>
      </c>
      <c r="G710" s="250" t="s">
        <v>615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1056</v>
      </c>
      <c r="C712" s="251" t="s">
        <v>872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515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873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874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1294</v>
      </c>
      <c r="C716" s="251" t="s">
        <v>875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876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877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841</v>
      </c>
      <c r="C719" s="251" t="s">
        <v>811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812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878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879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1056</v>
      </c>
      <c r="C723" s="251" t="s">
        <v>594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448</v>
      </c>
      <c r="C724" s="251" t="s">
        <v>880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501</v>
      </c>
      <c r="D726" s="254"/>
      <c r="E726" s="254">
        <v>90000000</v>
      </c>
      <c r="F726" s="255">
        <f t="shared" si="23"/>
        <v>151044000</v>
      </c>
      <c r="G726" s="250" t="s">
        <v>615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881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882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1056</v>
      </c>
      <c r="C729" s="251" t="s">
        <v>883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1056</v>
      </c>
      <c r="C730" s="251" t="s">
        <v>591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884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885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764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841</v>
      </c>
      <c r="C738" s="251" t="s">
        <v>869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931</v>
      </c>
      <c r="D740" s="254"/>
      <c r="E740" s="254">
        <v>140000000</v>
      </c>
      <c r="F740" s="255">
        <f t="shared" si="23"/>
        <v>561000</v>
      </c>
      <c r="G740" s="250" t="s">
        <v>615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1056</v>
      </c>
      <c r="C743" s="251" t="s">
        <v>886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615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458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800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887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888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1430</v>
      </c>
      <c r="C751" s="251" t="s">
        <v>531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409</v>
      </c>
      <c r="C752" s="251" t="s">
        <v>536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889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890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409</v>
      </c>
      <c r="C755" s="251" t="s">
        <v>891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1056</v>
      </c>
      <c r="C757" s="251" t="s">
        <v>374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459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892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1430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555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893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840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894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1056</v>
      </c>
      <c r="C766" s="251" t="s">
        <v>763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1294</v>
      </c>
      <c r="C767" s="251" t="s">
        <v>895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1294</v>
      </c>
      <c r="C768" s="251" t="s">
        <v>896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871</v>
      </c>
      <c r="D769" s="254"/>
      <c r="E769" s="254">
        <v>34172000</v>
      </c>
      <c r="F769" s="255">
        <f t="shared" si="23"/>
        <v>1056565000</v>
      </c>
      <c r="G769" s="250" t="s">
        <v>615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1070</v>
      </c>
      <c r="D770" s="254"/>
      <c r="E770" s="254">
        <v>16000000</v>
      </c>
      <c r="F770" s="255">
        <f t="shared" si="23"/>
        <v>1040565000</v>
      </c>
      <c r="G770" s="250" t="s">
        <v>615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897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898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899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885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900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1294</v>
      </c>
      <c r="C777" s="251" t="s">
        <v>901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902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903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904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841</v>
      </c>
      <c r="C781" s="251" t="s">
        <v>905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906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615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615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813</v>
      </c>
      <c r="D785" s="254"/>
      <c r="E785" s="254">
        <v>50000000</v>
      </c>
      <c r="F785" s="255">
        <f t="shared" si="25"/>
        <v>822690000</v>
      </c>
      <c r="G785" s="250" t="s">
        <v>615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907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501</v>
      </c>
      <c r="D787" s="254"/>
      <c r="E787" s="254">
        <v>60000000</v>
      </c>
      <c r="F787" s="255">
        <f t="shared" si="25"/>
        <v>762330000</v>
      </c>
      <c r="G787" s="250" t="s">
        <v>615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908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1294</v>
      </c>
      <c r="C789" s="251" t="s">
        <v>909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910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1294</v>
      </c>
      <c r="C791" s="251" t="s">
        <v>904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911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501</v>
      </c>
      <c r="D793" s="254"/>
      <c r="E793" s="254">
        <v>20000000</v>
      </c>
      <c r="F793" s="255">
        <f t="shared" si="25"/>
        <v>724864000</v>
      </c>
      <c r="G793" s="250" t="s">
        <v>615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912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800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1056</v>
      </c>
      <c r="C796" s="251" t="s">
        <v>922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923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409</v>
      </c>
      <c r="C798" s="251" t="s">
        <v>742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469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841</v>
      </c>
      <c r="C800" s="251" t="s">
        <v>811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905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514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779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924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925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900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926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927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1295</v>
      </c>
      <c r="C811" s="251" t="s">
        <v>928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409</v>
      </c>
      <c r="C813" s="251" t="s">
        <v>742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495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929</v>
      </c>
      <c r="D816" s="254"/>
      <c r="E816" s="254">
        <v>100000000</v>
      </c>
      <c r="F816" s="255">
        <f t="shared" si="25"/>
        <v>438699000</v>
      </c>
      <c r="G816" s="250" t="s">
        <v>615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930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522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931</v>
      </c>
      <c r="D821" s="254"/>
      <c r="E821" s="254">
        <v>160048000</v>
      </c>
      <c r="F821" s="255">
        <f t="shared" si="25"/>
        <v>200682000</v>
      </c>
      <c r="G821" s="250" t="s">
        <v>615</v>
      </c>
      <c r="H821" s="242">
        <f t="shared" si="26"/>
        <v>6</v>
      </c>
    </row>
    <row r="822" spans="1:8" ht="18" customHeight="1">
      <c r="A822" s="253">
        <v>42173</v>
      </c>
      <c r="B822" s="253" t="s">
        <v>1295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615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501</v>
      </c>
      <c r="D824" s="254"/>
      <c r="E824" s="254">
        <v>30017000</v>
      </c>
      <c r="F824" s="255">
        <f t="shared" si="25"/>
        <v>70565000</v>
      </c>
      <c r="G824" s="250" t="s">
        <v>615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932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933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815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924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1294</v>
      </c>
      <c r="C830" s="251" t="s">
        <v>934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1295</v>
      </c>
      <c r="C831" s="251" t="s">
        <v>935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936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938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936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1056</v>
      </c>
      <c r="C835" s="251" t="s">
        <v>388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939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937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940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941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942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943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944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945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946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1295</v>
      </c>
      <c r="C846" s="251" t="s">
        <v>947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948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949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950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1056</v>
      </c>
      <c r="C851" s="251" t="s">
        <v>951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1056</v>
      </c>
      <c r="C852" s="251" t="s">
        <v>952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953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841</v>
      </c>
      <c r="C854" s="251" t="s">
        <v>954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615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931</v>
      </c>
      <c r="D856" s="254"/>
      <c r="E856" s="254">
        <v>295000000</v>
      </c>
      <c r="F856" s="255">
        <f t="shared" si="27"/>
        <v>312928000</v>
      </c>
      <c r="G856" s="250" t="s">
        <v>615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955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956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1056</v>
      </c>
      <c r="C859" s="251" t="s">
        <v>957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813</v>
      </c>
      <c r="D860" s="254"/>
      <c r="E860" s="254">
        <v>100000000</v>
      </c>
      <c r="F860" s="255">
        <f t="shared" si="27"/>
        <v>165807000</v>
      </c>
      <c r="G860" s="250" t="s">
        <v>615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958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871</v>
      </c>
      <c r="D862" s="254"/>
      <c r="E862" s="254">
        <v>40832000</v>
      </c>
      <c r="F862" s="255">
        <f t="shared" si="27"/>
        <v>31624000</v>
      </c>
      <c r="G862" s="250" t="s">
        <v>615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425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959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1056</v>
      </c>
      <c r="C866" s="251" t="s">
        <v>388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1056</v>
      </c>
      <c r="C867" s="251" t="s">
        <v>960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961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1056</v>
      </c>
      <c r="C870" s="251" t="s">
        <v>591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1294</v>
      </c>
      <c r="C871" s="251" t="s">
        <v>934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501</v>
      </c>
      <c r="D872" s="254"/>
      <c r="E872" s="254">
        <v>60018000</v>
      </c>
      <c r="F872" s="255">
        <f t="shared" si="27"/>
        <v>480209000</v>
      </c>
      <c r="G872" s="250" t="s">
        <v>615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962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959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545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1056</v>
      </c>
      <c r="C876" s="251" t="s">
        <v>403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963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559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964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416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965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1056</v>
      </c>
      <c r="C883" s="251" t="s">
        <v>966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409</v>
      </c>
      <c r="C884" s="251" t="s">
        <v>967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968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460</v>
      </c>
      <c r="C886" s="251" t="s">
        <v>969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929</v>
      </c>
      <c r="D887" s="254"/>
      <c r="E887" s="254">
        <v>200830000</v>
      </c>
      <c r="F887" s="255">
        <f t="shared" si="27"/>
        <v>428134000</v>
      </c>
      <c r="G887" s="250" t="s">
        <v>615</v>
      </c>
      <c r="H887" s="242">
        <f t="shared" si="28"/>
        <v>6</v>
      </c>
    </row>
    <row r="888" spans="1:8" ht="18" customHeight="1">
      <c r="A888" s="253">
        <v>42185</v>
      </c>
      <c r="B888" s="253" t="s">
        <v>1295</v>
      </c>
      <c r="C888" s="251" t="s">
        <v>970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495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409</v>
      </c>
      <c r="C890" s="251" t="s">
        <v>971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497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972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459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973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974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975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976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615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615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977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1430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978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979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1430</v>
      </c>
      <c r="C906" s="251" t="s">
        <v>531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980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458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409</v>
      </c>
      <c r="C909" s="251" t="s">
        <v>981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859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1056</v>
      </c>
      <c r="C912" s="251" t="s">
        <v>982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754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983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425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501</v>
      </c>
      <c r="D916" s="254"/>
      <c r="E916" s="254">
        <v>50000000</v>
      </c>
      <c r="F916" s="255">
        <f t="shared" si="29"/>
        <v>34790000</v>
      </c>
      <c r="G916" s="250" t="s">
        <v>615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515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912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1056</v>
      </c>
      <c r="C920" s="251" t="s">
        <v>374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1294</v>
      </c>
      <c r="C921" s="251" t="s">
        <v>984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985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415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986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409</v>
      </c>
      <c r="C926" s="251" t="s">
        <v>742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987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988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989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990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1295</v>
      </c>
      <c r="C931" s="251" t="s">
        <v>840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991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924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469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992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993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994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995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840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996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997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998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495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425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999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553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841</v>
      </c>
      <c r="C948" s="251" t="s">
        <v>811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1000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1294</v>
      </c>
      <c r="C952" s="251" t="s">
        <v>792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1295</v>
      </c>
      <c r="C953" s="251" t="s">
        <v>1001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1056</v>
      </c>
      <c r="C955" s="251" t="s">
        <v>443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1002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1003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1004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1005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1006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1056</v>
      </c>
      <c r="C962" s="251" t="s">
        <v>1007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841</v>
      </c>
      <c r="C963" s="251" t="s">
        <v>811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857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1008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953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841</v>
      </c>
      <c r="C968" s="251" t="s">
        <v>811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1056</v>
      </c>
      <c r="C969" s="251" t="s">
        <v>1009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841</v>
      </c>
      <c r="C970" s="251" t="s">
        <v>811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501</v>
      </c>
      <c r="D971" s="254"/>
      <c r="E971" s="254">
        <v>70000000</v>
      </c>
      <c r="F971" s="255">
        <f t="shared" si="29"/>
        <v>1331745000</v>
      </c>
      <c r="G971" s="250" t="s">
        <v>615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998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1056</v>
      </c>
      <c r="C974" s="251" t="s">
        <v>591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1005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1056</v>
      </c>
      <c r="C976" s="251" t="s">
        <v>1010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1011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1012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800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522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1013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841</v>
      </c>
      <c r="C986" s="251" t="s">
        <v>469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615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615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871</v>
      </c>
      <c r="D989" s="254"/>
      <c r="E989" s="254">
        <v>50017000</v>
      </c>
      <c r="F989" s="255">
        <f t="shared" si="31"/>
        <v>167105000</v>
      </c>
      <c r="G989" s="250" t="s">
        <v>615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813</v>
      </c>
      <c r="D990" s="254"/>
      <c r="E990" s="254">
        <v>35840000</v>
      </c>
      <c r="F990" s="255">
        <f t="shared" si="31"/>
        <v>131265000</v>
      </c>
      <c r="G990" s="250" t="s">
        <v>615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922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1016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859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859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1056</v>
      </c>
      <c r="C996" s="251" t="s">
        <v>1017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409</v>
      </c>
      <c r="C997" s="251" t="s">
        <v>1018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931</v>
      </c>
      <c r="D999" s="254"/>
      <c r="E999" s="254">
        <v>200060000</v>
      </c>
      <c r="F999" s="255">
        <f t="shared" si="31"/>
        <v>900865000</v>
      </c>
      <c r="G999" s="250" t="s">
        <v>615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615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501</v>
      </c>
      <c r="D1001" s="254"/>
      <c r="E1001" s="254">
        <v>100000000</v>
      </c>
      <c r="F1001" s="255">
        <f t="shared" si="31"/>
        <v>565865000</v>
      </c>
      <c r="G1001" s="250" t="s">
        <v>615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378</v>
      </c>
      <c r="D1002" s="254"/>
      <c r="E1002" s="254">
        <v>100000000</v>
      </c>
      <c r="F1002" s="255">
        <f t="shared" si="31"/>
        <v>465865000</v>
      </c>
      <c r="G1002" s="250" t="s">
        <v>615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743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495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1019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1020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1016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1021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859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409</v>
      </c>
      <c r="C1012" s="251" t="s">
        <v>1022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1023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1024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1025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1430</v>
      </c>
      <c r="C1017" s="251" t="s">
        <v>1023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991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871</v>
      </c>
      <c r="D1019" s="254"/>
      <c r="E1019" s="254">
        <v>55538000</v>
      </c>
      <c r="F1019" s="255">
        <f t="shared" si="31"/>
        <v>145665000</v>
      </c>
      <c r="G1019" s="250" t="s">
        <v>615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859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1026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409</v>
      </c>
      <c r="C1024" s="251" t="s">
        <v>1027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1028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1294</v>
      </c>
      <c r="C1026" s="251" t="s">
        <v>1029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1030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841</v>
      </c>
      <c r="C1028" s="251" t="s">
        <v>1031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841</v>
      </c>
      <c r="C1029" s="251" t="s">
        <v>1032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497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1033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1034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1035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1430</v>
      </c>
      <c r="C1034" s="251" t="s">
        <v>825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460</v>
      </c>
      <c r="C1035" s="251" t="s">
        <v>1041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965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1036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615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1294</v>
      </c>
      <c r="C1041" s="251" t="s">
        <v>1037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1038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1039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1056</v>
      </c>
      <c r="C1044" s="251" t="s">
        <v>763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459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1294</v>
      </c>
      <c r="C1046" s="251" t="s">
        <v>1040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515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929</v>
      </c>
      <c r="D1048" s="254"/>
      <c r="E1048" s="254">
        <v>100000000</v>
      </c>
      <c r="F1048" s="255">
        <f t="shared" si="33"/>
        <v>358764000</v>
      </c>
      <c r="G1048" s="250" t="s">
        <v>615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1042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1043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841</v>
      </c>
      <c r="C1051" s="251" t="s">
        <v>1044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458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1043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501</v>
      </c>
      <c r="D1054" s="254"/>
      <c r="E1054" s="254">
        <v>50000000</v>
      </c>
      <c r="F1054" s="255">
        <f t="shared" si="33"/>
        <v>283507000</v>
      </c>
      <c r="G1054" s="250" t="s">
        <v>615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871</v>
      </c>
      <c r="D1055" s="254"/>
      <c r="E1055" s="254">
        <v>60000000</v>
      </c>
      <c r="F1055" s="255">
        <f t="shared" si="33"/>
        <v>223507000</v>
      </c>
      <c r="G1055" s="250" t="s">
        <v>615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1045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859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1046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1047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1056</v>
      </c>
      <c r="C1060" s="251" t="s">
        <v>1048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1049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1050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1004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1051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1052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1053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1054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1055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1056</v>
      </c>
      <c r="C1070" s="251" t="s">
        <v>1057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1058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1036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841</v>
      </c>
      <c r="C1075" s="251" t="s">
        <v>1059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615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615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1060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871</v>
      </c>
      <c r="D1079" s="254"/>
      <c r="E1079" s="254">
        <v>71430000</v>
      </c>
      <c r="F1079" s="255">
        <f t="shared" si="33"/>
        <v>169599000</v>
      </c>
      <c r="G1079" s="250" t="s">
        <v>615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1061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1051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1062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1063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1064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859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415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1056</v>
      </c>
      <c r="C1087" s="251" t="s">
        <v>1065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1066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1067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501</v>
      </c>
      <c r="D1090" s="254"/>
      <c r="E1090" s="254">
        <v>15017000</v>
      </c>
      <c r="F1090" s="255">
        <f t="shared" si="33"/>
        <v>56310000</v>
      </c>
      <c r="G1090" s="250" t="s">
        <v>615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1068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859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968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1051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1069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1070</v>
      </c>
      <c r="D1097" s="254"/>
      <c r="E1097" s="254">
        <v>30022000</v>
      </c>
      <c r="F1097" s="255">
        <f t="shared" si="33"/>
        <v>21167000</v>
      </c>
      <c r="G1097" s="250" t="s">
        <v>615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1071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1072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1073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1056</v>
      </c>
      <c r="C1105" s="251" t="s">
        <v>591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931</v>
      </c>
      <c r="D1106" s="254"/>
      <c r="E1106" s="254">
        <v>285115000</v>
      </c>
      <c r="F1106" s="255">
        <f t="shared" si="35"/>
        <v>412782000</v>
      </c>
      <c r="G1106" s="250" t="s">
        <v>615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501</v>
      </c>
      <c r="D1107" s="254"/>
      <c r="E1107" s="254">
        <v>60000000</v>
      </c>
      <c r="F1107" s="255">
        <f t="shared" si="35"/>
        <v>352782000</v>
      </c>
      <c r="G1107" s="250" t="s">
        <v>615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1074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409</v>
      </c>
      <c r="C1110" s="251" t="s">
        <v>742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615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929</v>
      </c>
      <c r="D1112" s="254"/>
      <c r="E1112" s="254">
        <v>200000000</v>
      </c>
      <c r="F1112" s="255">
        <f t="shared" si="35"/>
        <v>618723000</v>
      </c>
      <c r="G1112" s="250" t="s">
        <v>615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615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475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1075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1294</v>
      </c>
      <c r="C1118" s="251" t="s">
        <v>1076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1056</v>
      </c>
      <c r="C1119" s="251" t="s">
        <v>1077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1078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859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1079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1080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958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1081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1064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870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1082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1083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1084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1085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448</v>
      </c>
      <c r="C1133" s="251" t="s">
        <v>1086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1087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1088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1089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1090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477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477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1091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1294</v>
      </c>
      <c r="C1142" s="251" t="s">
        <v>1092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1093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871</v>
      </c>
      <c r="D1144" s="254"/>
      <c r="E1144" s="254">
        <v>50017000</v>
      </c>
      <c r="F1144" s="255">
        <f t="shared" si="35"/>
        <v>56914000</v>
      </c>
      <c r="G1144" s="250" t="s">
        <v>615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1094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1095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948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1096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1097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1098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1099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495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1056</v>
      </c>
      <c r="C1154" s="251" t="s">
        <v>1100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1101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553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1102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1103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841</v>
      </c>
      <c r="C1160" s="251" t="s">
        <v>1104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841</v>
      </c>
      <c r="C1161" s="251" t="s">
        <v>1105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1107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841</v>
      </c>
      <c r="C1167" s="251" t="s">
        <v>1104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841</v>
      </c>
      <c r="C1168" s="251" t="s">
        <v>1105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1020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1108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800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1109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1294</v>
      </c>
      <c r="C1173" s="251" t="s">
        <v>1110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1430</v>
      </c>
      <c r="C1174" s="251" t="s">
        <v>531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1111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841</v>
      </c>
      <c r="C1178" s="251" t="s">
        <v>811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1056</v>
      </c>
      <c r="C1180" s="251" t="s">
        <v>1112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1056</v>
      </c>
      <c r="C1184" s="251" t="s">
        <v>1113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1056</v>
      </c>
      <c r="C1185" s="251" t="s">
        <v>1114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459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458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871</v>
      </c>
      <c r="D1188" s="254"/>
      <c r="E1188" s="254">
        <v>66154000</v>
      </c>
      <c r="F1188" s="255">
        <f t="shared" si="37"/>
        <v>622850000</v>
      </c>
      <c r="G1188" s="250" t="s">
        <v>615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497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841</v>
      </c>
      <c r="C1190" s="251" t="s">
        <v>811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1056</v>
      </c>
      <c r="C1192" s="251" t="s">
        <v>1117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1115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1430</v>
      </c>
      <c r="C1194" s="251" t="s">
        <v>1116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1118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1119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841</v>
      </c>
      <c r="C1197" s="251" t="s">
        <v>1120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1121</v>
      </c>
      <c r="D1198" s="254"/>
      <c r="E1198" s="254">
        <v>70021000</v>
      </c>
      <c r="F1198" s="255">
        <f t="shared" si="37"/>
        <v>177670000</v>
      </c>
      <c r="G1198" s="250" t="s">
        <v>615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987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1122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1056</v>
      </c>
      <c r="C1201" s="251" t="s">
        <v>374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1123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1124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1125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1126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841</v>
      </c>
      <c r="C1207" s="251" t="s">
        <v>1032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1127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1128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1294</v>
      </c>
      <c r="C1210" s="251" t="s">
        <v>768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1129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1130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1131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1132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841</v>
      </c>
      <c r="C1215" s="251" t="s">
        <v>1133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1134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501</v>
      </c>
      <c r="D1217" s="254"/>
      <c r="E1217" s="254">
        <v>20017000</v>
      </c>
      <c r="F1217" s="255">
        <f t="shared" si="37"/>
        <v>484136000</v>
      </c>
      <c r="G1217" s="250" t="s">
        <v>615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1135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815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1136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1137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1056</v>
      </c>
      <c r="C1222" s="251" t="s">
        <v>1138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1139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1019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515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1430</v>
      </c>
      <c r="C1227" s="251" t="s">
        <v>1140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1121</v>
      </c>
      <c r="D1228" s="254"/>
      <c r="E1228" s="254">
        <v>45217000</v>
      </c>
      <c r="F1228" s="255">
        <f t="shared" si="37"/>
        <v>392280000</v>
      </c>
      <c r="G1228" s="250" t="s">
        <v>615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871</v>
      </c>
      <c r="D1229" s="254"/>
      <c r="E1229" s="254">
        <v>70021000</v>
      </c>
      <c r="F1229" s="255">
        <f t="shared" si="37"/>
        <v>322259000</v>
      </c>
      <c r="G1229" s="250" t="s">
        <v>615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929</v>
      </c>
      <c r="D1230" s="254"/>
      <c r="E1230" s="254">
        <v>100000000</v>
      </c>
      <c r="F1230" s="255">
        <f t="shared" si="37"/>
        <v>222259000</v>
      </c>
      <c r="G1230" s="250" t="s">
        <v>615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477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1141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1056</v>
      </c>
      <c r="C1234" s="251" t="s">
        <v>1142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1295</v>
      </c>
      <c r="C1235" s="251" t="s">
        <v>1143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1144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1145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1089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1144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1294</v>
      </c>
      <c r="C1242" s="251" t="s">
        <v>1146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448</v>
      </c>
      <c r="C1246" s="251" t="s">
        <v>1147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501</v>
      </c>
      <c r="D1247" s="254"/>
      <c r="E1247" s="254">
        <v>50017000</v>
      </c>
      <c r="F1247" s="255">
        <f t="shared" si="39"/>
        <v>1126321000</v>
      </c>
      <c r="G1247" s="250" t="s">
        <v>615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1070</v>
      </c>
      <c r="D1248" s="254"/>
      <c r="E1248" s="254">
        <v>11597000</v>
      </c>
      <c r="F1248" s="255">
        <f t="shared" si="39"/>
        <v>1114724000</v>
      </c>
      <c r="G1248" s="250" t="s">
        <v>615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1148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1149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1127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1150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965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409</v>
      </c>
      <c r="C1255" s="251" t="s">
        <v>742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1056</v>
      </c>
      <c r="C1257" s="251" t="s">
        <v>591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1184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929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1121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871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1294</v>
      </c>
      <c r="C1262" s="251" t="s">
        <v>1185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948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1056</v>
      </c>
      <c r="C1264" s="251" t="s">
        <v>1186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987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1294</v>
      </c>
      <c r="C1266" s="251" t="s">
        <v>1187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1295</v>
      </c>
      <c r="C1267" s="251" t="s">
        <v>1188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1189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1190</v>
      </c>
      <c r="C1269" s="251" t="s">
        <v>1191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1192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1193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1294</v>
      </c>
      <c r="C1272" s="251" t="s">
        <v>1194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1056</v>
      </c>
      <c r="C1273" s="251" t="s">
        <v>1195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1056</v>
      </c>
      <c r="C1274" s="251" t="s">
        <v>872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1196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1197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1198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1199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841</v>
      </c>
      <c r="C1279" s="251" t="s">
        <v>1200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1201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1202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1294</v>
      </c>
      <c r="C1283" s="251" t="s">
        <v>1203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1204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1205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1206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553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1207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1295</v>
      </c>
      <c r="C1289" s="251" t="s">
        <v>1208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1209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1295</v>
      </c>
      <c r="C1293" s="251" t="s">
        <v>1210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840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501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1430</v>
      </c>
      <c r="C1297" s="251" t="s">
        <v>531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403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1211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1212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1213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1072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1056</v>
      </c>
      <c r="C1304" s="251" t="s">
        <v>1214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1056</v>
      </c>
      <c r="C1305" s="251" t="s">
        <v>1215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1056</v>
      </c>
      <c r="C1308" s="251" t="s">
        <v>763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1216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1217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924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1218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1219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1220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924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1430</v>
      </c>
      <c r="C1318" s="251" t="s">
        <v>1221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1222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1223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931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1224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1225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1127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409</v>
      </c>
      <c r="C1326" s="251" t="s">
        <v>742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459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1226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1228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1222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458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871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1094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1227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1103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1229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1056</v>
      </c>
      <c r="C1338" s="251" t="s">
        <v>374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815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1071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497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1230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1231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1232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1233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1234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501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1235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1236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1237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813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1238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852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1239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1240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1093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1241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453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1242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1243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1244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1245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553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448</v>
      </c>
      <c r="C1368" s="251" t="s">
        <v>1246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1139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1219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1247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1248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1249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841</v>
      </c>
      <c r="C1375" s="251" t="s">
        <v>1031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1250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1251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1252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1253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1254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1295</v>
      </c>
      <c r="C1382" s="251" t="s">
        <v>1255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501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1256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1056</v>
      </c>
      <c r="C1385" s="251" t="s">
        <v>1257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1056</v>
      </c>
      <c r="C1386" s="251" t="s">
        <v>591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460</v>
      </c>
      <c r="C1387" s="251" t="s">
        <v>845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1258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1259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1260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555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1094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1261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871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1102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1262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1263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1264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1265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1266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1056</v>
      </c>
      <c r="C1403" s="251" t="s">
        <v>883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475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1295</v>
      </c>
      <c r="C1405" s="251" t="s">
        <v>935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1267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1020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1294</v>
      </c>
      <c r="C1408" s="251" t="s">
        <v>1268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1127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1269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948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1270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1073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924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1271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1430</v>
      </c>
      <c r="C1419" s="251" t="s">
        <v>1272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1273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1274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1275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1276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1277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1278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501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1279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1280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1108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1430</v>
      </c>
      <c r="C1434" s="251" t="s">
        <v>825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841</v>
      </c>
      <c r="C1435" s="251" t="s">
        <v>1281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1056</v>
      </c>
      <c r="C1437" s="251" t="s">
        <v>872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1222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1282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1283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1056</v>
      </c>
      <c r="C1442" s="251" t="s">
        <v>1284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1294</v>
      </c>
      <c r="C1444" s="251" t="s">
        <v>817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1285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1286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1287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1288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1294</v>
      </c>
      <c r="C1449" s="251" t="s">
        <v>1293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1222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1297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1298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459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1299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1430</v>
      </c>
      <c r="C1456" s="251" t="s">
        <v>825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1056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1294</v>
      </c>
      <c r="C1458" s="251" t="s">
        <v>1300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1301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994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1302</v>
      </c>
      <c r="C1461" s="251" t="s">
        <v>1303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1304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1262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1224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1294</v>
      </c>
      <c r="C1465" s="251" t="s">
        <v>1305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1306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501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1306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1307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1308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1294</v>
      </c>
      <c r="C1471" s="251" t="s">
        <v>1309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1310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1311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1056</v>
      </c>
      <c r="C1475" s="251" t="s">
        <v>1312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1313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1314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1315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1310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1316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1294</v>
      </c>
      <c r="C1481" s="251" t="s">
        <v>1317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1294</v>
      </c>
      <c r="C1482" s="251" t="s">
        <v>1318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409</v>
      </c>
      <c r="C1483" s="251" t="s">
        <v>1319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1056</v>
      </c>
      <c r="C1484" s="251" t="s">
        <v>1320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841</v>
      </c>
      <c r="C1485" s="251" t="s">
        <v>811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1321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1322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1323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1324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377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1325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1306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1326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561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1327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1328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1109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1204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1329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1330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1295</v>
      </c>
      <c r="C1504" s="251" t="s">
        <v>1331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1332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1334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1294</v>
      </c>
      <c r="C1507" s="251" t="s">
        <v>1335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1294</v>
      </c>
      <c r="C1508" s="251" t="s">
        <v>1336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1337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1327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1338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1339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1340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1341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1342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1056</v>
      </c>
      <c r="C1518" s="251" t="s">
        <v>1113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841</v>
      </c>
      <c r="C1519" s="251" t="s">
        <v>1343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1344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1201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501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1124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871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1204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1345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1346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1347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1238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559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1348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1349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1350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1225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458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1294</v>
      </c>
      <c r="C1536" s="251" t="s">
        <v>1351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1276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1352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841</v>
      </c>
      <c r="C1539" s="251" t="s">
        <v>1353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1354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1294</v>
      </c>
      <c r="C1543" s="251" t="s">
        <v>1355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1356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554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1357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1358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1359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1056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377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476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1346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1227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1056</v>
      </c>
      <c r="C1555" s="251" t="s">
        <v>1360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1361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409</v>
      </c>
      <c r="C1559" s="251" t="s">
        <v>742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931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1094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1362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1363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1294</v>
      </c>
      <c r="C1566" s="251" t="s">
        <v>1364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1127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1365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1366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1354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1367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1224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1294</v>
      </c>
      <c r="C1573" s="251" t="s">
        <v>1408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1409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1410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1411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1412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477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1139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1413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1414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1294</v>
      </c>
      <c r="C1582" s="251" t="s">
        <v>1415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1416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1204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1056</v>
      </c>
      <c r="C1585" s="251" t="s">
        <v>1417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1418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1419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1294</v>
      </c>
      <c r="C1588" s="251" t="s">
        <v>1093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1420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1224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1421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1056</v>
      </c>
      <c r="C1592" s="251" t="s">
        <v>1422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1423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1294</v>
      </c>
      <c r="C1594" s="251" t="s">
        <v>1424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1425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1204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1429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1294</v>
      </c>
      <c r="C1599" s="251" t="s">
        <v>1426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1124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501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1427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1428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1056</v>
      </c>
      <c r="C1606" s="251" t="s">
        <v>872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1056</v>
      </c>
      <c r="C1607" s="251" t="s">
        <v>883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883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1430</v>
      </c>
      <c r="C1609" s="251" t="s">
        <v>1431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1432</v>
      </c>
      <c r="C1610" s="251" t="s">
        <v>1095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1433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1434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1435</v>
      </c>
      <c r="C1614" s="251" t="s">
        <v>1436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459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1238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1056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1437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1438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520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377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1094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497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1056</v>
      </c>
      <c r="C1633" s="251" t="s">
        <v>1439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841</v>
      </c>
      <c r="C1634" s="251" t="s">
        <v>1440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1201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1441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1442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1443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/>
      <c r="C1640" s="251"/>
      <c r="D1640" s="254"/>
      <c r="E1640" s="254"/>
      <c r="F1640" s="255">
        <f t="shared" si="51"/>
        <v>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/>
      <c r="C1641" s="251"/>
      <c r="D1641" s="254"/>
      <c r="E1641" s="254"/>
      <c r="F1641" s="255">
        <f t="shared" si="51"/>
        <v>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/>
      <c r="C1642" s="251"/>
      <c r="D1642" s="254"/>
      <c r="E1642" s="254"/>
      <c r="F1642" s="255">
        <f t="shared" si="51"/>
        <v>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/>
      <c r="C1643" s="251"/>
      <c r="D1643" s="254"/>
      <c r="E1643" s="254"/>
      <c r="F1643" s="255">
        <f t="shared" si="51"/>
        <v>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/>
      <c r="C1644" s="251"/>
      <c r="D1644" s="254"/>
      <c r="E1644" s="254"/>
      <c r="F1644" s="255">
        <f t="shared" si="51"/>
        <v>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/>
      <c r="C1645" s="251"/>
      <c r="D1645" s="254"/>
      <c r="E1645" s="254"/>
      <c r="F1645" s="255">
        <f t="shared" si="51"/>
        <v>0</v>
      </c>
      <c r="G1645" s="250"/>
      <c r="H1645" s="242">
        <f t="shared" si="52"/>
        <v>12</v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1"/>
        <v>0</v>
      </c>
      <c r="G1646" s="250"/>
      <c r="H1646" s="242" t="str">
        <f t="shared" si="52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1"/>
        <v>0</v>
      </c>
      <c r="G1647" s="250"/>
      <c r="H1647" s="242" t="str">
        <f t="shared" si="52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1"/>
        <v>0</v>
      </c>
      <c r="G1648" s="250"/>
      <c r="H1648" s="242" t="str">
        <f t="shared" si="52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1"/>
        <v>0</v>
      </c>
      <c r="G1649" s="250"/>
      <c r="H1649" s="242" t="str">
        <f t="shared" si="52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1"/>
        <v>0</v>
      </c>
      <c r="G1650" s="250"/>
      <c r="H1650" s="242" t="str">
        <f t="shared" si="52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1"/>
        <v>0</v>
      </c>
      <c r="G1651" s="250"/>
      <c r="H1651" s="242" t="str">
        <f t="shared" si="52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1"/>
        <v>0</v>
      </c>
      <c r="G1652" s="250"/>
      <c r="H1652" s="242" t="str">
        <f t="shared" si="52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1"/>
        <v>0</v>
      </c>
      <c r="G1653" s="250"/>
      <c r="H1653" s="242" t="str">
        <f t="shared" si="52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1"/>
        <v>0</v>
      </c>
      <c r="G1654" s="250"/>
      <c r="H1654" s="242" t="str">
        <f t="shared" si="52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1"/>
        <v>0</v>
      </c>
      <c r="G1655" s="250"/>
      <c r="H1655" s="242" t="str">
        <f t="shared" si="52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1"/>
        <v>0</v>
      </c>
      <c r="G1656" s="250"/>
      <c r="H1656" s="242" t="str">
        <f t="shared" si="52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1"/>
        <v>0</v>
      </c>
      <c r="G1657" s="250"/>
      <c r="H1657" s="242" t="str">
        <f t="shared" si="52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1"/>
        <v>0</v>
      </c>
      <c r="G1658" s="250"/>
      <c r="H1658" s="242" t="str">
        <f t="shared" si="52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1"/>
        <v>0</v>
      </c>
      <c r="G1659" s="250"/>
      <c r="H1659" s="242" t="str">
        <f t="shared" si="52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1"/>
        <v>0</v>
      </c>
      <c r="G1660" s="250"/>
      <c r="H1660" s="242" t="str">
        <f t="shared" si="52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1"/>
        <v>0</v>
      </c>
      <c r="G1661" s="250"/>
      <c r="H1661" s="242" t="str">
        <f t="shared" si="52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1"/>
        <v>0</v>
      </c>
      <c r="G1662" s="250"/>
      <c r="H1662" s="242" t="str">
        <f t="shared" si="52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1"/>
        <v>0</v>
      </c>
      <c r="G1663" s="250"/>
      <c r="H1663" s="242" t="str">
        <f t="shared" si="52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1"/>
        <v>0</v>
      </c>
      <c r="G1664" s="250"/>
      <c r="H1664" s="242" t="str">
        <f t="shared" si="52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1"/>
        <v>0</v>
      </c>
      <c r="G1665" s="250"/>
      <c r="H1665" s="242" t="str">
        <f t="shared" si="52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1"/>
        <v>0</v>
      </c>
      <c r="G1666" s="250"/>
      <c r="H1666" s="242" t="str">
        <f t="shared" si="52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1"/>
        <v>0</v>
      </c>
      <c r="G1667" s="250"/>
      <c r="H1667" s="242" t="str">
        <f t="shared" si="52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1"/>
        <v>0</v>
      </c>
      <c r="G1668" s="250"/>
      <c r="H1668" s="242" t="str">
        <f t="shared" si="52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1"/>
        <v>0</v>
      </c>
      <c r="G1669" s="250"/>
      <c r="H1669" s="242" t="str">
        <f t="shared" si="52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1"/>
        <v>0</v>
      </c>
      <c r="G1670" s="250"/>
      <c r="H1670" s="242" t="str">
        <f t="shared" si="52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1"/>
        <v>0</v>
      </c>
      <c r="G1671" s="250"/>
      <c r="H1671" s="242" t="str">
        <f t="shared" si="52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1"/>
        <v>0</v>
      </c>
      <c r="G1672" s="250"/>
      <c r="H1672" s="242" t="str">
        <f t="shared" si="52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1"/>
        <v>0</v>
      </c>
      <c r="G1673" s="250"/>
      <c r="H1673" s="242" t="str">
        <f t="shared" si="52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1"/>
        <v>0</v>
      </c>
      <c r="G1674" s="250"/>
      <c r="H1674" s="242" t="str">
        <f t="shared" si="52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1"/>
        <v>0</v>
      </c>
      <c r="G1675" s="250"/>
      <c r="H1675" s="242" t="str">
        <f t="shared" si="52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1"/>
        <v>0</v>
      </c>
      <c r="G1676" s="250"/>
      <c r="H1676" s="242" t="str">
        <f t="shared" si="52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si="51"/>
        <v>0</v>
      </c>
      <c r="G1677" s="250"/>
      <c r="H1677" s="242" t="str">
        <f t="shared" si="52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1"/>
        <v>0</v>
      </c>
      <c r="G1678" s="250"/>
      <c r="H1678" s="242" t="str">
        <f t="shared" si="52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1"/>
        <v>0</v>
      </c>
      <c r="G1679" s="250"/>
      <c r="H1679" s="242" t="str">
        <f t="shared" si="52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1"/>
        <v>0</v>
      </c>
      <c r="G1680" s="250"/>
      <c r="H1680" s="242" t="str">
        <f t="shared" si="52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ref="F1681:F1744" si="53">IF(C1681&lt;&gt;"",F1680+D1681-E1681,0)</f>
        <v>0</v>
      </c>
      <c r="G1681" s="250"/>
      <c r="H1681" s="242" t="str">
        <f t="shared" ref="H1681" si="54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3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3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3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3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3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3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3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3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3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3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3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3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3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3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3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3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3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3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3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3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3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3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3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3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3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3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3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3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3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3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3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3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3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3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3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3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3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3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3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3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3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3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3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3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3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3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3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3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3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3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3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3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3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3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3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3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3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3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3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si="53"/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3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3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3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ref="F1745:F1808" si="55">IF(C1745&lt;&gt;"",F1744+D1745-E1745,0)</f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5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5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5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5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5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5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5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5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5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5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5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5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5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5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5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5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5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5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5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5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5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5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5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5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5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5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5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5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5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5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5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5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5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5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5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5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5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5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5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5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5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5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5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5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5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5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5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5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5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5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5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5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5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5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5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5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5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5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5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si="55"/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ref="F1809:F1872" si="56">IF(C1809&lt;&gt;"",F1808+D1809-E1809,0)</f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6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6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6"/>
        <v>0</v>
      </c>
      <c r="G1812" s="250"/>
    </row>
    <row r="1813" spans="1:7" ht="18" customHeight="1">
      <c r="A1813" s="253"/>
      <c r="B1813" s="253"/>
      <c r="C1813" s="251"/>
      <c r="D1813" s="254"/>
      <c r="E1813" s="254"/>
      <c r="F1813" s="255">
        <f t="shared" si="56"/>
        <v>0</v>
      </c>
      <c r="G1813" s="250"/>
    </row>
    <row r="1814" spans="1:7" ht="18" customHeight="1">
      <c r="A1814" s="253"/>
      <c r="B1814" s="253"/>
      <c r="C1814" s="251"/>
      <c r="D1814" s="254"/>
      <c r="E1814" s="254"/>
      <c r="F1814" s="255">
        <f t="shared" si="56"/>
        <v>0</v>
      </c>
      <c r="G1814" s="250"/>
    </row>
    <row r="1815" spans="1:7" ht="18" customHeight="1">
      <c r="A1815" s="253"/>
      <c r="B1815" s="253"/>
      <c r="C1815" s="251"/>
      <c r="D1815" s="254"/>
      <c r="E1815" s="254"/>
      <c r="F1815" s="255">
        <f t="shared" si="56"/>
        <v>0</v>
      </c>
      <c r="G1815" s="250"/>
    </row>
    <row r="1816" spans="1:7" ht="18" customHeight="1">
      <c r="A1816" s="253"/>
      <c r="B1816" s="253"/>
      <c r="C1816" s="251"/>
      <c r="D1816" s="254"/>
      <c r="E1816" s="254"/>
      <c r="F1816" s="255">
        <f t="shared" si="56"/>
        <v>0</v>
      </c>
      <c r="G1816" s="250"/>
    </row>
    <row r="1817" spans="1:7" ht="18" customHeight="1">
      <c r="A1817" s="253"/>
      <c r="B1817" s="253"/>
      <c r="C1817" s="251"/>
      <c r="D1817" s="254"/>
      <c r="E1817" s="254"/>
      <c r="F1817" s="255">
        <f t="shared" si="56"/>
        <v>0</v>
      </c>
      <c r="G1817" s="250"/>
    </row>
    <row r="1818" spans="1:7" ht="18" customHeight="1">
      <c r="A1818" s="253"/>
      <c r="B1818" s="253"/>
      <c r="C1818" s="251"/>
      <c r="D1818" s="254"/>
      <c r="E1818" s="254"/>
      <c r="F1818" s="255">
        <f t="shared" si="56"/>
        <v>0</v>
      </c>
      <c r="G1818" s="250"/>
    </row>
    <row r="1819" spans="1:7" ht="18" customHeight="1">
      <c r="A1819" s="253"/>
      <c r="B1819" s="253"/>
      <c r="C1819" s="251"/>
      <c r="D1819" s="254"/>
      <c r="E1819" s="254"/>
      <c r="F1819" s="255">
        <f t="shared" si="56"/>
        <v>0</v>
      </c>
      <c r="G1819" s="250"/>
    </row>
    <row r="1820" spans="1:7" ht="18" customHeight="1">
      <c r="A1820" s="253"/>
      <c r="B1820" s="253"/>
      <c r="C1820" s="251"/>
      <c r="D1820" s="254"/>
      <c r="E1820" s="254"/>
      <c r="F1820" s="255">
        <f t="shared" si="56"/>
        <v>0</v>
      </c>
      <c r="G1820" s="250"/>
    </row>
    <row r="1821" spans="1:7" ht="18" customHeight="1">
      <c r="A1821" s="253"/>
      <c r="B1821" s="253"/>
      <c r="C1821" s="251"/>
      <c r="D1821" s="254"/>
      <c r="E1821" s="254"/>
      <c r="F1821" s="255">
        <f t="shared" si="56"/>
        <v>0</v>
      </c>
      <c r="G1821" s="250"/>
    </row>
    <row r="1822" spans="1:7" ht="18" customHeight="1">
      <c r="A1822" s="253"/>
      <c r="B1822" s="253"/>
      <c r="C1822" s="251"/>
      <c r="D1822" s="254"/>
      <c r="E1822" s="254"/>
      <c r="F1822" s="255">
        <f t="shared" si="56"/>
        <v>0</v>
      </c>
      <c r="G1822" s="250"/>
    </row>
    <row r="1823" spans="1:7" ht="18" customHeight="1">
      <c r="A1823" s="253"/>
      <c r="B1823" s="253"/>
      <c r="C1823" s="251"/>
      <c r="D1823" s="254"/>
      <c r="E1823" s="254"/>
      <c r="F1823" s="255">
        <f t="shared" si="56"/>
        <v>0</v>
      </c>
      <c r="G1823" s="250"/>
    </row>
    <row r="1824" spans="1:7" ht="18" customHeight="1">
      <c r="A1824" s="253"/>
      <c r="B1824" s="253"/>
      <c r="C1824" s="251"/>
      <c r="D1824" s="254"/>
      <c r="E1824" s="254"/>
      <c r="F1824" s="255">
        <f t="shared" si="56"/>
        <v>0</v>
      </c>
      <c r="G1824" s="250"/>
    </row>
    <row r="1825" spans="1:7" ht="18" customHeight="1">
      <c r="A1825" s="253"/>
      <c r="B1825" s="253"/>
      <c r="C1825" s="251"/>
      <c r="D1825" s="254"/>
      <c r="E1825" s="254"/>
      <c r="F1825" s="255">
        <f t="shared" si="56"/>
        <v>0</v>
      </c>
      <c r="G1825" s="250"/>
    </row>
    <row r="1826" spans="1:7" ht="18" customHeight="1">
      <c r="A1826" s="253"/>
      <c r="B1826" s="253"/>
      <c r="C1826" s="251"/>
      <c r="D1826" s="254"/>
      <c r="E1826" s="254"/>
      <c r="F1826" s="255">
        <f t="shared" si="56"/>
        <v>0</v>
      </c>
      <c r="G1826" s="250"/>
    </row>
    <row r="1827" spans="1:7" ht="18" customHeight="1">
      <c r="A1827" s="253"/>
      <c r="B1827" s="253"/>
      <c r="C1827" s="251"/>
      <c r="D1827" s="254"/>
      <c r="E1827" s="254"/>
      <c r="F1827" s="255">
        <f t="shared" si="56"/>
        <v>0</v>
      </c>
      <c r="G1827" s="250"/>
    </row>
    <row r="1828" spans="1:7" ht="18" customHeight="1">
      <c r="A1828" s="253"/>
      <c r="B1828" s="253"/>
      <c r="C1828" s="251"/>
      <c r="D1828" s="254"/>
      <c r="E1828" s="254"/>
      <c r="F1828" s="255">
        <f t="shared" si="56"/>
        <v>0</v>
      </c>
      <c r="G1828" s="250"/>
    </row>
    <row r="1829" spans="1:7" ht="18" customHeight="1">
      <c r="A1829" s="253"/>
      <c r="B1829" s="253"/>
      <c r="C1829" s="251"/>
      <c r="D1829" s="254"/>
      <c r="E1829" s="254"/>
      <c r="F1829" s="255">
        <f t="shared" si="56"/>
        <v>0</v>
      </c>
      <c r="G1829" s="250"/>
    </row>
    <row r="1830" spans="1:7" ht="18" customHeight="1">
      <c r="A1830" s="253"/>
      <c r="B1830" s="253"/>
      <c r="C1830" s="251"/>
      <c r="D1830" s="254"/>
      <c r="E1830" s="254"/>
      <c r="F1830" s="255">
        <f t="shared" si="56"/>
        <v>0</v>
      </c>
      <c r="G1830" s="250"/>
    </row>
    <row r="1831" spans="1:7" ht="18" customHeight="1">
      <c r="A1831" s="253"/>
      <c r="B1831" s="253"/>
      <c r="C1831" s="251"/>
      <c r="D1831" s="254"/>
      <c r="E1831" s="254"/>
      <c r="F1831" s="255">
        <f t="shared" si="56"/>
        <v>0</v>
      </c>
      <c r="G1831" s="250"/>
    </row>
    <row r="1832" spans="1:7" ht="18" customHeight="1">
      <c r="A1832" s="253"/>
      <c r="B1832" s="253"/>
      <c r="C1832" s="251"/>
      <c r="D1832" s="254"/>
      <c r="E1832" s="254"/>
      <c r="F1832" s="255">
        <f t="shared" si="56"/>
        <v>0</v>
      </c>
      <c r="G1832" s="250"/>
    </row>
    <row r="1833" spans="1:7" ht="18" customHeight="1">
      <c r="A1833" s="253"/>
      <c r="B1833" s="253"/>
      <c r="C1833" s="251"/>
      <c r="D1833" s="254"/>
      <c r="E1833" s="254"/>
      <c r="F1833" s="255">
        <f t="shared" si="56"/>
        <v>0</v>
      </c>
      <c r="G1833" s="250"/>
    </row>
    <row r="1834" spans="1:7" ht="18" customHeight="1">
      <c r="A1834" s="253"/>
      <c r="B1834" s="253"/>
      <c r="C1834" s="251"/>
      <c r="D1834" s="254"/>
      <c r="E1834" s="254"/>
      <c r="F1834" s="255">
        <f t="shared" si="56"/>
        <v>0</v>
      </c>
      <c r="G1834" s="250"/>
    </row>
    <row r="1835" spans="1:7" ht="18" customHeight="1">
      <c r="A1835" s="253"/>
      <c r="B1835" s="253"/>
      <c r="C1835" s="251"/>
      <c r="D1835" s="254"/>
      <c r="E1835" s="254"/>
      <c r="F1835" s="255">
        <f t="shared" si="56"/>
        <v>0</v>
      </c>
      <c r="G1835" s="250"/>
    </row>
    <row r="1836" spans="1:7" ht="18" customHeight="1">
      <c r="A1836" s="253"/>
      <c r="B1836" s="253"/>
      <c r="C1836" s="251"/>
      <c r="D1836" s="254"/>
      <c r="E1836" s="254"/>
      <c r="F1836" s="255">
        <f t="shared" si="56"/>
        <v>0</v>
      </c>
      <c r="G1836" s="250"/>
    </row>
    <row r="1837" spans="1:7" ht="18" customHeight="1">
      <c r="A1837" s="253"/>
      <c r="B1837" s="253"/>
      <c r="C1837" s="251"/>
      <c r="D1837" s="254"/>
      <c r="E1837" s="254"/>
      <c r="F1837" s="255">
        <f t="shared" si="56"/>
        <v>0</v>
      </c>
      <c r="G1837" s="250"/>
    </row>
    <row r="1838" spans="1:7" ht="18" customHeight="1">
      <c r="A1838" s="253"/>
      <c r="B1838" s="253"/>
      <c r="C1838" s="251"/>
      <c r="D1838" s="254"/>
      <c r="E1838" s="254"/>
      <c r="F1838" s="255">
        <f t="shared" si="56"/>
        <v>0</v>
      </c>
      <c r="G1838" s="250"/>
    </row>
    <row r="1839" spans="1:7" ht="18" customHeight="1">
      <c r="A1839" s="253"/>
      <c r="B1839" s="253"/>
      <c r="C1839" s="251"/>
      <c r="D1839" s="254"/>
      <c r="E1839" s="254"/>
      <c r="F1839" s="255">
        <f t="shared" si="56"/>
        <v>0</v>
      </c>
      <c r="G1839" s="250"/>
    </row>
    <row r="1840" spans="1:7" ht="18" customHeight="1">
      <c r="A1840" s="253"/>
      <c r="B1840" s="253"/>
      <c r="C1840" s="251"/>
      <c r="D1840" s="254"/>
      <c r="E1840" s="254"/>
      <c r="F1840" s="255">
        <f t="shared" si="56"/>
        <v>0</v>
      </c>
      <c r="G1840" s="250"/>
    </row>
    <row r="1841" spans="1:7" ht="18" customHeight="1">
      <c r="A1841" s="253"/>
      <c r="B1841" s="253"/>
      <c r="C1841" s="251"/>
      <c r="D1841" s="254"/>
      <c r="E1841" s="254"/>
      <c r="F1841" s="255">
        <f t="shared" si="56"/>
        <v>0</v>
      </c>
      <c r="G1841" s="250"/>
    </row>
    <row r="1842" spans="1:7" ht="18" customHeight="1">
      <c r="A1842" s="253"/>
      <c r="B1842" s="253"/>
      <c r="C1842" s="251"/>
      <c r="D1842" s="254"/>
      <c r="E1842" s="254"/>
      <c r="F1842" s="255">
        <f t="shared" si="56"/>
        <v>0</v>
      </c>
      <c r="G1842" s="250"/>
    </row>
    <row r="1843" spans="1:7" ht="18" customHeight="1">
      <c r="A1843" s="253"/>
      <c r="B1843" s="253"/>
      <c r="C1843" s="251"/>
      <c r="D1843" s="254"/>
      <c r="E1843" s="254"/>
      <c r="F1843" s="255">
        <f t="shared" si="56"/>
        <v>0</v>
      </c>
      <c r="G1843" s="250"/>
    </row>
    <row r="1844" spans="1:7" ht="18" customHeight="1">
      <c r="A1844" s="253"/>
      <c r="B1844" s="253"/>
      <c r="C1844" s="251"/>
      <c r="D1844" s="254"/>
      <c r="E1844" s="254"/>
      <c r="F1844" s="255">
        <f t="shared" si="56"/>
        <v>0</v>
      </c>
      <c r="G1844" s="250"/>
    </row>
    <row r="1845" spans="1:7" ht="18" customHeight="1">
      <c r="A1845" s="253"/>
      <c r="B1845" s="253"/>
      <c r="C1845" s="251"/>
      <c r="D1845" s="254"/>
      <c r="E1845" s="254"/>
      <c r="F1845" s="255">
        <f t="shared" si="56"/>
        <v>0</v>
      </c>
      <c r="G1845" s="250"/>
    </row>
    <row r="1846" spans="1:7" ht="18" customHeight="1">
      <c r="A1846" s="253"/>
      <c r="B1846" s="253"/>
      <c r="C1846" s="251"/>
      <c r="D1846" s="254"/>
      <c r="E1846" s="254"/>
      <c r="F1846" s="255">
        <f t="shared" si="56"/>
        <v>0</v>
      </c>
      <c r="G1846" s="250"/>
    </row>
    <row r="1847" spans="1:7" ht="18" customHeight="1">
      <c r="A1847" s="253"/>
      <c r="B1847" s="253"/>
      <c r="C1847" s="251"/>
      <c r="D1847" s="254"/>
      <c r="E1847" s="254"/>
      <c r="F1847" s="255">
        <f t="shared" si="56"/>
        <v>0</v>
      </c>
      <c r="G1847" s="250"/>
    </row>
    <row r="1848" spans="1:7" ht="18" customHeight="1">
      <c r="A1848" s="253"/>
      <c r="B1848" s="253"/>
      <c r="C1848" s="251"/>
      <c r="D1848" s="254"/>
      <c r="E1848" s="254"/>
      <c r="F1848" s="255">
        <f t="shared" si="56"/>
        <v>0</v>
      </c>
      <c r="G1848" s="250"/>
    </row>
    <row r="1849" spans="1:7" ht="18" customHeight="1">
      <c r="A1849" s="253"/>
      <c r="B1849" s="253"/>
      <c r="C1849" s="251"/>
      <c r="D1849" s="254"/>
      <c r="E1849" s="254"/>
      <c r="F1849" s="255">
        <f t="shared" si="56"/>
        <v>0</v>
      </c>
      <c r="G1849" s="250"/>
    </row>
    <row r="1850" spans="1:7" ht="18" customHeight="1">
      <c r="A1850" s="253"/>
      <c r="B1850" s="253"/>
      <c r="C1850" s="251"/>
      <c r="D1850" s="254"/>
      <c r="E1850" s="254"/>
      <c r="F1850" s="255">
        <f t="shared" si="56"/>
        <v>0</v>
      </c>
      <c r="G1850" s="250"/>
    </row>
    <row r="1851" spans="1:7" ht="18" customHeight="1">
      <c r="A1851" s="253"/>
      <c r="B1851" s="253"/>
      <c r="C1851" s="251"/>
      <c r="D1851" s="254"/>
      <c r="E1851" s="254"/>
      <c r="F1851" s="255">
        <f t="shared" si="56"/>
        <v>0</v>
      </c>
      <c r="G1851" s="250"/>
    </row>
    <row r="1852" spans="1:7" ht="18" customHeight="1">
      <c r="A1852" s="253"/>
      <c r="B1852" s="253"/>
      <c r="C1852" s="251"/>
      <c r="D1852" s="254"/>
      <c r="E1852" s="254"/>
      <c r="F1852" s="255">
        <f t="shared" si="56"/>
        <v>0</v>
      </c>
      <c r="G1852" s="250"/>
    </row>
    <row r="1853" spans="1:7" ht="18" customHeight="1">
      <c r="A1853" s="253"/>
      <c r="B1853" s="253"/>
      <c r="C1853" s="251"/>
      <c r="D1853" s="254"/>
      <c r="E1853" s="254"/>
      <c r="F1853" s="255">
        <f t="shared" si="56"/>
        <v>0</v>
      </c>
      <c r="G1853" s="250"/>
    </row>
    <row r="1854" spans="1:7" ht="18" customHeight="1">
      <c r="A1854" s="253"/>
      <c r="B1854" s="253"/>
      <c r="C1854" s="251"/>
      <c r="D1854" s="254"/>
      <c r="E1854" s="254"/>
      <c r="F1854" s="255">
        <f t="shared" si="56"/>
        <v>0</v>
      </c>
      <c r="G1854" s="250"/>
    </row>
    <row r="1855" spans="1:7" ht="18" customHeight="1">
      <c r="A1855" s="253"/>
      <c r="B1855" s="253"/>
      <c r="C1855" s="251"/>
      <c r="D1855" s="254"/>
      <c r="E1855" s="254"/>
      <c r="F1855" s="255">
        <f t="shared" si="56"/>
        <v>0</v>
      </c>
      <c r="G1855" s="250"/>
    </row>
    <row r="1856" spans="1:7" ht="18" customHeight="1">
      <c r="A1856" s="253"/>
      <c r="B1856" s="253"/>
      <c r="C1856" s="251"/>
      <c r="D1856" s="254"/>
      <c r="E1856" s="254"/>
      <c r="F1856" s="255">
        <f t="shared" si="56"/>
        <v>0</v>
      </c>
      <c r="G1856" s="250"/>
    </row>
    <row r="1857" spans="1:7" ht="18" customHeight="1">
      <c r="A1857" s="253"/>
      <c r="B1857" s="253"/>
      <c r="C1857" s="251"/>
      <c r="D1857" s="254"/>
      <c r="E1857" s="254"/>
      <c r="F1857" s="255">
        <f t="shared" si="56"/>
        <v>0</v>
      </c>
      <c r="G1857" s="250"/>
    </row>
    <row r="1858" spans="1:7" ht="18" customHeight="1">
      <c r="A1858" s="253"/>
      <c r="B1858" s="253"/>
      <c r="C1858" s="251"/>
      <c r="D1858" s="254"/>
      <c r="E1858" s="254"/>
      <c r="F1858" s="255">
        <f t="shared" si="56"/>
        <v>0</v>
      </c>
      <c r="G1858" s="250"/>
    </row>
    <row r="1859" spans="1:7" ht="18" customHeight="1">
      <c r="A1859" s="253"/>
      <c r="B1859" s="253"/>
      <c r="C1859" s="251"/>
      <c r="D1859" s="254"/>
      <c r="E1859" s="254"/>
      <c r="F1859" s="255">
        <f t="shared" si="56"/>
        <v>0</v>
      </c>
      <c r="G1859" s="250"/>
    </row>
    <row r="1860" spans="1:7" ht="18" customHeight="1">
      <c r="A1860" s="253"/>
      <c r="B1860" s="253"/>
      <c r="C1860" s="251"/>
      <c r="D1860" s="254"/>
      <c r="E1860" s="254"/>
      <c r="F1860" s="255">
        <f t="shared" si="56"/>
        <v>0</v>
      </c>
      <c r="G1860" s="250"/>
    </row>
    <row r="1861" spans="1:7" ht="18" customHeight="1">
      <c r="A1861" s="253"/>
      <c r="B1861" s="253"/>
      <c r="C1861" s="251"/>
      <c r="D1861" s="254"/>
      <c r="E1861" s="254"/>
      <c r="F1861" s="255">
        <f t="shared" si="56"/>
        <v>0</v>
      </c>
      <c r="G1861" s="250"/>
    </row>
    <row r="1862" spans="1:7" ht="18" customHeight="1">
      <c r="A1862" s="253"/>
      <c r="B1862" s="253"/>
      <c r="C1862" s="251"/>
      <c r="D1862" s="254"/>
      <c r="E1862" s="254"/>
      <c r="F1862" s="255">
        <f t="shared" si="56"/>
        <v>0</v>
      </c>
      <c r="G1862" s="250"/>
    </row>
    <row r="1863" spans="1:7" ht="18" customHeight="1">
      <c r="A1863" s="253"/>
      <c r="B1863" s="253"/>
      <c r="C1863" s="251"/>
      <c r="D1863" s="254"/>
      <c r="E1863" s="254"/>
      <c r="F1863" s="255">
        <f t="shared" si="56"/>
        <v>0</v>
      </c>
      <c r="G1863" s="250"/>
    </row>
    <row r="1864" spans="1:7" ht="18" customHeight="1">
      <c r="A1864" s="253"/>
      <c r="B1864" s="253"/>
      <c r="C1864" s="251"/>
      <c r="D1864" s="254"/>
      <c r="E1864" s="254"/>
      <c r="F1864" s="255">
        <f t="shared" si="56"/>
        <v>0</v>
      </c>
      <c r="G1864" s="250"/>
    </row>
    <row r="1865" spans="1:7" ht="18" customHeight="1">
      <c r="A1865" s="253"/>
      <c r="B1865" s="253"/>
      <c r="C1865" s="251"/>
      <c r="D1865" s="254"/>
      <c r="E1865" s="254"/>
      <c r="F1865" s="255">
        <f t="shared" si="56"/>
        <v>0</v>
      </c>
      <c r="G1865" s="250"/>
    </row>
    <row r="1866" spans="1:7" ht="18" customHeight="1">
      <c r="A1866" s="253"/>
      <c r="B1866" s="253"/>
      <c r="C1866" s="251"/>
      <c r="D1866" s="254"/>
      <c r="E1866" s="254"/>
      <c r="F1866" s="255">
        <f t="shared" si="56"/>
        <v>0</v>
      </c>
      <c r="G1866" s="250"/>
    </row>
    <row r="1867" spans="1:7" ht="18" customHeight="1">
      <c r="A1867" s="253"/>
      <c r="B1867" s="253"/>
      <c r="C1867" s="251"/>
      <c r="D1867" s="254"/>
      <c r="E1867" s="254"/>
      <c r="F1867" s="255">
        <f t="shared" si="56"/>
        <v>0</v>
      </c>
      <c r="G1867" s="250"/>
    </row>
    <row r="1868" spans="1:7" ht="18" customHeight="1">
      <c r="A1868" s="253"/>
      <c r="B1868" s="253"/>
      <c r="C1868" s="251"/>
      <c r="D1868" s="254"/>
      <c r="E1868" s="254"/>
      <c r="F1868" s="255">
        <f t="shared" si="56"/>
        <v>0</v>
      </c>
      <c r="G1868" s="250"/>
    </row>
    <row r="1869" spans="1:7" ht="18" customHeight="1">
      <c r="A1869" s="253"/>
      <c r="B1869" s="253"/>
      <c r="C1869" s="251"/>
      <c r="D1869" s="254"/>
      <c r="E1869" s="254"/>
      <c r="F1869" s="255">
        <f t="shared" si="56"/>
        <v>0</v>
      </c>
      <c r="G1869" s="250"/>
    </row>
    <row r="1870" spans="1:7" ht="18" customHeight="1">
      <c r="A1870" s="253"/>
      <c r="B1870" s="253"/>
      <c r="C1870" s="251"/>
      <c r="D1870" s="254"/>
      <c r="E1870" s="254"/>
      <c r="F1870" s="255">
        <f t="shared" si="56"/>
        <v>0</v>
      </c>
      <c r="G1870" s="250"/>
    </row>
    <row r="1871" spans="1:7" ht="18" customHeight="1">
      <c r="A1871" s="253"/>
      <c r="B1871" s="253"/>
      <c r="C1871" s="251"/>
      <c r="D1871" s="254"/>
      <c r="E1871" s="254"/>
      <c r="F1871" s="255">
        <f t="shared" si="56"/>
        <v>0</v>
      </c>
      <c r="G1871" s="250"/>
    </row>
    <row r="1872" spans="1:7" ht="18" customHeight="1">
      <c r="A1872" s="253"/>
      <c r="B1872" s="253"/>
      <c r="C1872" s="251"/>
      <c r="D1872" s="254"/>
      <c r="E1872" s="254"/>
      <c r="F1872" s="255">
        <f t="shared" si="56"/>
        <v>0</v>
      </c>
      <c r="G1872" s="250"/>
    </row>
    <row r="1873" spans="1:7" ht="18" customHeight="1">
      <c r="A1873" s="253"/>
      <c r="B1873" s="253"/>
      <c r="C1873" s="251"/>
      <c r="D1873" s="254"/>
      <c r="E1873" s="254"/>
      <c r="F1873" s="255">
        <f t="shared" ref="F1873:F1936" si="57">IF(C1873&lt;&gt;"",F1872+D1873-E1873,0)</f>
        <v>0</v>
      </c>
      <c r="G1873" s="250"/>
    </row>
    <row r="1874" spans="1:7" ht="18" customHeight="1">
      <c r="A1874" s="253"/>
      <c r="B1874" s="253"/>
      <c r="C1874" s="251"/>
      <c r="D1874" s="254"/>
      <c r="E1874" s="254"/>
      <c r="F1874" s="255">
        <f t="shared" si="57"/>
        <v>0</v>
      </c>
      <c r="G1874" s="250"/>
    </row>
    <row r="1875" spans="1:7" ht="18" customHeight="1">
      <c r="A1875" s="253"/>
      <c r="B1875" s="253"/>
      <c r="C1875" s="251"/>
      <c r="D1875" s="254"/>
      <c r="E1875" s="254"/>
      <c r="F1875" s="255">
        <f t="shared" si="57"/>
        <v>0</v>
      </c>
      <c r="G1875" s="250"/>
    </row>
    <row r="1876" spans="1:7" ht="18" customHeight="1">
      <c r="A1876" s="253"/>
      <c r="B1876" s="253"/>
      <c r="C1876" s="251"/>
      <c r="D1876" s="254"/>
      <c r="E1876" s="254"/>
      <c r="F1876" s="255">
        <f t="shared" si="57"/>
        <v>0</v>
      </c>
      <c r="G1876" s="250"/>
    </row>
    <row r="1877" spans="1:7" ht="18" customHeight="1">
      <c r="A1877" s="253"/>
      <c r="B1877" s="253"/>
      <c r="C1877" s="251"/>
      <c r="D1877" s="254"/>
      <c r="E1877" s="254"/>
      <c r="F1877" s="255">
        <f t="shared" si="57"/>
        <v>0</v>
      </c>
      <c r="G1877" s="250"/>
    </row>
    <row r="1878" spans="1:7" ht="18" customHeight="1">
      <c r="A1878" s="253"/>
      <c r="B1878" s="253"/>
      <c r="C1878" s="251"/>
      <c r="D1878" s="254"/>
      <c r="E1878" s="254"/>
      <c r="F1878" s="255">
        <f t="shared" si="57"/>
        <v>0</v>
      </c>
      <c r="G1878" s="250"/>
    </row>
    <row r="1879" spans="1:7" ht="18" customHeight="1">
      <c r="A1879" s="253"/>
      <c r="B1879" s="253"/>
      <c r="C1879" s="251"/>
      <c r="D1879" s="254"/>
      <c r="E1879" s="254"/>
      <c r="F1879" s="255">
        <f t="shared" si="57"/>
        <v>0</v>
      </c>
      <c r="G1879" s="250"/>
    </row>
    <row r="1880" spans="1:7" ht="18" customHeight="1">
      <c r="A1880" s="253"/>
      <c r="B1880" s="253"/>
      <c r="C1880" s="251"/>
      <c r="D1880" s="254"/>
      <c r="E1880" s="254"/>
      <c r="F1880" s="255">
        <f t="shared" si="57"/>
        <v>0</v>
      </c>
      <c r="G1880" s="250"/>
    </row>
    <row r="1881" spans="1:7" ht="18" customHeight="1">
      <c r="A1881" s="253"/>
      <c r="B1881" s="253"/>
      <c r="C1881" s="251"/>
      <c r="D1881" s="254"/>
      <c r="E1881" s="254"/>
      <c r="F1881" s="255">
        <f t="shared" si="57"/>
        <v>0</v>
      </c>
      <c r="G1881" s="250"/>
    </row>
    <row r="1882" spans="1:7" ht="18" customHeight="1">
      <c r="A1882" s="253"/>
      <c r="B1882" s="253"/>
      <c r="C1882" s="251"/>
      <c r="D1882" s="254"/>
      <c r="E1882" s="254"/>
      <c r="F1882" s="255">
        <f t="shared" si="57"/>
        <v>0</v>
      </c>
      <c r="G1882" s="250"/>
    </row>
    <row r="1883" spans="1:7" ht="18" customHeight="1">
      <c r="A1883" s="253"/>
      <c r="B1883" s="253"/>
      <c r="C1883" s="251"/>
      <c r="D1883" s="254"/>
      <c r="E1883" s="254"/>
      <c r="F1883" s="255">
        <f t="shared" si="57"/>
        <v>0</v>
      </c>
      <c r="G1883" s="250"/>
    </row>
    <row r="1884" spans="1:7" ht="18" customHeight="1">
      <c r="A1884" s="253"/>
      <c r="B1884" s="253"/>
      <c r="C1884" s="251"/>
      <c r="D1884" s="254"/>
      <c r="E1884" s="254"/>
      <c r="F1884" s="255">
        <f t="shared" si="57"/>
        <v>0</v>
      </c>
      <c r="G1884" s="250"/>
    </row>
    <row r="1885" spans="1:7" ht="18" customHeight="1">
      <c r="A1885" s="253"/>
      <c r="B1885" s="253"/>
      <c r="C1885" s="251"/>
      <c r="D1885" s="254"/>
      <c r="E1885" s="254"/>
      <c r="F1885" s="255">
        <f t="shared" si="57"/>
        <v>0</v>
      </c>
      <c r="G1885" s="250"/>
    </row>
    <row r="1886" spans="1:7" ht="18" customHeight="1">
      <c r="A1886" s="253"/>
      <c r="B1886" s="253"/>
      <c r="C1886" s="251"/>
      <c r="D1886" s="254"/>
      <c r="E1886" s="254"/>
      <c r="F1886" s="255">
        <f t="shared" si="57"/>
        <v>0</v>
      </c>
      <c r="G1886" s="250"/>
    </row>
    <row r="1887" spans="1:7" ht="18" customHeight="1">
      <c r="A1887" s="253"/>
      <c r="B1887" s="253"/>
      <c r="C1887" s="251"/>
      <c r="D1887" s="254"/>
      <c r="E1887" s="254"/>
      <c r="F1887" s="255">
        <f t="shared" si="57"/>
        <v>0</v>
      </c>
      <c r="G1887" s="250"/>
    </row>
    <row r="1888" spans="1:7" ht="18" customHeight="1">
      <c r="A1888" s="253"/>
      <c r="B1888" s="253"/>
      <c r="C1888" s="251"/>
      <c r="D1888" s="254"/>
      <c r="E1888" s="254"/>
      <c r="F1888" s="255">
        <f t="shared" si="57"/>
        <v>0</v>
      </c>
      <c r="G1888" s="250"/>
    </row>
    <row r="1889" spans="1:7" ht="18" customHeight="1">
      <c r="A1889" s="253"/>
      <c r="B1889" s="253"/>
      <c r="C1889" s="251"/>
      <c r="D1889" s="254"/>
      <c r="E1889" s="254"/>
      <c r="F1889" s="255">
        <f t="shared" si="57"/>
        <v>0</v>
      </c>
      <c r="G1889" s="250"/>
    </row>
    <row r="1890" spans="1:7" ht="18" customHeight="1">
      <c r="A1890" s="253"/>
      <c r="B1890" s="253"/>
      <c r="C1890" s="251"/>
      <c r="D1890" s="254"/>
      <c r="E1890" s="254"/>
      <c r="F1890" s="255">
        <f t="shared" si="57"/>
        <v>0</v>
      </c>
      <c r="G1890" s="250"/>
    </row>
    <row r="1891" spans="1:7" ht="18" customHeight="1">
      <c r="A1891" s="253"/>
      <c r="B1891" s="253"/>
      <c r="C1891" s="251"/>
      <c r="D1891" s="254"/>
      <c r="E1891" s="254"/>
      <c r="F1891" s="255">
        <f t="shared" si="57"/>
        <v>0</v>
      </c>
      <c r="G1891" s="250"/>
    </row>
    <row r="1892" spans="1:7" ht="18" customHeight="1">
      <c r="A1892" s="253"/>
      <c r="B1892" s="253"/>
      <c r="C1892" s="251"/>
      <c r="D1892" s="254"/>
      <c r="E1892" s="254"/>
      <c r="F1892" s="255">
        <f t="shared" si="57"/>
        <v>0</v>
      </c>
      <c r="G1892" s="250"/>
    </row>
    <row r="1893" spans="1:7" ht="18" customHeight="1">
      <c r="A1893" s="253"/>
      <c r="B1893" s="253"/>
      <c r="C1893" s="251"/>
      <c r="D1893" s="254"/>
      <c r="E1893" s="254"/>
      <c r="F1893" s="255">
        <f t="shared" si="57"/>
        <v>0</v>
      </c>
      <c r="G1893" s="250"/>
    </row>
    <row r="1894" spans="1:7" ht="18" customHeight="1">
      <c r="A1894" s="253"/>
      <c r="B1894" s="253"/>
      <c r="C1894" s="251"/>
      <c r="D1894" s="254"/>
      <c r="E1894" s="254"/>
      <c r="F1894" s="255">
        <f t="shared" si="57"/>
        <v>0</v>
      </c>
      <c r="G1894" s="250"/>
    </row>
    <row r="1895" spans="1:7" ht="18" customHeight="1">
      <c r="A1895" s="253"/>
      <c r="B1895" s="253"/>
      <c r="C1895" s="251"/>
      <c r="D1895" s="254"/>
      <c r="E1895" s="254"/>
      <c r="F1895" s="255">
        <f t="shared" si="57"/>
        <v>0</v>
      </c>
      <c r="G1895" s="250"/>
    </row>
    <row r="1896" spans="1:7" ht="18" customHeight="1">
      <c r="A1896" s="253"/>
      <c r="B1896" s="253"/>
      <c r="C1896" s="251"/>
      <c r="D1896" s="254"/>
      <c r="E1896" s="254"/>
      <c r="F1896" s="255">
        <f t="shared" si="57"/>
        <v>0</v>
      </c>
      <c r="G1896" s="250"/>
    </row>
    <row r="1897" spans="1:7" ht="18" customHeight="1">
      <c r="A1897" s="253"/>
      <c r="B1897" s="253"/>
      <c r="C1897" s="251"/>
      <c r="D1897" s="254"/>
      <c r="E1897" s="254"/>
      <c r="F1897" s="255">
        <f t="shared" si="57"/>
        <v>0</v>
      </c>
      <c r="G1897" s="250"/>
    </row>
    <row r="1898" spans="1:7" ht="18" customHeight="1">
      <c r="A1898" s="253"/>
      <c r="B1898" s="253"/>
      <c r="C1898" s="251"/>
      <c r="D1898" s="254"/>
      <c r="E1898" s="254"/>
      <c r="F1898" s="255">
        <f t="shared" si="57"/>
        <v>0</v>
      </c>
      <c r="G1898" s="250"/>
    </row>
    <row r="1899" spans="1:7" ht="18" customHeight="1">
      <c r="A1899" s="253"/>
      <c r="B1899" s="253"/>
      <c r="C1899" s="251"/>
      <c r="D1899" s="254"/>
      <c r="E1899" s="254"/>
      <c r="F1899" s="255">
        <f t="shared" si="57"/>
        <v>0</v>
      </c>
      <c r="G1899" s="250"/>
    </row>
    <row r="1900" spans="1:7" ht="18" customHeight="1">
      <c r="A1900" s="253"/>
      <c r="B1900" s="253"/>
      <c r="C1900" s="251"/>
      <c r="D1900" s="254"/>
      <c r="E1900" s="254"/>
      <c r="F1900" s="255">
        <f t="shared" si="57"/>
        <v>0</v>
      </c>
      <c r="G1900" s="250"/>
    </row>
    <row r="1901" spans="1:7" ht="18" customHeight="1">
      <c r="A1901" s="253"/>
      <c r="B1901" s="253"/>
      <c r="C1901" s="251"/>
      <c r="D1901" s="254"/>
      <c r="E1901" s="254"/>
      <c r="F1901" s="255">
        <f t="shared" si="57"/>
        <v>0</v>
      </c>
      <c r="G1901" s="250"/>
    </row>
    <row r="1902" spans="1:7" ht="18" customHeight="1">
      <c r="A1902" s="253"/>
      <c r="B1902" s="253"/>
      <c r="C1902" s="251"/>
      <c r="D1902" s="254"/>
      <c r="E1902" s="254"/>
      <c r="F1902" s="255">
        <f t="shared" si="57"/>
        <v>0</v>
      </c>
      <c r="G1902" s="250"/>
    </row>
    <row r="1903" spans="1:7" ht="18" customHeight="1">
      <c r="A1903" s="253"/>
      <c r="B1903" s="253"/>
      <c r="C1903" s="251"/>
      <c r="D1903" s="254"/>
      <c r="E1903" s="254"/>
      <c r="F1903" s="255">
        <f t="shared" si="57"/>
        <v>0</v>
      </c>
      <c r="G1903" s="250"/>
    </row>
    <row r="1904" spans="1:7" ht="18" customHeight="1">
      <c r="A1904" s="253"/>
      <c r="B1904" s="253"/>
      <c r="C1904" s="251"/>
      <c r="D1904" s="254"/>
      <c r="E1904" s="254"/>
      <c r="F1904" s="255">
        <f t="shared" si="57"/>
        <v>0</v>
      </c>
      <c r="G1904" s="250"/>
    </row>
    <row r="1905" spans="1:7" ht="18" customHeight="1">
      <c r="A1905" s="253"/>
      <c r="B1905" s="253"/>
      <c r="C1905" s="251"/>
      <c r="D1905" s="254"/>
      <c r="E1905" s="254"/>
      <c r="F1905" s="255">
        <f t="shared" si="57"/>
        <v>0</v>
      </c>
      <c r="G1905" s="250"/>
    </row>
    <row r="1906" spans="1:7" ht="18" customHeight="1">
      <c r="A1906" s="253"/>
      <c r="B1906" s="253"/>
      <c r="C1906" s="251"/>
      <c r="D1906" s="254"/>
      <c r="E1906" s="254"/>
      <c r="F1906" s="255">
        <f t="shared" si="57"/>
        <v>0</v>
      </c>
      <c r="G1906" s="250"/>
    </row>
    <row r="1907" spans="1:7" ht="18" customHeight="1">
      <c r="A1907" s="253"/>
      <c r="B1907" s="253"/>
      <c r="C1907" s="251"/>
      <c r="D1907" s="254"/>
      <c r="E1907" s="254"/>
      <c r="F1907" s="255">
        <f t="shared" si="57"/>
        <v>0</v>
      </c>
      <c r="G1907" s="250"/>
    </row>
    <row r="1908" spans="1:7" ht="18" customHeight="1">
      <c r="A1908" s="253"/>
      <c r="B1908" s="253"/>
      <c r="C1908" s="251"/>
      <c r="D1908" s="254"/>
      <c r="E1908" s="254"/>
      <c r="F1908" s="255">
        <f t="shared" si="57"/>
        <v>0</v>
      </c>
      <c r="G1908" s="250"/>
    </row>
    <row r="1909" spans="1:7" ht="18" customHeight="1">
      <c r="A1909" s="253"/>
      <c r="B1909" s="253"/>
      <c r="C1909" s="251"/>
      <c r="D1909" s="254"/>
      <c r="E1909" s="254"/>
      <c r="F1909" s="255">
        <f t="shared" si="57"/>
        <v>0</v>
      </c>
      <c r="G1909" s="250"/>
    </row>
    <row r="1910" spans="1:7" ht="18" customHeight="1">
      <c r="A1910" s="253"/>
      <c r="B1910" s="253"/>
      <c r="C1910" s="251"/>
      <c r="D1910" s="254"/>
      <c r="E1910" s="254"/>
      <c r="F1910" s="255">
        <f t="shared" si="57"/>
        <v>0</v>
      </c>
      <c r="G1910" s="250"/>
    </row>
    <row r="1911" spans="1:7" ht="18" customHeight="1">
      <c r="A1911" s="253"/>
      <c r="B1911" s="253"/>
      <c r="C1911" s="251"/>
      <c r="D1911" s="254"/>
      <c r="E1911" s="254"/>
      <c r="F1911" s="255">
        <f t="shared" si="57"/>
        <v>0</v>
      </c>
      <c r="G1911" s="250"/>
    </row>
    <row r="1912" spans="1:7" ht="18" customHeight="1">
      <c r="A1912" s="253"/>
      <c r="B1912" s="253"/>
      <c r="C1912" s="251"/>
      <c r="D1912" s="254"/>
      <c r="E1912" s="254"/>
      <c r="F1912" s="255">
        <f t="shared" si="57"/>
        <v>0</v>
      </c>
      <c r="G1912" s="250"/>
    </row>
    <row r="1913" spans="1:7" ht="18" customHeight="1">
      <c r="A1913" s="253"/>
      <c r="B1913" s="253"/>
      <c r="C1913" s="251"/>
      <c r="D1913" s="254"/>
      <c r="E1913" s="254"/>
      <c r="F1913" s="255">
        <f t="shared" si="57"/>
        <v>0</v>
      </c>
      <c r="G1913" s="250"/>
    </row>
    <row r="1914" spans="1:7" ht="18" customHeight="1">
      <c r="A1914" s="253"/>
      <c r="B1914" s="253"/>
      <c r="C1914" s="251"/>
      <c r="D1914" s="254"/>
      <c r="E1914" s="254"/>
      <c r="F1914" s="255">
        <f t="shared" si="57"/>
        <v>0</v>
      </c>
      <c r="G1914" s="250"/>
    </row>
    <row r="1915" spans="1:7" ht="18" customHeight="1">
      <c r="A1915" s="253"/>
      <c r="B1915" s="253"/>
      <c r="C1915" s="251"/>
      <c r="D1915" s="254"/>
      <c r="E1915" s="254"/>
      <c r="F1915" s="255">
        <f t="shared" si="57"/>
        <v>0</v>
      </c>
      <c r="G1915" s="250"/>
    </row>
    <row r="1916" spans="1:7" ht="18" customHeight="1">
      <c r="A1916" s="253"/>
      <c r="B1916" s="253"/>
      <c r="C1916" s="251"/>
      <c r="D1916" s="254"/>
      <c r="E1916" s="254"/>
      <c r="F1916" s="255">
        <f t="shared" si="57"/>
        <v>0</v>
      </c>
      <c r="G1916" s="250"/>
    </row>
    <row r="1917" spans="1:7" ht="18" customHeight="1">
      <c r="A1917" s="253"/>
      <c r="B1917" s="253"/>
      <c r="C1917" s="251"/>
      <c r="D1917" s="254"/>
      <c r="E1917" s="254"/>
      <c r="F1917" s="255">
        <f t="shared" si="57"/>
        <v>0</v>
      </c>
      <c r="G1917" s="250"/>
    </row>
    <row r="1918" spans="1:7" ht="18" customHeight="1">
      <c r="A1918" s="253"/>
      <c r="B1918" s="253"/>
      <c r="C1918" s="251"/>
      <c r="D1918" s="254"/>
      <c r="E1918" s="254"/>
      <c r="F1918" s="255">
        <f t="shared" si="57"/>
        <v>0</v>
      </c>
      <c r="G1918" s="250"/>
    </row>
    <row r="1919" spans="1:7" ht="18" customHeight="1">
      <c r="A1919" s="253"/>
      <c r="B1919" s="253"/>
      <c r="C1919" s="251"/>
      <c r="D1919" s="254"/>
      <c r="E1919" s="254"/>
      <c r="F1919" s="255">
        <f t="shared" si="57"/>
        <v>0</v>
      </c>
      <c r="G1919" s="250"/>
    </row>
    <row r="1920" spans="1:7" ht="18" customHeight="1">
      <c r="A1920" s="253"/>
      <c r="B1920" s="253"/>
      <c r="C1920" s="251"/>
      <c r="D1920" s="254"/>
      <c r="E1920" s="254"/>
      <c r="F1920" s="255">
        <f t="shared" si="57"/>
        <v>0</v>
      </c>
      <c r="G1920" s="250"/>
    </row>
    <row r="1921" spans="1:7" ht="18" customHeight="1">
      <c r="A1921" s="253"/>
      <c r="B1921" s="253"/>
      <c r="C1921" s="251"/>
      <c r="D1921" s="254"/>
      <c r="E1921" s="254"/>
      <c r="F1921" s="255">
        <f t="shared" si="57"/>
        <v>0</v>
      </c>
      <c r="G1921" s="250"/>
    </row>
    <row r="1922" spans="1:7" ht="18" customHeight="1">
      <c r="A1922" s="253"/>
      <c r="B1922" s="253"/>
      <c r="C1922" s="251"/>
      <c r="D1922" s="254"/>
      <c r="E1922" s="254"/>
      <c r="F1922" s="255">
        <f t="shared" si="57"/>
        <v>0</v>
      </c>
      <c r="G1922" s="250"/>
    </row>
    <row r="1923" spans="1:7" ht="18" customHeight="1">
      <c r="A1923" s="253"/>
      <c r="B1923" s="253"/>
      <c r="C1923" s="251"/>
      <c r="D1923" s="254"/>
      <c r="E1923" s="254"/>
      <c r="F1923" s="255">
        <f t="shared" si="57"/>
        <v>0</v>
      </c>
      <c r="G1923" s="250"/>
    </row>
    <row r="1924" spans="1:7" ht="18" customHeight="1">
      <c r="A1924" s="253"/>
      <c r="B1924" s="253"/>
      <c r="C1924" s="251"/>
      <c r="D1924" s="254"/>
      <c r="E1924" s="254"/>
      <c r="F1924" s="255">
        <f t="shared" si="57"/>
        <v>0</v>
      </c>
      <c r="G1924" s="250"/>
    </row>
    <row r="1925" spans="1:7" ht="18" customHeight="1">
      <c r="A1925" s="253"/>
      <c r="B1925" s="253"/>
      <c r="C1925" s="251"/>
      <c r="D1925" s="254"/>
      <c r="E1925" s="254"/>
      <c r="F1925" s="255">
        <f t="shared" si="57"/>
        <v>0</v>
      </c>
      <c r="G1925" s="250"/>
    </row>
    <row r="1926" spans="1:7" ht="18" customHeight="1">
      <c r="A1926" s="253"/>
      <c r="B1926" s="253"/>
      <c r="C1926" s="251"/>
      <c r="D1926" s="254"/>
      <c r="E1926" s="254"/>
      <c r="F1926" s="255">
        <f t="shared" si="57"/>
        <v>0</v>
      </c>
      <c r="G1926" s="250"/>
    </row>
    <row r="1927" spans="1:7" ht="18" customHeight="1">
      <c r="A1927" s="253"/>
      <c r="B1927" s="253"/>
      <c r="C1927" s="251"/>
      <c r="D1927" s="254"/>
      <c r="E1927" s="254"/>
      <c r="F1927" s="255">
        <f t="shared" si="57"/>
        <v>0</v>
      </c>
      <c r="G1927" s="250"/>
    </row>
    <row r="1928" spans="1:7" ht="18" customHeight="1">
      <c r="A1928" s="253"/>
      <c r="B1928" s="253"/>
      <c r="C1928" s="251"/>
      <c r="D1928" s="254"/>
      <c r="E1928" s="254"/>
      <c r="F1928" s="255">
        <f t="shared" si="57"/>
        <v>0</v>
      </c>
      <c r="G1928" s="250"/>
    </row>
    <row r="1929" spans="1:7" ht="18" customHeight="1">
      <c r="A1929" s="253"/>
      <c r="B1929" s="253"/>
      <c r="C1929" s="251"/>
      <c r="D1929" s="254"/>
      <c r="E1929" s="254"/>
      <c r="F1929" s="255">
        <f t="shared" si="57"/>
        <v>0</v>
      </c>
      <c r="G1929" s="250"/>
    </row>
    <row r="1930" spans="1:7" ht="18" customHeight="1">
      <c r="A1930" s="253"/>
      <c r="B1930" s="253"/>
      <c r="C1930" s="251"/>
      <c r="D1930" s="254"/>
      <c r="E1930" s="254"/>
      <c r="F1930" s="255">
        <f t="shared" si="57"/>
        <v>0</v>
      </c>
      <c r="G1930" s="250"/>
    </row>
    <row r="1931" spans="1:7" ht="18" customHeight="1">
      <c r="A1931" s="253"/>
      <c r="B1931" s="253"/>
      <c r="C1931" s="251"/>
      <c r="D1931" s="254"/>
      <c r="E1931" s="254"/>
      <c r="F1931" s="255">
        <f t="shared" si="57"/>
        <v>0</v>
      </c>
      <c r="G1931" s="250"/>
    </row>
    <row r="1932" spans="1:7" ht="18" customHeight="1">
      <c r="A1932" s="253"/>
      <c r="B1932" s="253"/>
      <c r="C1932" s="251"/>
      <c r="D1932" s="254"/>
      <c r="E1932" s="254"/>
      <c r="F1932" s="255">
        <f t="shared" si="57"/>
        <v>0</v>
      </c>
      <c r="G1932" s="250"/>
    </row>
    <row r="1933" spans="1:7" ht="18" customHeight="1">
      <c r="A1933" s="253"/>
      <c r="B1933" s="253"/>
      <c r="C1933" s="251"/>
      <c r="D1933" s="254"/>
      <c r="E1933" s="254"/>
      <c r="F1933" s="255">
        <f t="shared" si="57"/>
        <v>0</v>
      </c>
      <c r="G1933" s="250"/>
    </row>
    <row r="1934" spans="1:7" ht="18" customHeight="1">
      <c r="A1934" s="253"/>
      <c r="B1934" s="253"/>
      <c r="C1934" s="251"/>
      <c r="D1934" s="254"/>
      <c r="E1934" s="254"/>
      <c r="F1934" s="255">
        <f t="shared" si="57"/>
        <v>0</v>
      </c>
      <c r="G1934" s="250"/>
    </row>
    <row r="1935" spans="1:7" ht="18" customHeight="1">
      <c r="A1935" s="253"/>
      <c r="B1935" s="253"/>
      <c r="C1935" s="251"/>
      <c r="D1935" s="254"/>
      <c r="E1935" s="254"/>
      <c r="F1935" s="255">
        <f t="shared" si="57"/>
        <v>0</v>
      </c>
      <c r="G1935" s="250"/>
    </row>
    <row r="1936" spans="1:7" ht="18" customHeight="1">
      <c r="A1936" s="253"/>
      <c r="B1936" s="253"/>
      <c r="C1936" s="251"/>
      <c r="D1936" s="254"/>
      <c r="E1936" s="254"/>
      <c r="F1936" s="255">
        <f t="shared" si="57"/>
        <v>0</v>
      </c>
      <c r="G1936" s="250"/>
    </row>
    <row r="1937" spans="1:7" ht="18" customHeight="1">
      <c r="A1937" s="253"/>
      <c r="B1937" s="253"/>
      <c r="C1937" s="251"/>
      <c r="D1937" s="254"/>
      <c r="E1937" s="254"/>
      <c r="F1937" s="255">
        <f t="shared" ref="F1937:F2000" si="58">IF(C1937&lt;&gt;"",F1936+D1937-E1937,0)</f>
        <v>0</v>
      </c>
      <c r="G1937" s="250"/>
    </row>
    <row r="1938" spans="1:7" ht="18" customHeight="1">
      <c r="A1938" s="253"/>
      <c r="B1938" s="253"/>
      <c r="C1938" s="251"/>
      <c r="D1938" s="254"/>
      <c r="E1938" s="254"/>
      <c r="F1938" s="255">
        <f t="shared" si="58"/>
        <v>0</v>
      </c>
      <c r="G1938" s="250"/>
    </row>
    <row r="1939" spans="1:7" ht="18" customHeight="1">
      <c r="A1939" s="253"/>
      <c r="B1939" s="253"/>
      <c r="C1939" s="251"/>
      <c r="D1939" s="254"/>
      <c r="E1939" s="254"/>
      <c r="F1939" s="255">
        <f t="shared" si="58"/>
        <v>0</v>
      </c>
      <c r="G1939" s="250"/>
    </row>
    <row r="1940" spans="1:7" ht="18" customHeight="1">
      <c r="A1940" s="253"/>
      <c r="B1940" s="253"/>
      <c r="C1940" s="251"/>
      <c r="D1940" s="254"/>
      <c r="E1940" s="254"/>
      <c r="F1940" s="255">
        <f t="shared" si="58"/>
        <v>0</v>
      </c>
      <c r="G1940" s="250"/>
    </row>
    <row r="1941" spans="1:7" ht="18" customHeight="1">
      <c r="A1941" s="253"/>
      <c r="B1941" s="253"/>
      <c r="C1941" s="251"/>
      <c r="D1941" s="254"/>
      <c r="E1941" s="254"/>
      <c r="F1941" s="255">
        <f t="shared" si="58"/>
        <v>0</v>
      </c>
      <c r="G1941" s="250"/>
    </row>
    <row r="1942" spans="1:7" ht="18" customHeight="1">
      <c r="A1942" s="253"/>
      <c r="B1942" s="253"/>
      <c r="C1942" s="251"/>
      <c r="D1942" s="254"/>
      <c r="E1942" s="254"/>
      <c r="F1942" s="255">
        <f t="shared" si="58"/>
        <v>0</v>
      </c>
      <c r="G1942" s="250"/>
    </row>
    <row r="1943" spans="1:7" ht="18" customHeight="1">
      <c r="A1943" s="253"/>
      <c r="B1943" s="253"/>
      <c r="C1943" s="251"/>
      <c r="D1943" s="254"/>
      <c r="E1943" s="254"/>
      <c r="F1943" s="255">
        <f t="shared" si="58"/>
        <v>0</v>
      </c>
      <c r="G1943" s="250"/>
    </row>
    <row r="1944" spans="1:7" ht="18" customHeight="1">
      <c r="A1944" s="253"/>
      <c r="B1944" s="253"/>
      <c r="C1944" s="251"/>
      <c r="D1944" s="254"/>
      <c r="E1944" s="254"/>
      <c r="F1944" s="255">
        <f t="shared" si="58"/>
        <v>0</v>
      </c>
      <c r="G1944" s="250"/>
    </row>
    <row r="1945" spans="1:7" ht="18" customHeight="1">
      <c r="A1945" s="253"/>
      <c r="B1945" s="253"/>
      <c r="C1945" s="251"/>
      <c r="D1945" s="254"/>
      <c r="E1945" s="254"/>
      <c r="F1945" s="255">
        <f t="shared" si="58"/>
        <v>0</v>
      </c>
      <c r="G1945" s="250"/>
    </row>
    <row r="1946" spans="1:7" ht="18" customHeight="1">
      <c r="A1946" s="253"/>
      <c r="B1946" s="253"/>
      <c r="C1946" s="251"/>
      <c r="D1946" s="254"/>
      <c r="E1946" s="254"/>
      <c r="F1946" s="255">
        <f t="shared" si="58"/>
        <v>0</v>
      </c>
      <c r="G1946" s="250"/>
    </row>
    <row r="1947" spans="1:7" ht="18" customHeight="1">
      <c r="A1947" s="253"/>
      <c r="B1947" s="253"/>
      <c r="C1947" s="251"/>
      <c r="D1947" s="254"/>
      <c r="E1947" s="254"/>
      <c r="F1947" s="255">
        <f t="shared" si="58"/>
        <v>0</v>
      </c>
      <c r="G1947" s="250"/>
    </row>
    <row r="1948" spans="1:7" ht="18" customHeight="1">
      <c r="A1948" s="253"/>
      <c r="B1948" s="253"/>
      <c r="C1948" s="251"/>
      <c r="D1948" s="254"/>
      <c r="E1948" s="254"/>
      <c r="F1948" s="255">
        <f t="shared" si="58"/>
        <v>0</v>
      </c>
      <c r="G1948" s="250"/>
    </row>
    <row r="1949" spans="1:7" ht="18" customHeight="1">
      <c r="A1949" s="253"/>
      <c r="B1949" s="253"/>
      <c r="C1949" s="251"/>
      <c r="D1949" s="254"/>
      <c r="E1949" s="254"/>
      <c r="F1949" s="255">
        <f t="shared" si="58"/>
        <v>0</v>
      </c>
      <c r="G1949" s="250"/>
    </row>
    <row r="1950" spans="1:7" ht="18" customHeight="1">
      <c r="A1950" s="253"/>
      <c r="B1950" s="253"/>
      <c r="C1950" s="251"/>
      <c r="D1950" s="254"/>
      <c r="E1950" s="254"/>
      <c r="F1950" s="255">
        <f t="shared" si="58"/>
        <v>0</v>
      </c>
      <c r="G1950" s="250"/>
    </row>
    <row r="1951" spans="1:7" ht="18" customHeight="1">
      <c r="A1951" s="253"/>
      <c r="B1951" s="253"/>
      <c r="C1951" s="251"/>
      <c r="D1951" s="254"/>
      <c r="E1951" s="254"/>
      <c r="F1951" s="255">
        <f t="shared" si="58"/>
        <v>0</v>
      </c>
      <c r="G1951" s="250"/>
    </row>
    <row r="1952" spans="1:7" ht="18" customHeight="1">
      <c r="A1952" s="253"/>
      <c r="B1952" s="253"/>
      <c r="C1952" s="251"/>
      <c r="D1952" s="254"/>
      <c r="E1952" s="254"/>
      <c r="F1952" s="255">
        <f t="shared" si="58"/>
        <v>0</v>
      </c>
      <c r="G1952" s="250"/>
    </row>
    <row r="1953" spans="1:7" ht="18" customHeight="1">
      <c r="A1953" s="253"/>
      <c r="B1953" s="253"/>
      <c r="C1953" s="251"/>
      <c r="D1953" s="254"/>
      <c r="E1953" s="254"/>
      <c r="F1953" s="255">
        <f t="shared" si="58"/>
        <v>0</v>
      </c>
      <c r="G1953" s="250"/>
    </row>
    <row r="1954" spans="1:7" ht="18" customHeight="1">
      <c r="A1954" s="253"/>
      <c r="B1954" s="253"/>
      <c r="C1954" s="251"/>
      <c r="D1954" s="254"/>
      <c r="E1954" s="254"/>
      <c r="F1954" s="255">
        <f t="shared" si="58"/>
        <v>0</v>
      </c>
      <c r="G1954" s="250"/>
    </row>
    <row r="1955" spans="1:7" ht="18" customHeight="1">
      <c r="A1955" s="253"/>
      <c r="B1955" s="253"/>
      <c r="C1955" s="251"/>
      <c r="D1955" s="254"/>
      <c r="E1955" s="254"/>
      <c r="F1955" s="255">
        <f t="shared" si="58"/>
        <v>0</v>
      </c>
      <c r="G1955" s="250"/>
    </row>
    <row r="1956" spans="1:7" ht="18" customHeight="1">
      <c r="A1956" s="253"/>
      <c r="B1956" s="253"/>
      <c r="C1956" s="251"/>
      <c r="D1956" s="254"/>
      <c r="E1956" s="254"/>
      <c r="F1956" s="255">
        <f t="shared" si="58"/>
        <v>0</v>
      </c>
      <c r="G1956" s="250"/>
    </row>
    <row r="1957" spans="1:7" ht="18" customHeight="1">
      <c r="A1957" s="253"/>
      <c r="B1957" s="253"/>
      <c r="C1957" s="251"/>
      <c r="D1957" s="254"/>
      <c r="E1957" s="254"/>
      <c r="F1957" s="255">
        <f t="shared" si="58"/>
        <v>0</v>
      </c>
      <c r="G1957" s="250"/>
    </row>
    <row r="1958" spans="1:7" ht="18" customHeight="1">
      <c r="A1958" s="253"/>
      <c r="B1958" s="253"/>
      <c r="C1958" s="251"/>
      <c r="D1958" s="254"/>
      <c r="E1958" s="254"/>
      <c r="F1958" s="255">
        <f t="shared" si="58"/>
        <v>0</v>
      </c>
      <c r="G1958" s="250"/>
    </row>
    <row r="1959" spans="1:7" ht="18" customHeight="1">
      <c r="A1959" s="253"/>
      <c r="B1959" s="253"/>
      <c r="C1959" s="251"/>
      <c r="D1959" s="254"/>
      <c r="E1959" s="254"/>
      <c r="F1959" s="255">
        <f t="shared" si="58"/>
        <v>0</v>
      </c>
      <c r="G1959" s="250"/>
    </row>
    <row r="1960" spans="1:7" ht="18" customHeight="1">
      <c r="A1960" s="253"/>
      <c r="B1960" s="253"/>
      <c r="C1960" s="251"/>
      <c r="D1960" s="254"/>
      <c r="E1960" s="254"/>
      <c r="F1960" s="255">
        <f t="shared" si="58"/>
        <v>0</v>
      </c>
      <c r="G1960" s="250"/>
    </row>
    <row r="1961" spans="1:7" ht="18" customHeight="1">
      <c r="A1961" s="253"/>
      <c r="B1961" s="253"/>
      <c r="C1961" s="251"/>
      <c r="D1961" s="254"/>
      <c r="E1961" s="254"/>
      <c r="F1961" s="255">
        <f t="shared" si="58"/>
        <v>0</v>
      </c>
      <c r="G1961" s="250"/>
    </row>
    <row r="1962" spans="1:7" ht="18" customHeight="1">
      <c r="A1962" s="253"/>
      <c r="B1962" s="253"/>
      <c r="C1962" s="251"/>
      <c r="D1962" s="254"/>
      <c r="E1962" s="254"/>
      <c r="F1962" s="255">
        <f t="shared" si="58"/>
        <v>0</v>
      </c>
      <c r="G1962" s="250"/>
    </row>
    <row r="1963" spans="1:7" ht="18" customHeight="1">
      <c r="A1963" s="253"/>
      <c r="B1963" s="253"/>
      <c r="C1963" s="251"/>
      <c r="D1963" s="254"/>
      <c r="E1963" s="254"/>
      <c r="F1963" s="255">
        <f t="shared" si="58"/>
        <v>0</v>
      </c>
      <c r="G1963" s="250"/>
    </row>
    <row r="1964" spans="1:7" ht="18" customHeight="1">
      <c r="A1964" s="253"/>
      <c r="B1964" s="253"/>
      <c r="C1964" s="251"/>
      <c r="D1964" s="254"/>
      <c r="E1964" s="254"/>
      <c r="F1964" s="255">
        <f t="shared" si="58"/>
        <v>0</v>
      </c>
      <c r="G1964" s="250"/>
    </row>
    <row r="1965" spans="1:7" ht="18" customHeight="1">
      <c r="A1965" s="253"/>
      <c r="B1965" s="253"/>
      <c r="C1965" s="251"/>
      <c r="D1965" s="254"/>
      <c r="E1965" s="254"/>
      <c r="F1965" s="255">
        <f t="shared" si="58"/>
        <v>0</v>
      </c>
      <c r="G1965" s="250"/>
    </row>
    <row r="1966" spans="1:7" ht="18" customHeight="1">
      <c r="A1966" s="253"/>
      <c r="B1966" s="253"/>
      <c r="C1966" s="251"/>
      <c r="D1966" s="254"/>
      <c r="E1966" s="254"/>
      <c r="F1966" s="255">
        <f t="shared" si="58"/>
        <v>0</v>
      </c>
      <c r="G1966" s="250"/>
    </row>
    <row r="1967" spans="1:7" ht="18" customHeight="1">
      <c r="A1967" s="253"/>
      <c r="B1967" s="253"/>
      <c r="C1967" s="251"/>
      <c r="D1967" s="254"/>
      <c r="E1967" s="254"/>
      <c r="F1967" s="255">
        <f t="shared" si="58"/>
        <v>0</v>
      </c>
      <c r="G1967" s="250"/>
    </row>
    <row r="1968" spans="1:7" ht="18" customHeight="1">
      <c r="A1968" s="253"/>
      <c r="B1968" s="253"/>
      <c r="C1968" s="251"/>
      <c r="D1968" s="254"/>
      <c r="E1968" s="254"/>
      <c r="F1968" s="255">
        <f t="shared" si="58"/>
        <v>0</v>
      </c>
      <c r="G1968" s="250"/>
    </row>
    <row r="1969" spans="1:7" ht="18" customHeight="1">
      <c r="A1969" s="253"/>
      <c r="B1969" s="253"/>
      <c r="C1969" s="251"/>
      <c r="D1969" s="254"/>
      <c r="E1969" s="254"/>
      <c r="F1969" s="255">
        <f t="shared" si="58"/>
        <v>0</v>
      </c>
      <c r="G1969" s="250"/>
    </row>
    <row r="1970" spans="1:7" ht="18" customHeight="1">
      <c r="A1970" s="253"/>
      <c r="B1970" s="253"/>
      <c r="C1970" s="251"/>
      <c r="D1970" s="254"/>
      <c r="E1970" s="254"/>
      <c r="F1970" s="255">
        <f t="shared" si="58"/>
        <v>0</v>
      </c>
      <c r="G1970" s="250"/>
    </row>
    <row r="1971" spans="1:7" ht="18" customHeight="1">
      <c r="A1971" s="253"/>
      <c r="B1971" s="253"/>
      <c r="C1971" s="251"/>
      <c r="D1971" s="254"/>
      <c r="E1971" s="254"/>
      <c r="F1971" s="255">
        <f t="shared" si="58"/>
        <v>0</v>
      </c>
      <c r="G1971" s="250"/>
    </row>
    <row r="1972" spans="1:7" ht="18" customHeight="1">
      <c r="A1972" s="253"/>
      <c r="B1972" s="253"/>
      <c r="C1972" s="251"/>
      <c r="D1972" s="254"/>
      <c r="E1972" s="254"/>
      <c r="F1972" s="255">
        <f t="shared" si="58"/>
        <v>0</v>
      </c>
      <c r="G1972" s="250"/>
    </row>
    <row r="1973" spans="1:7" ht="18" customHeight="1">
      <c r="A1973" s="253"/>
      <c r="B1973" s="253"/>
      <c r="C1973" s="251"/>
      <c r="D1973" s="254"/>
      <c r="E1973" s="254"/>
      <c r="F1973" s="255">
        <f t="shared" si="58"/>
        <v>0</v>
      </c>
      <c r="G1973" s="250"/>
    </row>
    <row r="1974" spans="1:7" ht="18" customHeight="1">
      <c r="A1974" s="253"/>
      <c r="B1974" s="253"/>
      <c r="C1974" s="251"/>
      <c r="D1974" s="254"/>
      <c r="E1974" s="254"/>
      <c r="F1974" s="255">
        <f t="shared" si="58"/>
        <v>0</v>
      </c>
      <c r="G1974" s="250"/>
    </row>
    <row r="1975" spans="1:7" ht="18" customHeight="1">
      <c r="A1975" s="253"/>
      <c r="B1975" s="253"/>
      <c r="C1975" s="251"/>
      <c r="D1975" s="254"/>
      <c r="E1975" s="254"/>
      <c r="F1975" s="255">
        <f t="shared" si="58"/>
        <v>0</v>
      </c>
      <c r="G1975" s="250"/>
    </row>
    <row r="1976" spans="1:7" ht="18" customHeight="1">
      <c r="A1976" s="253"/>
      <c r="B1976" s="253"/>
      <c r="C1976" s="251"/>
      <c r="D1976" s="254"/>
      <c r="E1976" s="254"/>
      <c r="F1976" s="255">
        <f t="shared" si="58"/>
        <v>0</v>
      </c>
      <c r="G1976" s="250"/>
    </row>
    <row r="1977" spans="1:7" ht="18" customHeight="1">
      <c r="A1977" s="253"/>
      <c r="B1977" s="253"/>
      <c r="C1977" s="251"/>
      <c r="D1977" s="254"/>
      <c r="E1977" s="254"/>
      <c r="F1977" s="255">
        <f t="shared" si="58"/>
        <v>0</v>
      </c>
      <c r="G1977" s="250"/>
    </row>
    <row r="1978" spans="1:7" ht="18" customHeight="1">
      <c r="A1978" s="253"/>
      <c r="B1978" s="253"/>
      <c r="C1978" s="251"/>
      <c r="D1978" s="254"/>
      <c r="E1978" s="254"/>
      <c r="F1978" s="255">
        <f t="shared" si="58"/>
        <v>0</v>
      </c>
      <c r="G1978" s="250"/>
    </row>
    <row r="1979" spans="1:7" ht="18" customHeight="1">
      <c r="A1979" s="253"/>
      <c r="B1979" s="253"/>
      <c r="C1979" s="251"/>
      <c r="D1979" s="254"/>
      <c r="E1979" s="254"/>
      <c r="F1979" s="255">
        <f t="shared" si="58"/>
        <v>0</v>
      </c>
      <c r="G1979" s="250"/>
    </row>
    <row r="1980" spans="1:7" ht="18" customHeight="1">
      <c r="A1980" s="253"/>
      <c r="B1980" s="253"/>
      <c r="C1980" s="251"/>
      <c r="D1980" s="254"/>
      <c r="E1980" s="254"/>
      <c r="F1980" s="255">
        <f t="shared" si="58"/>
        <v>0</v>
      </c>
      <c r="G1980" s="250"/>
    </row>
    <row r="1981" spans="1:7" ht="18" customHeight="1">
      <c r="A1981" s="253"/>
      <c r="B1981" s="253"/>
      <c r="C1981" s="251"/>
      <c r="D1981" s="254"/>
      <c r="E1981" s="254"/>
      <c r="F1981" s="255">
        <f t="shared" si="58"/>
        <v>0</v>
      </c>
      <c r="G1981" s="250"/>
    </row>
    <row r="1982" spans="1:7" ht="18" customHeight="1">
      <c r="A1982" s="253"/>
      <c r="B1982" s="253"/>
      <c r="C1982" s="251"/>
      <c r="D1982" s="254"/>
      <c r="E1982" s="254"/>
      <c r="F1982" s="255">
        <f t="shared" si="58"/>
        <v>0</v>
      </c>
      <c r="G1982" s="250"/>
    </row>
    <row r="1983" spans="1:7" ht="18" customHeight="1">
      <c r="A1983" s="253"/>
      <c r="B1983" s="253"/>
      <c r="C1983" s="251"/>
      <c r="D1983" s="254"/>
      <c r="E1983" s="254"/>
      <c r="F1983" s="255">
        <f t="shared" si="58"/>
        <v>0</v>
      </c>
      <c r="G1983" s="250"/>
    </row>
    <row r="1984" spans="1:7" ht="18" customHeight="1">
      <c r="A1984" s="253"/>
      <c r="B1984" s="253"/>
      <c r="C1984" s="251"/>
      <c r="D1984" s="254"/>
      <c r="E1984" s="254"/>
      <c r="F1984" s="255">
        <f t="shared" si="58"/>
        <v>0</v>
      </c>
      <c r="G1984" s="250"/>
    </row>
    <row r="1985" spans="1:7" ht="18" customHeight="1">
      <c r="A1985" s="253"/>
      <c r="B1985" s="253"/>
      <c r="C1985" s="251"/>
      <c r="D1985" s="254"/>
      <c r="E1985" s="254"/>
      <c r="F1985" s="255">
        <f t="shared" si="58"/>
        <v>0</v>
      </c>
      <c r="G1985" s="250"/>
    </row>
    <row r="1986" spans="1:7" ht="18" customHeight="1">
      <c r="A1986" s="253"/>
      <c r="B1986" s="253"/>
      <c r="C1986" s="251"/>
      <c r="D1986" s="254"/>
      <c r="E1986" s="254"/>
      <c r="F1986" s="255">
        <f t="shared" si="58"/>
        <v>0</v>
      </c>
      <c r="G1986" s="250"/>
    </row>
    <row r="1987" spans="1:7" ht="18" customHeight="1">
      <c r="A1987" s="253"/>
      <c r="B1987" s="253"/>
      <c r="C1987" s="251"/>
      <c r="D1987" s="254"/>
      <c r="E1987" s="254"/>
      <c r="F1987" s="255">
        <f t="shared" si="58"/>
        <v>0</v>
      </c>
      <c r="G1987" s="250"/>
    </row>
    <row r="1988" spans="1:7" ht="18" customHeight="1">
      <c r="A1988" s="253"/>
      <c r="B1988" s="253"/>
      <c r="C1988" s="251"/>
      <c r="D1988" s="254"/>
      <c r="E1988" s="254"/>
      <c r="F1988" s="255">
        <f t="shared" si="58"/>
        <v>0</v>
      </c>
      <c r="G1988" s="250"/>
    </row>
    <row r="1989" spans="1:7" ht="18" customHeight="1">
      <c r="A1989" s="253"/>
      <c r="B1989" s="253"/>
      <c r="C1989" s="251"/>
      <c r="D1989" s="254"/>
      <c r="E1989" s="254"/>
      <c r="F1989" s="255">
        <f t="shared" si="58"/>
        <v>0</v>
      </c>
      <c r="G1989" s="250"/>
    </row>
    <row r="1990" spans="1:7" ht="18" customHeight="1">
      <c r="A1990" s="253"/>
      <c r="B1990" s="253"/>
      <c r="C1990" s="251"/>
      <c r="D1990" s="254"/>
      <c r="E1990" s="254"/>
      <c r="F1990" s="255">
        <f t="shared" si="58"/>
        <v>0</v>
      </c>
      <c r="G1990" s="250"/>
    </row>
    <row r="1991" spans="1:7" ht="18" customHeight="1">
      <c r="A1991" s="253"/>
      <c r="B1991" s="253"/>
      <c r="C1991" s="251"/>
      <c r="D1991" s="254"/>
      <c r="E1991" s="254"/>
      <c r="F1991" s="255">
        <f t="shared" si="58"/>
        <v>0</v>
      </c>
      <c r="G1991" s="250"/>
    </row>
    <row r="1992" spans="1:7" ht="18" customHeight="1">
      <c r="A1992" s="253"/>
      <c r="B1992" s="253"/>
      <c r="C1992" s="251"/>
      <c r="D1992" s="254"/>
      <c r="E1992" s="254"/>
      <c r="F1992" s="255">
        <f t="shared" si="58"/>
        <v>0</v>
      </c>
      <c r="G1992" s="250"/>
    </row>
    <row r="1993" spans="1:7" ht="18" customHeight="1">
      <c r="A1993" s="253"/>
      <c r="B1993" s="253"/>
      <c r="C1993" s="251"/>
      <c r="D1993" s="254"/>
      <c r="E1993" s="254"/>
      <c r="F1993" s="255">
        <f t="shared" si="58"/>
        <v>0</v>
      </c>
      <c r="G1993" s="250"/>
    </row>
    <row r="1994" spans="1:7" ht="18" customHeight="1">
      <c r="A1994" s="253"/>
      <c r="B1994" s="253"/>
      <c r="C1994" s="251"/>
      <c r="D1994" s="254"/>
      <c r="E1994" s="254"/>
      <c r="F1994" s="255">
        <f t="shared" si="58"/>
        <v>0</v>
      </c>
      <c r="G1994" s="250"/>
    </row>
    <row r="1995" spans="1:7" ht="18" customHeight="1">
      <c r="A1995" s="253"/>
      <c r="B1995" s="253"/>
      <c r="C1995" s="251"/>
      <c r="D1995" s="254"/>
      <c r="E1995" s="254"/>
      <c r="F1995" s="255">
        <f t="shared" si="58"/>
        <v>0</v>
      </c>
      <c r="G1995" s="250"/>
    </row>
    <row r="1996" spans="1:7" ht="18" customHeight="1">
      <c r="A1996" s="253"/>
      <c r="B1996" s="253"/>
      <c r="C1996" s="251"/>
      <c r="D1996" s="254"/>
      <c r="E1996" s="254"/>
      <c r="F1996" s="255">
        <f t="shared" si="58"/>
        <v>0</v>
      </c>
      <c r="G1996" s="250"/>
    </row>
    <row r="1997" spans="1:7" ht="18" customHeight="1">
      <c r="A1997" s="253"/>
      <c r="B1997" s="253"/>
      <c r="C1997" s="251"/>
      <c r="D1997" s="254"/>
      <c r="E1997" s="254"/>
      <c r="F1997" s="255">
        <f t="shared" si="58"/>
        <v>0</v>
      </c>
      <c r="G1997" s="250"/>
    </row>
    <row r="1998" spans="1:7" ht="18" customHeight="1">
      <c r="A1998" s="253"/>
      <c r="B1998" s="253"/>
      <c r="C1998" s="251"/>
      <c r="D1998" s="254"/>
      <c r="E1998" s="254"/>
      <c r="F1998" s="255">
        <f t="shared" si="58"/>
        <v>0</v>
      </c>
      <c r="G1998" s="250"/>
    </row>
    <row r="1999" spans="1:7" ht="18" customHeight="1">
      <c r="A1999" s="253"/>
      <c r="B1999" s="253"/>
      <c r="C1999" s="251"/>
      <c r="D1999" s="254"/>
      <c r="E1999" s="254"/>
      <c r="F1999" s="255">
        <f t="shared" si="58"/>
        <v>0</v>
      </c>
      <c r="G1999" s="250"/>
    </row>
    <row r="2000" spans="1:7" ht="18" customHeight="1">
      <c r="A2000" s="253"/>
      <c r="B2000" s="253"/>
      <c r="C2000" s="251"/>
      <c r="D2000" s="254"/>
      <c r="E2000" s="254"/>
      <c r="F2000" s="255">
        <f t="shared" si="58"/>
        <v>0</v>
      </c>
      <c r="G2000" s="250"/>
    </row>
    <row r="2001" spans="1:7" ht="18" customHeight="1">
      <c r="A2001" s="253"/>
      <c r="B2001" s="253"/>
      <c r="C2001" s="251"/>
      <c r="D2001" s="254"/>
      <c r="E2001" s="254"/>
      <c r="F2001" s="255">
        <f t="shared" ref="F2001:F2048" si="59">IF(C2001&lt;&gt;"",F2000+D2001-E2001,0)</f>
        <v>0</v>
      </c>
      <c r="G2001" s="250"/>
    </row>
    <row r="2002" spans="1:7" ht="18" customHeight="1">
      <c r="A2002" s="253"/>
      <c r="B2002" s="253"/>
      <c r="C2002" s="251"/>
      <c r="D2002" s="254"/>
      <c r="E2002" s="254"/>
      <c r="F2002" s="255">
        <f t="shared" si="59"/>
        <v>0</v>
      </c>
      <c r="G2002" s="250"/>
    </row>
    <row r="2003" spans="1:7" ht="18" customHeight="1">
      <c r="A2003" s="253"/>
      <c r="B2003" s="253"/>
      <c r="C2003" s="251"/>
      <c r="D2003" s="254"/>
      <c r="E2003" s="254"/>
      <c r="F2003" s="255">
        <f t="shared" si="59"/>
        <v>0</v>
      </c>
      <c r="G2003" s="250"/>
    </row>
    <row r="2004" spans="1:7" ht="18" customHeight="1">
      <c r="A2004" s="253"/>
      <c r="B2004" s="253"/>
      <c r="C2004" s="251"/>
      <c r="D2004" s="254"/>
      <c r="E2004" s="254"/>
      <c r="F2004" s="255">
        <f t="shared" si="59"/>
        <v>0</v>
      </c>
      <c r="G2004" s="250"/>
    </row>
    <row r="2005" spans="1:7" ht="18" customHeight="1">
      <c r="A2005" s="253"/>
      <c r="B2005" s="253"/>
      <c r="C2005" s="251"/>
      <c r="D2005" s="254"/>
      <c r="E2005" s="254"/>
      <c r="F2005" s="255">
        <f t="shared" si="59"/>
        <v>0</v>
      </c>
      <c r="G2005" s="250"/>
    </row>
    <row r="2006" spans="1:7" ht="18" customHeight="1">
      <c r="A2006" s="253"/>
      <c r="B2006" s="253"/>
      <c r="C2006" s="251"/>
      <c r="D2006" s="254"/>
      <c r="E2006" s="254"/>
      <c r="F2006" s="255">
        <f t="shared" si="59"/>
        <v>0</v>
      </c>
      <c r="G2006" s="250"/>
    </row>
    <row r="2007" spans="1:7" ht="18" customHeight="1">
      <c r="A2007" s="253"/>
      <c r="B2007" s="253"/>
      <c r="C2007" s="251"/>
      <c r="D2007" s="254"/>
      <c r="E2007" s="254"/>
      <c r="F2007" s="255">
        <f t="shared" si="59"/>
        <v>0</v>
      </c>
      <c r="G2007" s="250"/>
    </row>
    <row r="2008" spans="1:7" ht="18" customHeight="1">
      <c r="A2008" s="253"/>
      <c r="B2008" s="253"/>
      <c r="C2008" s="251"/>
      <c r="D2008" s="254"/>
      <c r="E2008" s="254"/>
      <c r="F2008" s="255">
        <f t="shared" si="59"/>
        <v>0</v>
      </c>
      <c r="G2008" s="250"/>
    </row>
    <row r="2009" spans="1:7" ht="18" customHeight="1">
      <c r="A2009" s="253"/>
      <c r="B2009" s="253"/>
      <c r="C2009" s="251"/>
      <c r="D2009" s="254"/>
      <c r="E2009" s="254"/>
      <c r="F2009" s="255">
        <f t="shared" si="59"/>
        <v>0</v>
      </c>
      <c r="G2009" s="250"/>
    </row>
    <row r="2010" spans="1:7" ht="18" customHeight="1">
      <c r="A2010" s="253"/>
      <c r="B2010" s="253"/>
      <c r="C2010" s="251"/>
      <c r="D2010" s="254"/>
      <c r="E2010" s="254"/>
      <c r="F2010" s="255">
        <f t="shared" si="59"/>
        <v>0</v>
      </c>
      <c r="G2010" s="250"/>
    </row>
    <row r="2011" spans="1:7" ht="18" customHeight="1">
      <c r="A2011" s="253"/>
      <c r="B2011" s="253"/>
      <c r="C2011" s="251"/>
      <c r="D2011" s="254"/>
      <c r="E2011" s="254"/>
      <c r="F2011" s="255">
        <f t="shared" si="59"/>
        <v>0</v>
      </c>
      <c r="G2011" s="250"/>
    </row>
    <row r="2012" spans="1:7" ht="18" customHeight="1">
      <c r="A2012" s="253"/>
      <c r="B2012" s="253"/>
      <c r="C2012" s="251"/>
      <c r="D2012" s="254"/>
      <c r="E2012" s="254"/>
      <c r="F2012" s="255">
        <f t="shared" si="59"/>
        <v>0</v>
      </c>
      <c r="G2012" s="250"/>
    </row>
    <row r="2013" spans="1:7" ht="18" customHeight="1">
      <c r="A2013" s="253"/>
      <c r="B2013" s="253"/>
      <c r="C2013" s="251"/>
      <c r="D2013" s="254"/>
      <c r="E2013" s="254"/>
      <c r="F2013" s="255">
        <f t="shared" si="59"/>
        <v>0</v>
      </c>
      <c r="G2013" s="250"/>
    </row>
    <row r="2014" spans="1:7" ht="18" customHeight="1">
      <c r="A2014" s="253"/>
      <c r="B2014" s="253"/>
      <c r="C2014" s="251"/>
      <c r="D2014" s="254"/>
      <c r="E2014" s="254"/>
      <c r="F2014" s="255">
        <f t="shared" si="59"/>
        <v>0</v>
      </c>
      <c r="G2014" s="250"/>
    </row>
    <row r="2015" spans="1:7" ht="18" customHeight="1">
      <c r="A2015" s="253"/>
      <c r="B2015" s="253"/>
      <c r="C2015" s="251"/>
      <c r="D2015" s="254"/>
      <c r="E2015" s="254"/>
      <c r="F2015" s="255">
        <f t="shared" si="59"/>
        <v>0</v>
      </c>
      <c r="G2015" s="250"/>
    </row>
    <row r="2016" spans="1:7" ht="18" customHeight="1">
      <c r="A2016" s="253"/>
      <c r="B2016" s="253"/>
      <c r="C2016" s="251"/>
      <c r="D2016" s="254"/>
      <c r="E2016" s="254"/>
      <c r="F2016" s="255">
        <f t="shared" si="59"/>
        <v>0</v>
      </c>
      <c r="G2016" s="250"/>
    </row>
    <row r="2017" spans="1:7" ht="18" customHeight="1">
      <c r="A2017" s="253"/>
      <c r="B2017" s="253"/>
      <c r="C2017" s="251"/>
      <c r="D2017" s="254"/>
      <c r="E2017" s="254"/>
      <c r="F2017" s="255">
        <f t="shared" si="59"/>
        <v>0</v>
      </c>
      <c r="G2017" s="250"/>
    </row>
    <row r="2018" spans="1:7" ht="18" customHeight="1">
      <c r="A2018" s="253"/>
      <c r="B2018" s="253"/>
      <c r="C2018" s="251"/>
      <c r="D2018" s="254"/>
      <c r="E2018" s="254"/>
      <c r="F2018" s="255">
        <f t="shared" si="59"/>
        <v>0</v>
      </c>
      <c r="G2018" s="250"/>
    </row>
    <row r="2019" spans="1:7" ht="18" customHeight="1">
      <c r="A2019" s="253"/>
      <c r="B2019" s="253"/>
      <c r="C2019" s="251"/>
      <c r="D2019" s="254"/>
      <c r="E2019" s="254"/>
      <c r="F2019" s="255">
        <f t="shared" si="59"/>
        <v>0</v>
      </c>
      <c r="G2019" s="250"/>
    </row>
    <row r="2020" spans="1:7" ht="18" customHeight="1">
      <c r="A2020" s="253"/>
      <c r="B2020" s="253"/>
      <c r="C2020" s="251"/>
      <c r="D2020" s="254"/>
      <c r="E2020" s="254"/>
      <c r="F2020" s="255">
        <f t="shared" si="59"/>
        <v>0</v>
      </c>
      <c r="G2020" s="250"/>
    </row>
    <row r="2021" spans="1:7" ht="18" customHeight="1">
      <c r="A2021" s="253"/>
      <c r="B2021" s="253"/>
      <c r="C2021" s="251"/>
      <c r="D2021" s="254"/>
      <c r="E2021" s="254"/>
      <c r="F2021" s="255">
        <f t="shared" si="59"/>
        <v>0</v>
      </c>
      <c r="G2021" s="250"/>
    </row>
    <row r="2022" spans="1:7" ht="18" customHeight="1">
      <c r="A2022" s="253"/>
      <c r="B2022" s="253"/>
      <c r="C2022" s="251"/>
      <c r="D2022" s="254"/>
      <c r="E2022" s="254"/>
      <c r="F2022" s="255">
        <f t="shared" si="59"/>
        <v>0</v>
      </c>
      <c r="G2022" s="250"/>
    </row>
    <row r="2023" spans="1:7" ht="18" customHeight="1">
      <c r="A2023" s="253"/>
      <c r="B2023" s="253"/>
      <c r="C2023" s="251"/>
      <c r="D2023" s="254"/>
      <c r="E2023" s="254"/>
      <c r="F2023" s="255">
        <f t="shared" si="59"/>
        <v>0</v>
      </c>
      <c r="G2023" s="250"/>
    </row>
    <row r="2024" spans="1:7" ht="18" customHeight="1">
      <c r="A2024" s="253"/>
      <c r="B2024" s="253"/>
      <c r="C2024" s="251"/>
      <c r="D2024" s="254"/>
      <c r="E2024" s="254"/>
      <c r="F2024" s="255">
        <f t="shared" si="59"/>
        <v>0</v>
      </c>
      <c r="G2024" s="250"/>
    </row>
    <row r="2025" spans="1:7" ht="18" customHeight="1">
      <c r="A2025" s="253"/>
      <c r="B2025" s="253"/>
      <c r="C2025" s="251"/>
      <c r="D2025" s="254"/>
      <c r="E2025" s="254"/>
      <c r="F2025" s="255">
        <f t="shared" si="59"/>
        <v>0</v>
      </c>
      <c r="G2025" s="250"/>
    </row>
    <row r="2026" spans="1:7" ht="18" customHeight="1">
      <c r="A2026" s="253"/>
      <c r="B2026" s="253"/>
      <c r="C2026" s="251"/>
      <c r="D2026" s="254"/>
      <c r="E2026" s="254"/>
      <c r="F2026" s="255">
        <f t="shared" si="59"/>
        <v>0</v>
      </c>
      <c r="G2026" s="250"/>
    </row>
    <row r="2027" spans="1:7" ht="18" customHeight="1">
      <c r="A2027" s="253"/>
      <c r="B2027" s="253"/>
      <c r="C2027" s="251"/>
      <c r="D2027" s="254"/>
      <c r="E2027" s="254"/>
      <c r="F2027" s="255">
        <f t="shared" si="59"/>
        <v>0</v>
      </c>
      <c r="G2027" s="250"/>
    </row>
    <row r="2028" spans="1:7" ht="18" customHeight="1">
      <c r="A2028" s="253"/>
      <c r="B2028" s="253"/>
      <c r="C2028" s="251"/>
      <c r="D2028" s="254"/>
      <c r="E2028" s="254"/>
      <c r="F2028" s="255">
        <f t="shared" si="59"/>
        <v>0</v>
      </c>
      <c r="G2028" s="250"/>
    </row>
    <row r="2029" spans="1:7" ht="18" customHeight="1">
      <c r="A2029" s="253"/>
      <c r="B2029" s="253"/>
      <c r="C2029" s="251"/>
      <c r="D2029" s="254"/>
      <c r="E2029" s="254"/>
      <c r="F2029" s="255">
        <f t="shared" si="59"/>
        <v>0</v>
      </c>
      <c r="G2029" s="250"/>
    </row>
    <row r="2030" spans="1:7" ht="18" customHeight="1">
      <c r="A2030" s="253"/>
      <c r="B2030" s="253"/>
      <c r="C2030" s="251"/>
      <c r="D2030" s="254"/>
      <c r="E2030" s="254"/>
      <c r="F2030" s="255">
        <f t="shared" si="59"/>
        <v>0</v>
      </c>
      <c r="G2030" s="250"/>
    </row>
    <row r="2031" spans="1:7" ht="18" customHeight="1">
      <c r="A2031" s="253"/>
      <c r="B2031" s="253"/>
      <c r="C2031" s="251"/>
      <c r="D2031" s="254"/>
      <c r="E2031" s="254"/>
      <c r="F2031" s="255">
        <f t="shared" si="59"/>
        <v>0</v>
      </c>
      <c r="G2031" s="250"/>
    </row>
    <row r="2032" spans="1:7" ht="18" customHeight="1">
      <c r="A2032" s="253"/>
      <c r="B2032" s="253"/>
      <c r="C2032" s="251"/>
      <c r="D2032" s="254"/>
      <c r="E2032" s="254"/>
      <c r="F2032" s="255">
        <f t="shared" si="59"/>
        <v>0</v>
      </c>
      <c r="G2032" s="250"/>
    </row>
    <row r="2033" spans="1:7" ht="18" customHeight="1">
      <c r="A2033" s="253"/>
      <c r="B2033" s="253"/>
      <c r="C2033" s="251"/>
      <c r="D2033" s="254"/>
      <c r="E2033" s="254"/>
      <c r="F2033" s="255">
        <f t="shared" si="59"/>
        <v>0</v>
      </c>
      <c r="G2033" s="250"/>
    </row>
    <row r="2034" spans="1:7" ht="18" customHeight="1">
      <c r="A2034" s="253"/>
      <c r="B2034" s="253"/>
      <c r="C2034" s="251"/>
      <c r="D2034" s="254"/>
      <c r="E2034" s="254"/>
      <c r="F2034" s="255">
        <f t="shared" si="59"/>
        <v>0</v>
      </c>
      <c r="G2034" s="250"/>
    </row>
    <row r="2035" spans="1:7" ht="18" customHeight="1">
      <c r="A2035" s="253"/>
      <c r="B2035" s="253"/>
      <c r="C2035" s="251"/>
      <c r="D2035" s="254"/>
      <c r="E2035" s="254"/>
      <c r="F2035" s="255">
        <f t="shared" si="59"/>
        <v>0</v>
      </c>
      <c r="G2035" s="250"/>
    </row>
    <row r="2036" spans="1:7" ht="18" customHeight="1">
      <c r="A2036" s="253"/>
      <c r="B2036" s="253"/>
      <c r="C2036" s="251"/>
      <c r="D2036" s="254"/>
      <c r="E2036" s="254"/>
      <c r="F2036" s="255">
        <f t="shared" si="59"/>
        <v>0</v>
      </c>
      <c r="G2036" s="250"/>
    </row>
    <row r="2037" spans="1:7" ht="18" customHeight="1">
      <c r="A2037" s="253"/>
      <c r="B2037" s="253"/>
      <c r="C2037" s="251"/>
      <c r="D2037" s="254"/>
      <c r="E2037" s="254"/>
      <c r="F2037" s="255">
        <f t="shared" si="59"/>
        <v>0</v>
      </c>
      <c r="G2037" s="250"/>
    </row>
    <row r="2038" spans="1:7" ht="18" customHeight="1">
      <c r="A2038" s="253"/>
      <c r="B2038" s="253"/>
      <c r="C2038" s="251"/>
      <c r="D2038" s="254"/>
      <c r="E2038" s="254"/>
      <c r="F2038" s="255">
        <f t="shared" si="59"/>
        <v>0</v>
      </c>
      <c r="G2038" s="250"/>
    </row>
    <row r="2039" spans="1:7" ht="18" customHeight="1">
      <c r="A2039" s="253"/>
      <c r="B2039" s="253"/>
      <c r="C2039" s="251"/>
      <c r="D2039" s="254"/>
      <c r="E2039" s="254"/>
      <c r="F2039" s="255">
        <f t="shared" si="59"/>
        <v>0</v>
      </c>
      <c r="G2039" s="250"/>
    </row>
    <row r="2040" spans="1:7" ht="18" customHeight="1">
      <c r="A2040" s="253"/>
      <c r="B2040" s="253"/>
      <c r="C2040" s="251"/>
      <c r="D2040" s="254"/>
      <c r="E2040" s="254"/>
      <c r="F2040" s="255">
        <f t="shared" si="59"/>
        <v>0</v>
      </c>
      <c r="G2040" s="250"/>
    </row>
    <row r="2041" spans="1:7" ht="18" customHeight="1">
      <c r="A2041" s="253"/>
      <c r="B2041" s="253"/>
      <c r="C2041" s="251"/>
      <c r="D2041" s="254"/>
      <c r="E2041" s="254"/>
      <c r="F2041" s="255">
        <f t="shared" si="59"/>
        <v>0</v>
      </c>
      <c r="G2041" s="250"/>
    </row>
    <row r="2042" spans="1:7" ht="18" customHeight="1">
      <c r="A2042" s="253"/>
      <c r="B2042" s="253"/>
      <c r="C2042" s="251"/>
      <c r="D2042" s="254"/>
      <c r="E2042" s="254"/>
      <c r="F2042" s="255">
        <f t="shared" si="59"/>
        <v>0</v>
      </c>
      <c r="G2042" s="250"/>
    </row>
    <row r="2043" spans="1:7" ht="18" customHeight="1">
      <c r="A2043" s="253"/>
      <c r="B2043" s="253"/>
      <c r="C2043" s="251"/>
      <c r="D2043" s="254"/>
      <c r="E2043" s="254"/>
      <c r="F2043" s="255">
        <f t="shared" si="59"/>
        <v>0</v>
      </c>
      <c r="G2043" s="250"/>
    </row>
    <row r="2044" spans="1:7" ht="18" customHeight="1">
      <c r="A2044" s="253"/>
      <c r="B2044" s="253"/>
      <c r="C2044" s="251"/>
      <c r="D2044" s="254"/>
      <c r="E2044" s="254"/>
      <c r="F2044" s="255">
        <f t="shared" si="59"/>
        <v>0</v>
      </c>
      <c r="G2044" s="250"/>
    </row>
    <row r="2045" spans="1:7" ht="18" customHeight="1">
      <c r="A2045" s="253"/>
      <c r="B2045" s="253"/>
      <c r="C2045" s="251"/>
      <c r="D2045" s="254"/>
      <c r="E2045" s="254"/>
      <c r="F2045" s="255">
        <f t="shared" si="59"/>
        <v>0</v>
      </c>
      <c r="G2045" s="250"/>
    </row>
    <row r="2046" spans="1:7" ht="18" customHeight="1">
      <c r="A2046" s="253"/>
      <c r="B2046" s="253"/>
      <c r="C2046" s="251"/>
      <c r="D2046" s="254"/>
      <c r="E2046" s="254"/>
      <c r="F2046" s="255">
        <f t="shared" si="59"/>
        <v>0</v>
      </c>
      <c r="G2046" s="250"/>
    </row>
    <row r="2047" spans="1:7" ht="18" customHeight="1">
      <c r="A2047" s="253"/>
      <c r="B2047" s="253"/>
      <c r="C2047" s="251"/>
      <c r="D2047" s="254"/>
      <c r="E2047" s="254"/>
      <c r="F2047" s="255">
        <f t="shared" si="59"/>
        <v>0</v>
      </c>
      <c r="G2047" s="250"/>
    </row>
    <row r="2048" spans="1:7" ht="18" customHeight="1">
      <c r="A2048" s="253"/>
      <c r="B2048" s="250" t="s">
        <v>613</v>
      </c>
      <c r="C2048" s="250"/>
      <c r="D2048" s="250"/>
      <c r="E2048" s="252"/>
      <c r="F2048" s="255">
        <f t="shared" si="59"/>
        <v>0</v>
      </c>
      <c r="G2048" s="250"/>
    </row>
    <row r="2049" spans="1:7" ht="18" customHeight="1">
      <c r="A2049" s="250"/>
      <c r="B2049" s="250"/>
      <c r="C2049" s="250" t="s">
        <v>614</v>
      </c>
      <c r="D2049" s="250">
        <f>SUM(D13:D2048)</f>
        <v>72049599000</v>
      </c>
      <c r="E2049" s="252">
        <f>SUM(E13:E2048)</f>
        <v>72035389000</v>
      </c>
      <c r="F2049" s="255" t="s">
        <v>615</v>
      </c>
      <c r="G2049" s="255" t="s">
        <v>615</v>
      </c>
    </row>
    <row r="2050" spans="1:7" ht="18" customHeight="1">
      <c r="A2050" s="257"/>
      <c r="B2050" s="257"/>
      <c r="C2050" s="257" t="s">
        <v>616</v>
      </c>
      <c r="D2050" s="258" t="s">
        <v>615</v>
      </c>
      <c r="E2050" s="259" t="s">
        <v>615</v>
      </c>
      <c r="F2050" s="260">
        <f>F12+D2049-E2049</f>
        <v>25329000</v>
      </c>
      <c r="G2050" s="258" t="s">
        <v>615</v>
      </c>
    </row>
    <row r="2052" spans="1:7">
      <c r="A2052" s="261" t="s">
        <v>617</v>
      </c>
    </row>
    <row r="2053" spans="1:7">
      <c r="A2053" s="261" t="s">
        <v>618</v>
      </c>
    </row>
    <row r="2054" spans="1:7">
      <c r="F2054" s="262" t="s">
        <v>619</v>
      </c>
    </row>
    <row r="2055" spans="1:7" s="263" customFormat="1" ht="14.25">
      <c r="B2055" s="263" t="s">
        <v>620</v>
      </c>
      <c r="C2055" s="263" t="s">
        <v>621</v>
      </c>
      <c r="E2055" s="264"/>
      <c r="F2055" s="263" t="s">
        <v>622</v>
      </c>
    </row>
    <row r="2056" spans="1:7" s="265" customFormat="1">
      <c r="B2056" s="265" t="s">
        <v>623</v>
      </c>
      <c r="C2056" s="265" t="s">
        <v>623</v>
      </c>
      <c r="E2056" s="266"/>
      <c r="F2056" s="265" t="s">
        <v>624</v>
      </c>
    </row>
    <row r="2057" spans="1:7" s="265" customFormat="1">
      <c r="E2057" s="266"/>
    </row>
  </sheetData>
  <autoFilter ref="A11:H2050">
    <filterColumn colId="1"/>
    <filterColumn colId="2"/>
  </autoFilter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 enableFormatConditionsCalculation="0">
    <tabColor indexed="22"/>
  </sheetPr>
  <dimension ref="A1:I46"/>
  <sheetViews>
    <sheetView topLeftCell="A7" workbookViewId="0">
      <selection activeCell="F17" sqref="F17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6/1/2016</v>
      </c>
      <c r="E1" s="30" t="str">
        <f ca="1">"CÔNG NỢ KHÁC - LONG AN : " &amp; DAY($I$1)&amp;"/"&amp;MONTH($I$1)&amp;"/"&amp;YEAR($I$1)</f>
        <v>CÔNG NỢ KHÁC - LONG AN : 6/1/2016</v>
      </c>
      <c r="I1" s="36">
        <f ca="1">TODAY()</f>
        <v>42375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1157</v>
      </c>
      <c r="C3" s="160">
        <f>IF(ISNA(VLOOKUP(B3,[2]T.KẾT!$B$4:$C$14,2,0)),0,VLOOKUP(B3,[2]T.KẾT!$B$4:$C$14,2,0))</f>
        <v>62481100</v>
      </c>
      <c r="D3" s="89"/>
      <c r="E3" s="132">
        <v>1</v>
      </c>
      <c r="F3" s="139" t="s">
        <v>66</v>
      </c>
      <c r="G3" s="131">
        <f>IF('AN PHÚ'!$I$139&lt;0,0,'AN PHÚ'!$I$139)</f>
        <v>100405176</v>
      </c>
      <c r="I3" s="142"/>
    </row>
    <row r="4" spans="1:9" s="17" customFormat="1" ht="19.5" customHeight="1">
      <c r="A4" s="27">
        <v>2</v>
      </c>
      <c r="B4" s="32" t="s">
        <v>1158</v>
      </c>
      <c r="C4" s="160">
        <f>IF(ISNA(VLOOKUP(B4,[2]T.KẾT!$B$4:$C$14,2,0)),0,VLOOKUP(B4,[2]T.KẾT!$B$4:$C$14,2,0))</f>
        <v>59990640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1159</v>
      </c>
      <c r="C5" s="596">
        <f>IF(ISNA(VLOOKUP(B5,[2]T.KẾT!$B$4:$C$14,2,0)),0,VLOOKUP(B5,[2]T.KẾT!$B$4:$C$14,2,0))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1160</v>
      </c>
      <c r="C6" s="160">
        <f>IF(ISNA(VLOOKUP(B6,[2]T.KẾT!$B$4:$C$14,2,0)),0,VLOOKUP(B6,[2]T.KẾT!$B$4:$C$14,2,0))</f>
        <v>9400000</v>
      </c>
      <c r="D6" s="45"/>
      <c r="E6" s="25">
        <v>5</v>
      </c>
      <c r="F6" s="163" t="s">
        <v>1292</v>
      </c>
      <c r="G6" s="131"/>
      <c r="I6" s="140"/>
    </row>
    <row r="7" spans="1:9" s="17" customFormat="1" ht="19.5" customHeight="1">
      <c r="A7" s="27">
        <v>5</v>
      </c>
      <c r="B7" s="35" t="s">
        <v>1161</v>
      </c>
      <c r="C7" s="160">
        <f>IF(ISNA(VLOOKUP(B7,[2]T.KẾT!$B$4:$C$14,2,0)),0,VLOOKUP(B7,[2]T.KẾT!$B$4:$C$14,2,0))</f>
        <v>108149533</v>
      </c>
      <c r="D7" s="45"/>
      <c r="E7" s="25">
        <v>6</v>
      </c>
      <c r="F7" s="161" t="s">
        <v>1379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1162</v>
      </c>
      <c r="C8" s="160">
        <f>IF(ISNA(VLOOKUP(B8,[2]T.KẾT!$B$4:$C$14,2,0)),0,VLOOKUP(B8,[2]T.KẾT!$B$4:$C$14,2,0))</f>
        <v>46833400</v>
      </c>
      <c r="D8" s="45"/>
      <c r="E8" s="25">
        <v>7</v>
      </c>
      <c r="F8" s="161" t="s">
        <v>1388</v>
      </c>
      <c r="G8" s="159"/>
      <c r="I8" s="140"/>
    </row>
    <row r="9" spans="1:9" s="17" customFormat="1" ht="19.5" customHeight="1">
      <c r="A9" s="598">
        <v>7</v>
      </c>
      <c r="B9" s="597" t="s">
        <v>1390</v>
      </c>
      <c r="C9" s="131"/>
      <c r="D9" s="45"/>
      <c r="E9" s="25">
        <v>8</v>
      </c>
      <c r="F9" s="161" t="s">
        <v>1399</v>
      </c>
      <c r="G9" s="159">
        <v>39198830</v>
      </c>
      <c r="I9" s="140"/>
    </row>
    <row r="10" spans="1:9" s="17" customFormat="1" ht="19.5" customHeight="1">
      <c r="A10" s="25">
        <v>8</v>
      </c>
      <c r="B10" s="39" t="s">
        <v>1374</v>
      </c>
      <c r="C10" s="44">
        <f>88506000-50000000</f>
        <v>38506000</v>
      </c>
      <c r="D10" s="45"/>
      <c r="E10" s="25">
        <v>9</v>
      </c>
      <c r="F10" s="192" t="s">
        <v>1444</v>
      </c>
      <c r="G10" s="159">
        <v>56980000</v>
      </c>
      <c r="I10" s="140"/>
    </row>
    <row r="11" spans="1:9" s="17" customFormat="1" ht="19.5" customHeight="1">
      <c r="A11" s="598"/>
      <c r="B11" s="597"/>
      <c r="C11" s="131"/>
      <c r="D11" s="45"/>
      <c r="E11" s="25"/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325360673</v>
      </c>
      <c r="D13" s="88"/>
      <c r="E13" s="626" t="s">
        <v>4</v>
      </c>
      <c r="F13" s="627"/>
      <c r="G13" s="33">
        <f>SUM(G3:G12)</f>
        <v>210301006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6/1/2016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6/1/2016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HEADWAY!I105</f>
        <v>122052598.4000001</v>
      </c>
      <c r="D17" s="26"/>
      <c r="E17" s="40">
        <v>1</v>
      </c>
      <c r="F17" s="616" t="s">
        <v>1398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1163</v>
      </c>
      <c r="C18" s="131">
        <f>'Song Tân'!H235</f>
        <v>0</v>
      </c>
      <c r="D18" s="26"/>
      <c r="E18" s="25">
        <v>2</v>
      </c>
      <c r="F18" s="39"/>
      <c r="G18" s="131"/>
    </row>
    <row r="19" spans="1:9" s="17" customFormat="1" ht="19.5" customHeight="1">
      <c r="A19" s="25">
        <v>3</v>
      </c>
      <c r="B19" s="192" t="s">
        <v>1151</v>
      </c>
      <c r="C19" s="131">
        <f>AAAS!I82</f>
        <v>0</v>
      </c>
      <c r="D19" s="26"/>
      <c r="E19" s="25">
        <v>3</v>
      </c>
      <c r="F19" s="597"/>
      <c r="G19" s="131"/>
    </row>
    <row r="20" spans="1:9" s="17" customFormat="1" ht="19.5" customHeight="1">
      <c r="A20" s="25">
        <v>4</v>
      </c>
      <c r="B20" s="192" t="s">
        <v>1164</v>
      </c>
      <c r="C20" s="131">
        <f>'Keo Cont'!K38</f>
        <v>20040000</v>
      </c>
      <c r="D20" s="26"/>
      <c r="E20" s="25"/>
      <c r="F20" s="597"/>
      <c r="G20" s="131"/>
    </row>
    <row r="21" spans="1:9" s="20" customFormat="1" ht="19.5" customHeight="1">
      <c r="A21" s="25">
        <v>5</v>
      </c>
      <c r="B21" s="601" t="s">
        <v>1397</v>
      </c>
      <c r="C21" s="131">
        <v>12210000</v>
      </c>
      <c r="D21" s="602"/>
      <c r="E21" s="600"/>
      <c r="F21" s="617"/>
      <c r="G21" s="131"/>
    </row>
    <row r="22" spans="1:9" s="17" customFormat="1" ht="19.5" customHeight="1">
      <c r="A22" s="625" t="s">
        <v>4</v>
      </c>
      <c r="B22" s="625"/>
      <c r="C22" s="33">
        <f>SUM(C17:C21)</f>
        <v>154302598.4000001</v>
      </c>
      <c r="D22" s="26"/>
      <c r="E22" s="625" t="s">
        <v>4</v>
      </c>
      <c r="F22" s="625"/>
      <c r="G22" s="33">
        <f>SUM(G17:G21)</f>
        <v>24600000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6/1/2016</v>
      </c>
      <c r="B24" s="6"/>
      <c r="C24" s="7"/>
      <c r="D24" s="26"/>
      <c r="E24" s="15" t="str">
        <f ca="1">"CÔNG NỢ CÁ - TRÀ VINH: " &amp; DAY(I1)&amp;"/"&amp;MONTH(I1)&amp;"/"&amp;YEAR(I1)</f>
        <v>CÔNG NỢ CÁ - TRÀ VINH: 6/1/2016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1368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1182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1183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1181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1291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1165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1290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1369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1180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1289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1370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1166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1167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1371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1168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1372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1169</v>
      </c>
      <c r="C40" s="42">
        <f>IF(ISNA(VLOOKUP(B40,[3]T.KẾT!$B$4:$C$33,2,0)),0,VLOOKUP(B40,[3]T.KẾT!$B$4:$C$33,2,0))</f>
        <v>-56321.799999999814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1170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1171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1172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5" t="s">
        <v>4</v>
      </c>
      <c r="B45" s="625"/>
      <c r="C45" s="12">
        <f>SUM(C26:C44)</f>
        <v>5304881.5</v>
      </c>
      <c r="E45" s="625" t="s">
        <v>4</v>
      </c>
      <c r="F45" s="625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3" t="s">
        <v>274</v>
      </c>
      <c r="B1" s="618" t="s">
        <v>22</v>
      </c>
      <c r="C1" s="618" t="s">
        <v>1400</v>
      </c>
      <c r="D1" s="618"/>
      <c r="E1" s="618" t="s">
        <v>1405</v>
      </c>
      <c r="F1" s="618"/>
      <c r="G1" s="618"/>
      <c r="H1" s="618" t="s">
        <v>1406</v>
      </c>
      <c r="I1" s="618"/>
      <c r="J1" s="618"/>
      <c r="K1" s="618" t="s">
        <v>27</v>
      </c>
    </row>
    <row r="2" spans="1:11" s="242" customFormat="1" ht="20.25" customHeight="1">
      <c r="A2" s="624"/>
      <c r="B2" s="618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1401</v>
      </c>
      <c r="H2" s="603" t="s">
        <v>278</v>
      </c>
      <c r="I2" s="246" t="s">
        <v>279</v>
      </c>
      <c r="J2" s="603" t="s">
        <v>1401</v>
      </c>
      <c r="K2" s="618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1407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1402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1402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1403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1404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614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615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J159"/>
  <sheetViews>
    <sheetView topLeftCell="A5" zoomScale="95" workbookViewId="0">
      <pane ySplit="7" topLeftCell="A98" activePane="bottomLeft" state="frozen"/>
      <selection activeCell="A5" sqref="A5"/>
      <selection pane="bottomLeft" activeCell="F120" sqref="F120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3" t="s">
        <v>18</v>
      </c>
      <c r="B2" s="633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5" t="s">
        <v>20</v>
      </c>
      <c r="B5" s="635"/>
      <c r="C5" s="635"/>
      <c r="D5" s="635"/>
      <c r="E5" s="635"/>
      <c r="F5" s="635"/>
      <c r="G5" s="635"/>
      <c r="H5" s="635"/>
      <c r="I5" s="635"/>
      <c r="J5" s="98"/>
    </row>
    <row r="6" spans="1:10" ht="9" hidden="1" customHeight="1">
      <c r="A6" s="636"/>
      <c r="B6" s="636"/>
      <c r="C6" s="636"/>
      <c r="D6" s="636"/>
      <c r="E6" s="636"/>
      <c r="F6" s="636"/>
      <c r="G6" s="636"/>
      <c r="H6" s="636"/>
      <c r="I6" s="636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28" t="s">
        <v>64</v>
      </c>
      <c r="B12" s="629"/>
      <c r="C12" s="630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1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2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/>
      <c r="B120" s="156"/>
      <c r="C120" s="114"/>
      <c r="D120" s="157"/>
      <c r="E120" s="158"/>
      <c r="F120" s="77"/>
      <c r="G120" s="74">
        <f t="shared" si="12"/>
        <v>0</v>
      </c>
      <c r="H120" s="77"/>
      <c r="I120" s="74">
        <f t="shared" si="13"/>
        <v>0</v>
      </c>
      <c r="J120" s="99"/>
    </row>
    <row r="121" spans="1:10" ht="18" customHeight="1">
      <c r="A121" s="76"/>
      <c r="B121" s="156"/>
      <c r="C121" s="114"/>
      <c r="D121" s="157"/>
      <c r="E121" s="158"/>
      <c r="F121" s="77"/>
      <c r="G121" s="74">
        <f t="shared" si="12"/>
        <v>0</v>
      </c>
      <c r="H121" s="77"/>
      <c r="I121" s="74">
        <f t="shared" si="13"/>
        <v>0</v>
      </c>
      <c r="J121" s="99"/>
    </row>
    <row r="122" spans="1:10" ht="18" customHeight="1">
      <c r="A122" s="76"/>
      <c r="B122" s="156"/>
      <c r="C122" s="114"/>
      <c r="D122" s="157"/>
      <c r="E122" s="158"/>
      <c r="F122" s="77"/>
      <c r="G122" s="74">
        <f t="shared" si="12"/>
        <v>0</v>
      </c>
      <c r="H122" s="77"/>
      <c r="I122" s="74">
        <f t="shared" si="13"/>
        <v>0</v>
      </c>
      <c r="J122" s="99"/>
    </row>
    <row r="123" spans="1:10" ht="18" customHeight="1">
      <c r="A123" s="76"/>
      <c r="B123" s="156"/>
      <c r="C123" s="114"/>
      <c r="D123" s="157"/>
      <c r="E123" s="158"/>
      <c r="F123" s="77"/>
      <c r="G123" s="74">
        <f t="shared" si="12"/>
        <v>0</v>
      </c>
      <c r="H123" s="77"/>
      <c r="I123" s="74">
        <f t="shared" si="13"/>
        <v>0</v>
      </c>
      <c r="J123" s="99"/>
    </row>
    <row r="124" spans="1:10" ht="18" customHeight="1">
      <c r="A124" s="76"/>
      <c r="B124" s="156"/>
      <c r="C124" s="114"/>
      <c r="D124" s="157"/>
      <c r="E124" s="158"/>
      <c r="F124" s="77"/>
      <c r="G124" s="74">
        <f t="shared" si="12"/>
        <v>0</v>
      </c>
      <c r="H124" s="77"/>
      <c r="I124" s="74">
        <f t="shared" si="13"/>
        <v>0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4" t="s">
        <v>4</v>
      </c>
      <c r="B139" s="634"/>
      <c r="C139" s="634"/>
      <c r="D139" s="56"/>
      <c r="E139" s="56"/>
      <c r="F139" s="78">
        <f>I12+SUM(F13:F138)</f>
        <v>2568608114.5799999</v>
      </c>
      <c r="G139" s="78">
        <f>SUM(G13:G138)</f>
        <v>102683628</v>
      </c>
      <c r="H139" s="78">
        <f>SUM(H13:H138)</f>
        <v>2570886566.5799999</v>
      </c>
      <c r="I139" s="56">
        <f>F139+G139-H139</f>
        <v>100405176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12"/>
  </sheetPr>
  <dimension ref="A1:G129"/>
  <sheetViews>
    <sheetView topLeftCell="A5" zoomScale="95" workbookViewId="0">
      <pane ySplit="7" topLeftCell="A93" activePane="bottomLeft" state="frozen"/>
      <selection activeCell="A5" sqref="A5"/>
      <selection pane="bottomLeft" activeCell="A99" sqref="A99:G107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3" t="s">
        <v>18</v>
      </c>
      <c r="B2" s="633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5" t="s">
        <v>20</v>
      </c>
      <c r="B5" s="635"/>
      <c r="C5" s="635"/>
      <c r="D5" s="635"/>
      <c r="E5" s="635"/>
      <c r="F5" s="635"/>
      <c r="G5" s="98"/>
    </row>
    <row r="6" spans="1:7" ht="9" hidden="1" customHeight="1">
      <c r="A6" s="636"/>
      <c r="B6" s="636"/>
      <c r="C6" s="636"/>
      <c r="D6" s="636"/>
      <c r="E6" s="636"/>
      <c r="F6" s="636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758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759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921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1373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150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151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/>
      <c r="D97" s="490"/>
      <c r="E97" s="490"/>
      <c r="F97" s="74">
        <f t="shared" si="5"/>
        <v>0</v>
      </c>
      <c r="G97" s="99"/>
    </row>
    <row r="98" spans="1:7" ht="18" customHeight="1">
      <c r="A98" s="76"/>
      <c r="B98" s="156"/>
      <c r="C98" s="121"/>
      <c r="D98" s="490"/>
      <c r="E98" s="490"/>
      <c r="F98" s="74">
        <f t="shared" si="5"/>
        <v>0</v>
      </c>
      <c r="G98" s="99"/>
    </row>
    <row r="99" spans="1:7" ht="18" customHeight="1">
      <c r="A99" s="76"/>
      <c r="B99" s="156"/>
      <c r="C99" s="121"/>
      <c r="D99" s="490"/>
      <c r="E99" s="490"/>
      <c r="F99" s="74">
        <f t="shared" si="5"/>
        <v>0</v>
      </c>
      <c r="G99" s="99"/>
    </row>
    <row r="100" spans="1:7" ht="18" customHeight="1">
      <c r="A100" s="76"/>
      <c r="B100" s="156"/>
      <c r="C100" s="121"/>
      <c r="D100" s="490"/>
      <c r="E100" s="490"/>
      <c r="F100" s="74">
        <f t="shared" ref="F100:F107" si="6">IF(C100&lt;&gt;"",F99+D100-E100,0)</f>
        <v>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si="6"/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6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6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6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6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6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6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4" t="s">
        <v>4</v>
      </c>
      <c r="B109" s="634"/>
      <c r="C109" s="634"/>
      <c r="D109" s="78">
        <f>SUM(D12:D108)</f>
        <v>117277000</v>
      </c>
      <c r="E109" s="78">
        <f>SUM(E12:E108)</f>
        <v>111060000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3" t="s">
        <v>18</v>
      </c>
      <c r="B2" s="633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5" t="s">
        <v>20</v>
      </c>
      <c r="B5" s="635"/>
      <c r="C5" s="635"/>
      <c r="D5" s="635"/>
      <c r="E5" s="635"/>
      <c r="F5" s="635"/>
      <c r="G5" s="635"/>
      <c r="H5" s="98"/>
    </row>
    <row r="6" spans="1:8" ht="9" hidden="1" customHeight="1">
      <c r="A6" s="636"/>
      <c r="B6" s="636"/>
      <c r="C6" s="636"/>
      <c r="D6" s="636"/>
      <c r="E6" s="636"/>
      <c r="F6" s="636"/>
      <c r="G6" s="636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4" t="s">
        <v>4</v>
      </c>
      <c r="B58" s="634"/>
      <c r="C58" s="634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3" t="s">
        <v>18</v>
      </c>
      <c r="B2" s="633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5"/>
      <c r="B5" s="635"/>
      <c r="C5" s="635"/>
      <c r="D5" s="635"/>
      <c r="E5" s="635"/>
      <c r="F5" s="635"/>
      <c r="G5" s="635"/>
      <c r="H5" s="98"/>
    </row>
    <row r="6" spans="1:8" ht="9" hidden="1" customHeight="1">
      <c r="A6" s="636"/>
      <c r="B6" s="636"/>
      <c r="C6" s="636"/>
      <c r="D6" s="636"/>
      <c r="E6" s="636"/>
      <c r="F6" s="636"/>
      <c r="G6" s="636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724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725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916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4" t="s">
        <v>4</v>
      </c>
      <c r="B27" s="634"/>
      <c r="C27" s="634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92D050"/>
  </sheetPr>
  <dimension ref="A1:J125"/>
  <sheetViews>
    <sheetView topLeftCell="A5" zoomScale="90" workbookViewId="0">
      <pane ySplit="7" topLeftCell="A80" activePane="bottomLeft" state="frozen"/>
      <selection activeCell="B61" sqref="B61"/>
      <selection pane="bottomLeft" activeCell="F82" sqref="F82:G8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37" t="s">
        <v>18</v>
      </c>
      <c r="B2" s="637"/>
      <c r="C2" s="637"/>
      <c r="D2" s="637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5" t="s">
        <v>187</v>
      </c>
      <c r="B5" s="635"/>
      <c r="C5" s="635"/>
      <c r="D5" s="635"/>
      <c r="E5" s="635"/>
      <c r="F5" s="635"/>
      <c r="G5" s="635"/>
      <c r="H5" s="635"/>
      <c r="I5" s="635"/>
      <c r="J5" s="98"/>
    </row>
    <row r="6" spans="1:10" ht="9" hidden="1" customHeight="1">
      <c r="A6" s="636"/>
      <c r="B6" s="636"/>
      <c r="C6" s="636"/>
      <c r="D6" s="636"/>
      <c r="E6" s="636"/>
      <c r="F6" s="636"/>
      <c r="G6" s="636"/>
      <c r="H6" s="636"/>
      <c r="I6" s="636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03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835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835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835</v>
      </c>
      <c r="C60" s="569"/>
      <c r="D60" s="570"/>
      <c r="E60" s="476" t="s">
        <v>836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918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918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920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920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917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917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1014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1015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1015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1333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1333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1375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1375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1375</v>
      </c>
      <c r="C88" s="173"/>
      <c r="D88" s="174"/>
      <c r="E88" s="75" t="s">
        <v>1376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1377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1377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1378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1378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/>
      <c r="B93" s="76"/>
      <c r="C93" s="173"/>
      <c r="D93" s="174"/>
      <c r="E93" s="75"/>
      <c r="F93" s="77"/>
      <c r="G93" s="175"/>
      <c r="H93" s="175"/>
      <c r="I93" s="456">
        <f t="shared" si="3"/>
        <v>0</v>
      </c>
      <c r="J93" s="176"/>
    </row>
    <row r="94" spans="1:10" s="127" customFormat="1" ht="18" customHeight="1">
      <c r="A94" s="76"/>
      <c r="B94" s="76"/>
      <c r="C94" s="173"/>
      <c r="D94" s="174"/>
      <c r="E94" s="75"/>
      <c r="F94" s="77"/>
      <c r="G94" s="175"/>
      <c r="H94" s="175"/>
      <c r="I94" s="456">
        <f t="shared" si="3"/>
        <v>0</v>
      </c>
      <c r="J94" s="176"/>
    </row>
    <row r="95" spans="1:10" s="127" customFormat="1" ht="18" customHeight="1">
      <c r="A95" s="76"/>
      <c r="B95" s="76"/>
      <c r="C95" s="173"/>
      <c r="D95" s="174"/>
      <c r="E95" s="75"/>
      <c r="F95" s="77"/>
      <c r="G95" s="175"/>
      <c r="H95" s="175"/>
      <c r="I95" s="456">
        <f t="shared" si="3"/>
        <v>0</v>
      </c>
      <c r="J95" s="176"/>
    </row>
    <row r="96" spans="1:10" s="127" customFormat="1" ht="18" customHeight="1">
      <c r="A96" s="76"/>
      <c r="B96" s="76"/>
      <c r="C96" s="173"/>
      <c r="D96" s="174"/>
      <c r="E96" s="75"/>
      <c r="F96" s="77"/>
      <c r="G96" s="175"/>
      <c r="H96" s="175"/>
      <c r="I96" s="456">
        <f t="shared" si="3"/>
        <v>0</v>
      </c>
      <c r="J96" s="176"/>
    </row>
    <row r="97" spans="1:10" s="127" customFormat="1" ht="18" customHeight="1">
      <c r="A97" s="76"/>
      <c r="B97" s="76"/>
      <c r="C97" s="173"/>
      <c r="D97" s="174"/>
      <c r="E97" s="75"/>
      <c r="F97" s="77"/>
      <c r="G97" s="175"/>
      <c r="H97" s="175"/>
      <c r="I97" s="456">
        <f t="shared" si="3"/>
        <v>0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3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3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3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3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3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ht="18" customHeight="1">
      <c r="A104" s="76"/>
      <c r="B104" s="76"/>
      <c r="C104" s="85"/>
      <c r="D104" s="83"/>
      <c r="E104" s="82"/>
      <c r="F104" s="77"/>
      <c r="G104" s="77"/>
      <c r="H104" s="77"/>
      <c r="I104" s="456">
        <f t="shared" ref="I104" si="4">ROUND(IF(E104&lt;&gt;"",I103+F104+G104-H104,0),0)</f>
        <v>0</v>
      </c>
      <c r="J104" s="99"/>
    </row>
    <row r="105" spans="1:10" s="79" customFormat="1" ht="18" customHeight="1">
      <c r="A105" s="634" t="s">
        <v>4</v>
      </c>
      <c r="B105" s="634"/>
      <c r="C105" s="634"/>
      <c r="D105" s="634"/>
      <c r="E105" s="634"/>
      <c r="F105" s="78">
        <f>SUM(F12:F104)</f>
        <v>1157088032</v>
      </c>
      <c r="G105" s="78">
        <f>SUM(G12:G104)</f>
        <v>12033634.4</v>
      </c>
      <c r="H105" s="78">
        <f>SUM(H12:H104)</f>
        <v>1047069068</v>
      </c>
      <c r="I105" s="56">
        <f>F105+G105-H105</f>
        <v>122052598.4000001</v>
      </c>
      <c r="J105" s="73"/>
    </row>
    <row r="106" spans="1:10" ht="18" customHeight="1"/>
    <row r="107" spans="1:10" ht="21" customHeight="1">
      <c r="D107" s="638">
        <f>I105</f>
        <v>122052598.4000001</v>
      </c>
      <c r="E107" s="638"/>
      <c r="F107" s="80" t="s">
        <v>28</v>
      </c>
      <c r="G107" s="80"/>
    </row>
    <row r="108" spans="1:10" ht="21" customHeight="1"/>
    <row r="109" spans="1:10" ht="21" customHeight="1"/>
    <row r="110" spans="1:10" ht="14.25" customHeight="1">
      <c r="H110" s="81" t="s">
        <v>29</v>
      </c>
    </row>
    <row r="111" spans="1:10" ht="21" customHeight="1">
      <c r="A111" s="66" t="s">
        <v>30</v>
      </c>
      <c r="B111" s="81"/>
      <c r="F111" s="66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39" t="s">
        <v>18</v>
      </c>
      <c r="B2" s="639"/>
      <c r="C2" s="639"/>
      <c r="D2" s="639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0" t="s">
        <v>187</v>
      </c>
      <c r="B5" s="640"/>
      <c r="C5" s="640"/>
      <c r="D5" s="640"/>
      <c r="E5" s="640"/>
      <c r="F5" s="640"/>
      <c r="G5" s="640"/>
      <c r="H5" s="640"/>
      <c r="I5" s="640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1152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1152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1" t="s">
        <v>4</v>
      </c>
      <c r="B82" s="641"/>
      <c r="C82" s="641"/>
      <c r="D82" s="641"/>
      <c r="E82" s="641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2">
        <f>I82</f>
        <v>0</v>
      </c>
      <c r="E84" s="642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3" t="s">
        <v>18</v>
      </c>
      <c r="B2" s="633"/>
      <c r="C2" s="633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5" t="s">
        <v>20</v>
      </c>
      <c r="B5" s="635"/>
      <c r="C5" s="635"/>
      <c r="D5" s="635"/>
      <c r="E5" s="635"/>
      <c r="F5" s="635"/>
      <c r="G5" s="635"/>
      <c r="H5" s="635"/>
      <c r="I5" s="98"/>
    </row>
    <row r="6" spans="1:9" ht="9" hidden="1" customHeight="1">
      <c r="A6" s="636"/>
      <c r="B6" s="636"/>
      <c r="C6" s="636"/>
      <c r="D6" s="636"/>
      <c r="E6" s="636"/>
      <c r="F6" s="636"/>
      <c r="G6" s="636"/>
      <c r="H6" s="636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3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4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919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4" t="s">
        <v>4</v>
      </c>
      <c r="B235" s="634"/>
      <c r="C235" s="634"/>
      <c r="D235" s="634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38">
        <f>H235</f>
        <v>0</v>
      </c>
      <c r="D237" s="638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5" t="s">
        <v>18</v>
      </c>
      <c r="B2" s="645"/>
      <c r="C2" s="645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46" t="s">
        <v>20</v>
      </c>
      <c r="B5" s="646"/>
      <c r="C5" s="646"/>
      <c r="D5" s="646"/>
      <c r="E5" s="646"/>
      <c r="F5" s="646"/>
      <c r="G5" s="646"/>
      <c r="H5" s="646"/>
      <c r="I5" s="646"/>
      <c r="J5" s="646"/>
      <c r="K5" s="646"/>
      <c r="L5" s="435"/>
    </row>
    <row r="6" spans="1:12" ht="9" hidden="1" customHeight="1">
      <c r="A6" s="647"/>
      <c r="B6" s="647"/>
      <c r="C6" s="647"/>
      <c r="D6" s="647"/>
      <c r="E6" s="647"/>
      <c r="F6" s="647"/>
      <c r="G6" s="647"/>
      <c r="H6" s="647"/>
      <c r="I6" s="647"/>
      <c r="J6" s="647"/>
      <c r="K6" s="647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726</v>
      </c>
      <c r="C11" s="449" t="s">
        <v>727</v>
      </c>
      <c r="D11" s="450" t="s">
        <v>728</v>
      </c>
      <c r="E11" s="449" t="s">
        <v>729</v>
      </c>
      <c r="F11" s="449" t="s">
        <v>730</v>
      </c>
      <c r="G11" s="449" t="s">
        <v>732</v>
      </c>
      <c r="H11" s="449" t="s">
        <v>731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733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734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736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735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737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738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1179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1173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1174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1175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1176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1177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1178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1389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48" t="s">
        <v>4</v>
      </c>
      <c r="B38" s="648"/>
      <c r="C38" s="648"/>
      <c r="D38" s="648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49">
        <f>K38</f>
        <v>20040000</v>
      </c>
      <c r="D40" s="649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>
    <filterColumn colId="7"/>
    <filterColumn colId="8"/>
    <filterColumn colId="9"/>
  </autoFilter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2" t="s">
        <v>647</v>
      </c>
      <c r="B1" s="652"/>
      <c r="C1" s="652"/>
      <c r="D1" s="652"/>
      <c r="E1" s="652"/>
      <c r="F1" s="652"/>
      <c r="G1" s="652"/>
      <c r="H1" s="652"/>
      <c r="I1" s="652"/>
    </row>
    <row r="2" spans="1:16">
      <c r="A2" s="653" t="s">
        <v>648</v>
      </c>
      <c r="B2" s="653"/>
      <c r="C2" s="653"/>
      <c r="D2" s="653"/>
      <c r="E2" s="653"/>
      <c r="F2" s="653"/>
      <c r="G2" s="653"/>
      <c r="H2" s="653"/>
      <c r="I2" s="653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4" t="s">
        <v>649</v>
      </c>
      <c r="B4" s="654"/>
      <c r="C4" s="654"/>
      <c r="D4" s="654"/>
      <c r="E4" s="654"/>
      <c r="F4" s="654"/>
      <c r="G4" s="654"/>
      <c r="H4" s="654"/>
      <c r="I4" s="654"/>
    </row>
    <row r="5" spans="1:16" s="321" customFormat="1" ht="56.25">
      <c r="A5" s="318" t="s">
        <v>0</v>
      </c>
      <c r="B5" s="318"/>
      <c r="C5" s="318" t="s">
        <v>650</v>
      </c>
      <c r="D5" s="319" t="s">
        <v>651</v>
      </c>
      <c r="E5" s="320" t="s">
        <v>652</v>
      </c>
      <c r="F5" s="320" t="s">
        <v>653</v>
      </c>
      <c r="G5" s="320" t="s">
        <v>654</v>
      </c>
      <c r="H5" s="320" t="s">
        <v>653</v>
      </c>
      <c r="I5" s="320" t="s">
        <v>655</v>
      </c>
    </row>
    <row r="6" spans="1:16">
      <c r="A6" s="322">
        <v>1</v>
      </c>
      <c r="B6" s="322"/>
      <c r="C6" s="323" t="s">
        <v>656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657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658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1" t="s">
        <v>4</v>
      </c>
      <c r="B9" s="651"/>
      <c r="C9" s="651"/>
      <c r="D9" s="651"/>
      <c r="E9" s="651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659</v>
      </c>
      <c r="B11" s="334"/>
      <c r="C11" s="335"/>
      <c r="D11" s="336">
        <v>41523</v>
      </c>
      <c r="G11" s="650"/>
      <c r="H11" s="650"/>
      <c r="I11" s="650"/>
    </row>
    <row r="12" spans="1:16" ht="23.25">
      <c r="A12" s="338" t="s">
        <v>660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650</v>
      </c>
      <c r="D13" s="319" t="s">
        <v>651</v>
      </c>
      <c r="E13" s="320" t="s">
        <v>652</v>
      </c>
      <c r="F13" s="320" t="s">
        <v>653</v>
      </c>
      <c r="G13" s="320" t="s">
        <v>654</v>
      </c>
      <c r="H13" s="320" t="s">
        <v>653</v>
      </c>
      <c r="I13" s="327" t="s">
        <v>655</v>
      </c>
    </row>
    <row r="14" spans="1:16" ht="18.75" customHeight="1">
      <c r="A14" s="322">
        <v>1</v>
      </c>
      <c r="B14" s="322"/>
      <c r="C14" s="340" t="s">
        <v>661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662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657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1" t="s">
        <v>4</v>
      </c>
      <c r="B17" s="651"/>
      <c r="C17" s="651"/>
      <c r="D17" s="651"/>
      <c r="E17" s="651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56" t="s">
        <v>663</v>
      </c>
      <c r="B18" s="656"/>
      <c r="C18" s="656"/>
      <c r="D18" s="656"/>
      <c r="E18" s="656"/>
      <c r="F18" s="656"/>
      <c r="G18" s="656"/>
      <c r="H18" s="656"/>
      <c r="I18" s="656"/>
    </row>
    <row r="20" spans="1:12">
      <c r="A20" s="657" t="s">
        <v>664</v>
      </c>
      <c r="B20" s="657"/>
      <c r="C20" s="657"/>
      <c r="D20" s="657"/>
      <c r="G20" s="650" t="s">
        <v>665</v>
      </c>
      <c r="H20" s="650"/>
      <c r="I20" s="650"/>
    </row>
    <row r="21" spans="1:12">
      <c r="A21" s="655" t="s">
        <v>666</v>
      </c>
      <c r="B21" s="655"/>
      <c r="C21" s="655"/>
      <c r="D21" s="655"/>
      <c r="G21" s="650"/>
      <c r="H21" s="650"/>
      <c r="I21" s="650"/>
    </row>
    <row r="22" spans="1:12">
      <c r="A22" s="655" t="s">
        <v>667</v>
      </c>
      <c r="B22" s="655"/>
      <c r="C22" s="655"/>
      <c r="D22" s="655"/>
    </row>
    <row r="23" spans="1:12">
      <c r="A23" s="335" t="s">
        <v>668</v>
      </c>
      <c r="B23" s="335"/>
      <c r="C23" s="335"/>
      <c r="D23" s="335"/>
    </row>
    <row r="24" spans="1:12">
      <c r="A24" s="334" t="s">
        <v>659</v>
      </c>
      <c r="B24" s="334"/>
      <c r="C24" s="335"/>
      <c r="D24" s="336">
        <v>41586</v>
      </c>
      <c r="G24" s="650"/>
      <c r="H24" s="650"/>
      <c r="I24" s="650"/>
    </row>
    <row r="25" spans="1:12">
      <c r="A25" s="655"/>
      <c r="B25" s="655"/>
      <c r="C25" s="655"/>
      <c r="D25" s="655"/>
    </row>
    <row r="26" spans="1:12" ht="22.5">
      <c r="A26" s="652" t="s">
        <v>647</v>
      </c>
      <c r="B26" s="652"/>
      <c r="C26" s="652"/>
      <c r="D26" s="652"/>
      <c r="E26" s="652"/>
      <c r="F26" s="652"/>
      <c r="G26" s="652"/>
      <c r="H26" s="652"/>
      <c r="I26" s="652"/>
    </row>
    <row r="27" spans="1:12">
      <c r="A27" s="653" t="s">
        <v>648</v>
      </c>
      <c r="B27" s="653"/>
      <c r="C27" s="653"/>
      <c r="D27" s="653"/>
      <c r="E27" s="653"/>
      <c r="F27" s="653"/>
      <c r="G27" s="653"/>
      <c r="H27" s="653"/>
      <c r="I27" s="653"/>
    </row>
    <row r="28" spans="1:12" ht="22.5">
      <c r="A28" s="654" t="s">
        <v>669</v>
      </c>
      <c r="B28" s="654"/>
      <c r="C28" s="654"/>
      <c r="D28" s="654"/>
      <c r="E28" s="654"/>
      <c r="F28" s="654"/>
      <c r="G28" s="654"/>
      <c r="H28" s="654"/>
      <c r="I28" s="654"/>
    </row>
    <row r="29" spans="1:12" s="321" customFormat="1" ht="56.25">
      <c r="A29" s="318" t="s">
        <v>0</v>
      </c>
      <c r="B29" s="318"/>
      <c r="C29" s="318" t="s">
        <v>650</v>
      </c>
      <c r="D29" s="319" t="s">
        <v>651</v>
      </c>
      <c r="E29" s="320" t="s">
        <v>652</v>
      </c>
      <c r="F29" s="320" t="s">
        <v>653</v>
      </c>
      <c r="G29" s="320" t="s">
        <v>654</v>
      </c>
      <c r="H29" s="320" t="s">
        <v>653</v>
      </c>
      <c r="I29" s="320" t="s">
        <v>655</v>
      </c>
    </row>
    <row r="30" spans="1:12">
      <c r="A30" s="322">
        <v>1</v>
      </c>
      <c r="B30" s="322"/>
      <c r="C30" s="323" t="s">
        <v>656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1" t="s">
        <v>4</v>
      </c>
      <c r="B31" s="651"/>
      <c r="C31" s="651"/>
      <c r="D31" s="651"/>
      <c r="E31" s="651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659</v>
      </c>
      <c r="B32" s="334"/>
      <c r="C32" s="335"/>
      <c r="D32" s="336">
        <v>41635</v>
      </c>
      <c r="G32" s="650"/>
      <c r="H32" s="650"/>
      <c r="I32" s="650"/>
    </row>
    <row r="33" spans="1:16" ht="23.25">
      <c r="A33" s="338" t="s">
        <v>670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650</v>
      </c>
      <c r="D34" s="319" t="s">
        <v>651</v>
      </c>
      <c r="E34" s="320" t="s">
        <v>652</v>
      </c>
      <c r="F34" s="320" t="s">
        <v>653</v>
      </c>
      <c r="G34" s="320" t="s">
        <v>654</v>
      </c>
      <c r="H34" s="320" t="s">
        <v>653</v>
      </c>
      <c r="I34" s="320" t="s">
        <v>655</v>
      </c>
    </row>
    <row r="35" spans="1:16" s="321" customFormat="1">
      <c r="A35" s="322">
        <v>1</v>
      </c>
      <c r="B35" s="322"/>
      <c r="C35" s="323" t="s">
        <v>671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662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661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1" t="s">
        <v>4</v>
      </c>
      <c r="B38" s="651"/>
      <c r="C38" s="651"/>
      <c r="D38" s="651"/>
      <c r="E38" s="651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659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672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650</v>
      </c>
      <c r="D41" s="319" t="s">
        <v>651</v>
      </c>
      <c r="E41" s="320" t="s">
        <v>652</v>
      </c>
      <c r="F41" s="320" t="s">
        <v>653</v>
      </c>
      <c r="G41" s="320" t="s">
        <v>654</v>
      </c>
      <c r="H41" s="320" t="s">
        <v>653</v>
      </c>
      <c r="I41" s="320" t="s">
        <v>655</v>
      </c>
    </row>
    <row r="42" spans="1:16" s="321" customFormat="1">
      <c r="A42" s="322">
        <v>1</v>
      </c>
      <c r="B42" s="322"/>
      <c r="C42" s="340" t="s">
        <v>661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657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1" t="s">
        <v>4</v>
      </c>
      <c r="B44" s="651"/>
      <c r="C44" s="651"/>
      <c r="D44" s="651"/>
      <c r="E44" s="651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659</v>
      </c>
      <c r="B46" s="334"/>
      <c r="C46" s="335"/>
      <c r="D46" s="336"/>
      <c r="G46" s="343"/>
      <c r="H46" s="343"/>
      <c r="I46" s="343"/>
    </row>
    <row r="48" spans="1:16" ht="22.5">
      <c r="A48" s="652" t="s">
        <v>647</v>
      </c>
      <c r="B48" s="652"/>
      <c r="C48" s="652"/>
      <c r="D48" s="652"/>
      <c r="E48" s="652"/>
      <c r="F48" s="652"/>
      <c r="G48" s="652"/>
      <c r="H48" s="652"/>
      <c r="I48" s="652"/>
    </row>
    <row r="49" spans="1:16">
      <c r="A49" s="653" t="s">
        <v>648</v>
      </c>
      <c r="B49" s="653"/>
      <c r="C49" s="653"/>
      <c r="D49" s="653"/>
      <c r="E49" s="653"/>
      <c r="F49" s="653"/>
      <c r="G49" s="653"/>
      <c r="H49" s="653"/>
      <c r="I49" s="653"/>
    </row>
    <row r="50" spans="1:16" ht="22.5">
      <c r="A50" s="654" t="s">
        <v>673</v>
      </c>
      <c r="B50" s="654"/>
      <c r="C50" s="654"/>
      <c r="D50" s="654"/>
      <c r="E50" s="654"/>
      <c r="F50" s="654"/>
      <c r="G50" s="654"/>
      <c r="H50" s="654"/>
      <c r="I50" s="654"/>
    </row>
    <row r="51" spans="1:16" s="321" customFormat="1" ht="56.25">
      <c r="A51" s="318" t="s">
        <v>0</v>
      </c>
      <c r="B51" s="318"/>
      <c r="C51" s="318" t="s">
        <v>650</v>
      </c>
      <c r="D51" s="319" t="s">
        <v>651</v>
      </c>
      <c r="E51" s="320" t="s">
        <v>652</v>
      </c>
      <c r="F51" s="320" t="s">
        <v>653</v>
      </c>
      <c r="G51" s="320" t="s">
        <v>654</v>
      </c>
      <c r="H51" s="320" t="s">
        <v>653</v>
      </c>
      <c r="I51" s="320" t="s">
        <v>655</v>
      </c>
    </row>
    <row r="52" spans="1:16" s="348" customFormat="1">
      <c r="A52" s="344"/>
      <c r="B52" s="344"/>
      <c r="C52" s="340" t="s">
        <v>662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661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1" t="s">
        <v>4</v>
      </c>
      <c r="B54" s="651"/>
      <c r="C54" s="651"/>
      <c r="D54" s="651"/>
      <c r="E54" s="651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674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650</v>
      </c>
      <c r="D57" s="319" t="s">
        <v>651</v>
      </c>
      <c r="E57" s="320" t="s">
        <v>652</v>
      </c>
      <c r="F57" s="320" t="s">
        <v>653</v>
      </c>
      <c r="G57" s="320" t="s">
        <v>654</v>
      </c>
      <c r="H57" s="320" t="s">
        <v>653</v>
      </c>
      <c r="I57" s="320" t="s">
        <v>655</v>
      </c>
    </row>
    <row r="58" spans="1:16" s="321" customFormat="1">
      <c r="A58" s="322">
        <v>1</v>
      </c>
      <c r="B58" s="322"/>
      <c r="C58" s="323" t="s">
        <v>656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675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661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1" t="s">
        <v>4</v>
      </c>
      <c r="B61" s="651"/>
      <c r="C61" s="651"/>
      <c r="D61" s="651"/>
      <c r="E61" s="651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659</v>
      </c>
      <c r="B63" s="334"/>
      <c r="C63" s="335"/>
      <c r="D63" s="336">
        <v>41894</v>
      </c>
      <c r="G63" s="650"/>
      <c r="H63" s="650"/>
      <c r="I63" s="650"/>
    </row>
    <row r="65" spans="1:16" ht="22.5">
      <c r="A65" s="652" t="s">
        <v>647</v>
      </c>
      <c r="B65" s="652"/>
      <c r="C65" s="652"/>
      <c r="D65" s="652"/>
      <c r="E65" s="652"/>
      <c r="F65" s="652"/>
      <c r="G65" s="652"/>
      <c r="H65" s="652"/>
      <c r="I65" s="652"/>
    </row>
    <row r="66" spans="1:16">
      <c r="A66" s="653" t="s">
        <v>648</v>
      </c>
      <c r="B66" s="653"/>
      <c r="C66" s="653"/>
      <c r="D66" s="653"/>
      <c r="E66" s="653"/>
      <c r="F66" s="653"/>
      <c r="G66" s="653"/>
      <c r="H66" s="653"/>
      <c r="I66" s="653"/>
    </row>
    <row r="67" spans="1:16" ht="22.5" hidden="1">
      <c r="A67" s="654" t="s">
        <v>673</v>
      </c>
      <c r="B67" s="654"/>
      <c r="C67" s="654"/>
      <c r="D67" s="654"/>
      <c r="E67" s="654"/>
      <c r="F67" s="654"/>
      <c r="G67" s="654"/>
      <c r="H67" s="654"/>
      <c r="I67" s="654"/>
    </row>
    <row r="68" spans="1:16" s="321" customFormat="1" ht="56.25" hidden="1">
      <c r="A68" s="318" t="s">
        <v>0</v>
      </c>
      <c r="B68" s="318"/>
      <c r="C68" s="318" t="s">
        <v>650</v>
      </c>
      <c r="D68" s="319" t="s">
        <v>651</v>
      </c>
      <c r="E68" s="320" t="s">
        <v>652</v>
      </c>
      <c r="F68" s="320" t="s">
        <v>653</v>
      </c>
      <c r="G68" s="320" t="s">
        <v>654</v>
      </c>
      <c r="H68" s="320" t="s">
        <v>653</v>
      </c>
      <c r="I68" s="320" t="s">
        <v>655</v>
      </c>
    </row>
    <row r="69" spans="1:16" s="348" customFormat="1" hidden="1">
      <c r="A69" s="344"/>
      <c r="B69" s="344"/>
      <c r="C69" s="340" t="s">
        <v>662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661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1" t="s">
        <v>4</v>
      </c>
      <c r="B71" s="651"/>
      <c r="C71" s="651"/>
      <c r="D71" s="651"/>
      <c r="E71" s="651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676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650</v>
      </c>
      <c r="D74" s="319" t="s">
        <v>651</v>
      </c>
      <c r="E74" s="320" t="s">
        <v>652</v>
      </c>
      <c r="F74" s="320" t="s">
        <v>653</v>
      </c>
      <c r="G74" s="320" t="s">
        <v>654</v>
      </c>
      <c r="H74" s="320" t="s">
        <v>653</v>
      </c>
      <c r="I74" s="320" t="s">
        <v>655</v>
      </c>
    </row>
    <row r="75" spans="1:16" s="321" customFormat="1">
      <c r="A75" s="322">
        <v>1</v>
      </c>
      <c r="B75" s="322"/>
      <c r="C75" s="340" t="s">
        <v>661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656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1" t="s">
        <v>4</v>
      </c>
      <c r="B78" s="651"/>
      <c r="C78" s="651"/>
      <c r="D78" s="651"/>
      <c r="E78" s="651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659</v>
      </c>
      <c r="B80" s="334"/>
      <c r="C80" s="335"/>
      <c r="D80" s="336">
        <v>42108</v>
      </c>
      <c r="G80" s="650"/>
      <c r="H80" s="650"/>
      <c r="I80" s="650"/>
    </row>
    <row r="81" spans="1:16">
      <c r="A81" s="655"/>
      <c r="B81" s="655"/>
      <c r="C81" s="655"/>
      <c r="D81" s="655"/>
    </row>
    <row r="82" spans="1:16" ht="22.5">
      <c r="A82" s="652" t="s">
        <v>647</v>
      </c>
      <c r="B82" s="652"/>
      <c r="C82" s="652"/>
      <c r="D82" s="652"/>
      <c r="E82" s="652"/>
      <c r="F82" s="652"/>
      <c r="G82" s="652"/>
      <c r="H82" s="652"/>
      <c r="I82" s="652"/>
    </row>
    <row r="83" spans="1:16">
      <c r="A83" s="653" t="s">
        <v>648</v>
      </c>
      <c r="B83" s="653"/>
      <c r="C83" s="653"/>
      <c r="D83" s="653"/>
      <c r="E83" s="653"/>
      <c r="F83" s="653"/>
      <c r="G83" s="653"/>
      <c r="H83" s="653"/>
      <c r="I83" s="653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1154</v>
      </c>
      <c r="C85" s="318" t="s">
        <v>650</v>
      </c>
      <c r="D85" s="319" t="s">
        <v>651</v>
      </c>
      <c r="E85" s="320" t="s">
        <v>1156</v>
      </c>
      <c r="F85" s="320" t="s">
        <v>653</v>
      </c>
      <c r="G85" s="320" t="s">
        <v>1155</v>
      </c>
      <c r="H85" s="320" t="s">
        <v>653</v>
      </c>
      <c r="I85" s="320" t="s">
        <v>655</v>
      </c>
    </row>
    <row r="86" spans="1:16" s="321" customFormat="1" ht="24" customHeight="1">
      <c r="A86" s="322">
        <v>1</v>
      </c>
      <c r="B86" s="560">
        <v>42081</v>
      </c>
      <c r="C86" s="340" t="s">
        <v>661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1153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661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1153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1153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661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1153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1" t="s">
        <v>4</v>
      </c>
      <c r="B94" s="651"/>
      <c r="C94" s="651"/>
      <c r="D94" s="651"/>
      <c r="E94" s="651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0"/>
      <c r="H96" s="650"/>
      <c r="I96" s="650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37" t="s">
        <v>17</v>
      </c>
      <c r="B1" s="637"/>
      <c r="C1" s="637"/>
      <c r="D1" s="350"/>
      <c r="E1" s="103"/>
      <c r="F1" s="351"/>
      <c r="G1" s="351"/>
      <c r="H1" s="351"/>
      <c r="I1" s="351"/>
    </row>
    <row r="2" spans="1:11" s="23" customFormat="1" ht="18" customHeight="1">
      <c r="A2" s="637" t="s">
        <v>18</v>
      </c>
      <c r="B2" s="637"/>
      <c r="C2" s="637"/>
      <c r="D2" s="637"/>
      <c r="E2" s="637"/>
      <c r="F2" s="351"/>
      <c r="G2" s="351"/>
      <c r="H2" s="351"/>
      <c r="I2" s="351"/>
    </row>
    <row r="3" spans="1:11" s="23" customFormat="1" ht="18" customHeight="1">
      <c r="A3" s="637" t="s">
        <v>19</v>
      </c>
      <c r="B3" s="637"/>
      <c r="C3" s="663" t="s">
        <v>677</v>
      </c>
      <c r="D3" s="663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4" t="s">
        <v>20</v>
      </c>
      <c r="B5" s="664"/>
      <c r="C5" s="664"/>
      <c r="D5" s="664"/>
      <c r="E5" s="664"/>
      <c r="F5" s="664"/>
      <c r="G5" s="664"/>
      <c r="H5" s="664"/>
      <c r="I5" s="664"/>
    </row>
    <row r="6" spans="1:11" ht="9" customHeight="1">
      <c r="A6" s="665"/>
      <c r="B6" s="665"/>
      <c r="C6" s="665"/>
      <c r="D6" s="665"/>
      <c r="E6" s="665"/>
      <c r="F6" s="665"/>
      <c r="G6" s="665"/>
      <c r="H6" s="665"/>
      <c r="I6" s="665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678</v>
      </c>
      <c r="D11" s="368" t="s">
        <v>679</v>
      </c>
      <c r="E11" s="369" t="s">
        <v>680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681</v>
      </c>
      <c r="C12" s="374" t="s">
        <v>682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683</v>
      </c>
      <c r="C13" s="379" t="s">
        <v>682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684</v>
      </c>
      <c r="C14" s="379" t="s">
        <v>682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685</v>
      </c>
      <c r="C15" s="379" t="s">
        <v>682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686</v>
      </c>
      <c r="C16" s="379" t="s">
        <v>682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687</v>
      </c>
      <c r="C17" s="379" t="s">
        <v>682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688</v>
      </c>
      <c r="C18" s="379" t="s">
        <v>682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689</v>
      </c>
      <c r="C19" s="379" t="s">
        <v>682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690</v>
      </c>
      <c r="C20" s="379" t="s">
        <v>682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691</v>
      </c>
      <c r="C21" s="379" t="s">
        <v>682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692</v>
      </c>
      <c r="C22" s="379" t="s">
        <v>693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694</v>
      </c>
      <c r="C23" s="379" t="s">
        <v>693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695</v>
      </c>
      <c r="C24" s="379" t="s">
        <v>682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696</v>
      </c>
      <c r="C25" s="379" t="s">
        <v>682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697</v>
      </c>
      <c r="C26" s="379" t="s">
        <v>693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697</v>
      </c>
      <c r="C27" s="379" t="s">
        <v>693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681</v>
      </c>
      <c r="C28" s="379" t="s">
        <v>682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684</v>
      </c>
      <c r="C29" s="379" t="s">
        <v>682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686</v>
      </c>
      <c r="C30" s="379" t="s">
        <v>682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688</v>
      </c>
      <c r="C31" s="379" t="s">
        <v>682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697</v>
      </c>
      <c r="C32" s="379" t="s">
        <v>693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686</v>
      </c>
      <c r="C33" s="379" t="s">
        <v>682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684</v>
      </c>
      <c r="C34" s="379" t="s">
        <v>682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697</v>
      </c>
      <c r="C35" s="379" t="s">
        <v>693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681</v>
      </c>
      <c r="C36" s="379" t="s">
        <v>682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684</v>
      </c>
      <c r="C37" s="379" t="s">
        <v>682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690</v>
      </c>
      <c r="C38" s="379" t="s">
        <v>682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698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690</v>
      </c>
      <c r="C40" s="379" t="s">
        <v>682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690</v>
      </c>
      <c r="C41" s="379" t="s">
        <v>682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699</v>
      </c>
      <c r="C42" s="379" t="s">
        <v>682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700</v>
      </c>
      <c r="C43" s="379" t="s">
        <v>682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701</v>
      </c>
      <c r="C44" s="379" t="s">
        <v>682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700</v>
      </c>
      <c r="C45" s="379" t="s">
        <v>682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701</v>
      </c>
      <c r="C46" s="379" t="s">
        <v>682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702</v>
      </c>
      <c r="C47" s="379" t="s">
        <v>682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703</v>
      </c>
      <c r="C48" s="379" t="s">
        <v>682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704</v>
      </c>
      <c r="C49" s="379" t="s">
        <v>682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702</v>
      </c>
      <c r="C50" s="379" t="s">
        <v>682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703</v>
      </c>
      <c r="C51" s="379" t="s">
        <v>682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701</v>
      </c>
      <c r="C52" s="379" t="s">
        <v>682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704</v>
      </c>
      <c r="C53" s="379" t="s">
        <v>682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705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705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705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706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58" t="s">
        <v>4</v>
      </c>
      <c r="B65" s="658"/>
      <c r="C65" s="658"/>
      <c r="D65" s="658"/>
      <c r="E65" s="658"/>
      <c r="F65" s="658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707</v>
      </c>
      <c r="E67" s="659">
        <f>I65</f>
        <v>80031</v>
      </c>
      <c r="F67" s="659"/>
      <c r="G67" s="406" t="s">
        <v>28</v>
      </c>
    </row>
    <row r="68" spans="1:10" ht="21" hidden="1" customHeight="1">
      <c r="B68" s="405" t="s">
        <v>708</v>
      </c>
      <c r="C68" s="407" t="str">
        <f>[4]!VND(E67, TRUE)</f>
        <v>Tám mươi ngàn, không trăm ba mươi mốt đồng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709</v>
      </c>
      <c r="B80" s="409" t="s">
        <v>650</v>
      </c>
      <c r="C80" s="409" t="s">
        <v>678</v>
      </c>
      <c r="D80" s="410" t="s">
        <v>710</v>
      </c>
      <c r="E80" s="410" t="s">
        <v>711</v>
      </c>
      <c r="F80" s="410" t="s">
        <v>712</v>
      </c>
      <c r="G80" s="409" t="s">
        <v>713</v>
      </c>
      <c r="H80" s="409" t="s">
        <v>653</v>
      </c>
      <c r="I80" s="409" t="s">
        <v>23</v>
      </c>
      <c r="J80" s="409" t="s">
        <v>714</v>
      </c>
    </row>
    <row r="81" spans="1:10">
      <c r="A81" s="411">
        <v>41527</v>
      </c>
      <c r="B81" s="412" t="s">
        <v>715</v>
      </c>
      <c r="C81" s="413" t="s">
        <v>716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913</v>
      </c>
    </row>
    <row r="82" spans="1:10">
      <c r="A82" s="411">
        <v>41497</v>
      </c>
      <c r="B82" s="412" t="s">
        <v>717</v>
      </c>
      <c r="C82" s="413" t="s">
        <v>716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914</v>
      </c>
    </row>
    <row r="83" spans="1:10">
      <c r="A83" s="411">
        <v>41619</v>
      </c>
      <c r="B83" s="412" t="s">
        <v>717</v>
      </c>
      <c r="C83" s="413" t="s">
        <v>716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915</v>
      </c>
    </row>
    <row r="84" spans="1:10">
      <c r="A84" s="411"/>
      <c r="B84" s="412" t="s">
        <v>718</v>
      </c>
      <c r="C84" s="413" t="s">
        <v>716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719</v>
      </c>
      <c r="B85" s="417" t="s">
        <v>720</v>
      </c>
      <c r="C85" s="413" t="s">
        <v>716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721</v>
      </c>
      <c r="B86" s="417" t="s">
        <v>720</v>
      </c>
      <c r="C86" s="413" t="s">
        <v>716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722</v>
      </c>
      <c r="C87" s="413" t="s">
        <v>716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720</v>
      </c>
      <c r="C88" s="413" t="s">
        <v>716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723</v>
      </c>
      <c r="B89" s="417" t="s">
        <v>720</v>
      </c>
      <c r="C89" s="413" t="s">
        <v>716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722</v>
      </c>
      <c r="C90" s="413" t="s">
        <v>716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0" t="s">
        <v>4</v>
      </c>
      <c r="B92" s="661"/>
      <c r="C92" s="661"/>
      <c r="D92" s="661"/>
      <c r="E92" s="661"/>
      <c r="F92" s="661"/>
      <c r="G92" s="662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625</v>
      </c>
    </row>
    <row r="4" spans="1:7">
      <c r="A4" s="235" t="s">
        <v>626</v>
      </c>
    </row>
    <row r="6" spans="1:7" ht="36.75" customHeight="1">
      <c r="A6" s="666" t="s">
        <v>627</v>
      </c>
      <c r="B6" s="666"/>
      <c r="C6" s="666"/>
      <c r="D6" s="666"/>
    </row>
    <row r="7" spans="1:7">
      <c r="A7" s="272"/>
      <c r="E7" s="273"/>
    </row>
    <row r="8" spans="1:7">
      <c r="E8" s="273"/>
    </row>
    <row r="9" spans="1:7" s="278" customFormat="1">
      <c r="A9" s="274" t="s">
        <v>628</v>
      </c>
      <c r="B9" s="667" t="s">
        <v>629</v>
      </c>
      <c r="C9" s="668"/>
      <c r="D9" s="275" t="s">
        <v>630</v>
      </c>
      <c r="E9" s="276"/>
      <c r="F9" s="277"/>
    </row>
    <row r="10" spans="1:7" s="278" customFormat="1">
      <c r="A10" s="669">
        <v>1</v>
      </c>
      <c r="B10" s="279" t="s">
        <v>631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0"/>
      <c r="B11" s="279" t="s">
        <v>632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633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634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635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636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637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638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639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640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641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642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643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644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645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646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1" t="s">
        <v>1387</v>
      </c>
      <c r="B1" s="671"/>
      <c r="C1" s="671"/>
      <c r="D1" s="671"/>
      <c r="E1" s="671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1380</v>
      </c>
      <c r="C3" s="579" t="s">
        <v>651</v>
      </c>
      <c r="D3" s="580" t="s">
        <v>713</v>
      </c>
      <c r="E3" s="580" t="s">
        <v>653</v>
      </c>
    </row>
    <row r="4" spans="1:7" ht="17.25" customHeight="1">
      <c r="A4" s="581">
        <f>ROW()-3</f>
        <v>1</v>
      </c>
      <c r="B4" s="582" t="s">
        <v>1391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1392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1383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1384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1393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1381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1394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1385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1386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1382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1395</v>
      </c>
      <c r="E17" s="577">
        <f>E15/24700</f>
        <v>1796.5821052631579</v>
      </c>
    </row>
    <row r="18" spans="1:5" ht="18.75" customHeight="1"/>
    <row r="21" spans="1:5">
      <c r="A21" s="672" t="s">
        <v>1396</v>
      </c>
      <c r="B21" s="672"/>
      <c r="C21" s="672"/>
      <c r="D21" s="672"/>
      <c r="E21" s="672"/>
    </row>
    <row r="22" spans="1:5">
      <c r="A22" s="672"/>
      <c r="B22" s="672"/>
      <c r="C22" s="672"/>
      <c r="D22" s="672"/>
      <c r="E22" s="672"/>
    </row>
    <row r="23" spans="1:5">
      <c r="A23" s="672"/>
      <c r="B23" s="672"/>
      <c r="C23" s="672"/>
      <c r="D23" s="672"/>
      <c r="E23" s="672"/>
    </row>
    <row r="24" spans="1:5">
      <c r="A24" s="672"/>
      <c r="B24" s="672"/>
      <c r="C24" s="672"/>
      <c r="D24" s="672"/>
      <c r="E24" s="672"/>
    </row>
    <row r="25" spans="1:5">
      <c r="A25" s="672"/>
      <c r="B25" s="672"/>
      <c r="C25" s="672"/>
      <c r="D25" s="672"/>
      <c r="E25" s="672"/>
    </row>
    <row r="26" spans="1:5">
      <c r="A26" s="672"/>
      <c r="B26" s="672"/>
      <c r="C26" s="672"/>
      <c r="D26" s="672"/>
      <c r="E26" s="672"/>
    </row>
    <row r="27" spans="1:5">
      <c r="A27" s="672"/>
      <c r="B27" s="672"/>
      <c r="C27" s="672"/>
      <c r="D27" s="672"/>
      <c r="E27" s="672"/>
    </row>
    <row r="28" spans="1:5">
      <c r="A28" s="672"/>
      <c r="B28" s="672"/>
      <c r="C28" s="672"/>
      <c r="D28" s="672"/>
      <c r="E28" s="672"/>
    </row>
    <row r="29" spans="1:5">
      <c r="A29" s="672"/>
      <c r="B29" s="672"/>
      <c r="C29" s="672"/>
      <c r="D29" s="672"/>
      <c r="E29" s="672"/>
    </row>
    <row r="30" spans="1:5">
      <c r="A30" s="672"/>
      <c r="B30" s="672"/>
      <c r="C30" s="672"/>
      <c r="D30" s="672"/>
      <c r="E30" s="672"/>
    </row>
    <row r="31" spans="1:5">
      <c r="A31" s="672"/>
      <c r="B31" s="672"/>
      <c r="C31" s="672"/>
      <c r="D31" s="672"/>
      <c r="E31" s="672"/>
    </row>
    <row r="32" spans="1:5">
      <c r="A32" s="672"/>
      <c r="B32" s="672"/>
      <c r="C32" s="672"/>
      <c r="D32" s="672"/>
      <c r="E32" s="672"/>
    </row>
    <row r="33" spans="1:5">
      <c r="A33" s="672"/>
      <c r="B33" s="672"/>
      <c r="C33" s="672"/>
      <c r="D33" s="672"/>
      <c r="E33" s="672"/>
    </row>
    <row r="34" spans="1:5">
      <c r="A34" s="672"/>
      <c r="B34" s="672"/>
      <c r="C34" s="672"/>
      <c r="D34" s="672"/>
      <c r="E34" s="672"/>
    </row>
    <row r="35" spans="1:5">
      <c r="A35" s="672"/>
      <c r="B35" s="672"/>
      <c r="C35" s="672"/>
      <c r="D35" s="672"/>
      <c r="E35" s="672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42375.419153703704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78" t="s">
        <v>0</v>
      </c>
      <c r="B2" s="676" t="s">
        <v>2</v>
      </c>
      <c r="C2" s="676"/>
      <c r="D2" s="676" t="s">
        <v>14</v>
      </c>
      <c r="E2" s="674" t="s">
        <v>8</v>
      </c>
      <c r="F2" s="675"/>
      <c r="G2" s="674" t="s">
        <v>9</v>
      </c>
      <c r="H2" s="675"/>
      <c r="I2" s="682" t="s">
        <v>33</v>
      </c>
      <c r="J2" s="682" t="s">
        <v>34</v>
      </c>
      <c r="K2" s="682" t="s">
        <v>35</v>
      </c>
      <c r="L2" s="682" t="s">
        <v>36</v>
      </c>
      <c r="M2" s="682" t="s">
        <v>37</v>
      </c>
      <c r="N2" s="682" t="s">
        <v>38</v>
      </c>
      <c r="O2" s="682" t="s">
        <v>39</v>
      </c>
      <c r="P2" s="680" t="s">
        <v>111</v>
      </c>
      <c r="Q2" s="680" t="s">
        <v>112</v>
      </c>
      <c r="R2" s="680" t="s">
        <v>113</v>
      </c>
      <c r="S2" s="680" t="s">
        <v>114</v>
      </c>
      <c r="T2" s="680" t="s">
        <v>115</v>
      </c>
      <c r="U2" s="680" t="s">
        <v>116</v>
      </c>
      <c r="V2" s="680" t="s">
        <v>117</v>
      </c>
      <c r="W2" s="680" t="s">
        <v>118</v>
      </c>
      <c r="X2" s="680" t="s">
        <v>119</v>
      </c>
      <c r="Y2" s="680" t="s">
        <v>37</v>
      </c>
      <c r="Z2" s="680" t="s">
        <v>38</v>
      </c>
      <c r="AA2" s="680" t="s">
        <v>39</v>
      </c>
      <c r="AB2" s="154"/>
      <c r="AC2" s="154"/>
      <c r="AD2" s="684" t="s">
        <v>40</v>
      </c>
      <c r="AE2" s="676" t="s">
        <v>1</v>
      </c>
      <c r="AF2" s="22"/>
      <c r="AG2" s="21"/>
      <c r="AH2" s="21"/>
    </row>
    <row r="3" spans="1:34" s="17" customFormat="1" ht="19.5" customHeight="1">
      <c r="A3" s="679"/>
      <c r="B3" s="677"/>
      <c r="C3" s="677"/>
      <c r="D3" s="677"/>
      <c r="E3" s="28" t="s">
        <v>3</v>
      </c>
      <c r="F3" s="29" t="s">
        <v>10</v>
      </c>
      <c r="G3" s="28" t="s">
        <v>3</v>
      </c>
      <c r="H3" s="29" t="s">
        <v>10</v>
      </c>
      <c r="I3" s="683"/>
      <c r="J3" s="683"/>
      <c r="K3" s="683"/>
      <c r="L3" s="683"/>
      <c r="M3" s="683"/>
      <c r="N3" s="683"/>
      <c r="O3" s="683"/>
      <c r="P3" s="681"/>
      <c r="Q3" s="681"/>
      <c r="R3" s="681"/>
      <c r="S3" s="681"/>
      <c r="T3" s="681"/>
      <c r="U3" s="681"/>
      <c r="V3" s="681"/>
      <c r="W3" s="681"/>
      <c r="X3" s="681"/>
      <c r="Y3" s="681"/>
      <c r="Z3" s="681"/>
      <c r="AA3" s="681"/>
      <c r="AB3" s="155"/>
      <c r="AC3" s="155"/>
      <c r="AD3" s="685"/>
      <c r="AE3" s="677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26" t="s">
        <v>4</v>
      </c>
      <c r="B17" s="627"/>
      <c r="C17" s="627"/>
      <c r="D17" s="673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86" t="s">
        <v>101</v>
      </c>
      <c r="B1" s="686"/>
      <c r="C1" s="686"/>
      <c r="D1" s="686"/>
      <c r="E1" s="686"/>
    </row>
    <row r="2" spans="1:5" ht="12.75" customHeight="1">
      <c r="A2" s="686"/>
      <c r="B2" s="686"/>
      <c r="C2" s="686"/>
      <c r="D2" s="686"/>
      <c r="E2" s="686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SQTM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2015-12-30T03:23:47Z</cp:lastPrinted>
  <dcterms:created xsi:type="dcterms:W3CDTF">1996-10-14T23:33:28Z</dcterms:created>
  <dcterms:modified xsi:type="dcterms:W3CDTF">2016-01-06T03:04:03Z</dcterms:modified>
</cp:coreProperties>
</file>