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175" windowHeight="7680" activeTab="6"/>
  </bookViews>
  <sheets>
    <sheet name="02.04.2017" sheetId="4" r:id="rId1"/>
    <sheet name="04.04.2017" sheetId="1" r:id="rId2"/>
    <sheet name="8.4.2017" sheetId="5" r:id="rId3"/>
    <sheet name="16.04.2017" sheetId="3" r:id="rId4"/>
    <sheet name="18.04.2017" sheetId="6" r:id="rId5"/>
    <sheet name="21.04.2017" sheetId="7" r:id="rId6"/>
    <sheet name="25.04.2017" sheetId="8" r:id="rId7"/>
  </sheets>
  <definedNames>
    <definedName name="_xlnm._FilterDatabase" localSheetId="0" hidden="1">'02.04.2017'!$A$15:$P$44</definedName>
    <definedName name="_xlnm._FilterDatabase" localSheetId="1" hidden="1">'04.04.2017'!$A$15:$L$26</definedName>
    <definedName name="_xlnm._FilterDatabase" localSheetId="3" hidden="1">'16.04.2017'!$A$14:$L$29</definedName>
    <definedName name="_xlnm._FilterDatabase" localSheetId="4" hidden="1">'18.04.2017'!$A$15:$P$45</definedName>
    <definedName name="_xlnm._FilterDatabase" localSheetId="5" hidden="1">'21.04.2017'!$A$15:$P$33</definedName>
    <definedName name="_xlnm._FilterDatabase" localSheetId="6" hidden="1">'25.04.2017'!$A$15:$P$50</definedName>
    <definedName name="_xlnm._FilterDatabase" localSheetId="2" hidden="1">'8.4.2017'!$A$15:$P$53</definedName>
  </definedNames>
  <calcPr calcId="144525"/>
</workbook>
</file>

<file path=xl/calcChain.xml><?xml version="1.0" encoding="utf-8"?>
<calcChain xmlns="http://schemas.openxmlformats.org/spreadsheetml/2006/main">
  <c r="O31" i="3" l="1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17" i="6"/>
  <c r="P18" i="6"/>
  <c r="P19" i="6"/>
  <c r="P20" i="6"/>
  <c r="P21" i="6"/>
  <c r="P22" i="6"/>
  <c r="P23" i="6"/>
  <c r="P24" i="6"/>
  <c r="P25" i="6"/>
  <c r="P26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16" i="6"/>
  <c r="L26" i="3"/>
  <c r="L25" i="3"/>
  <c r="L17" i="3"/>
  <c r="L18" i="3"/>
  <c r="L19" i="3"/>
  <c r="L21" i="3"/>
  <c r="L22" i="3"/>
  <c r="L23" i="3"/>
  <c r="L24" i="3"/>
  <c r="L27" i="3"/>
  <c r="L28" i="3"/>
  <c r="L29" i="3"/>
  <c r="L16" i="3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16" i="5"/>
  <c r="L17" i="1"/>
  <c r="L18" i="1"/>
  <c r="L19" i="1"/>
  <c r="L21" i="1"/>
  <c r="L22" i="1"/>
  <c r="L23" i="1"/>
  <c r="L24" i="1"/>
  <c r="L25" i="1"/>
  <c r="L26" i="1"/>
  <c r="L16" i="1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16" i="4"/>
  <c r="F17" i="3" l="1"/>
  <c r="G17" i="3" s="1"/>
  <c r="F18" i="3"/>
  <c r="G18" i="3" s="1"/>
  <c r="F19" i="3"/>
  <c r="G19" i="3" s="1"/>
  <c r="F21" i="3"/>
  <c r="G21" i="3" s="1"/>
  <c r="F22" i="3"/>
  <c r="G22" i="3" s="1"/>
  <c r="F23" i="3"/>
  <c r="G23" i="3" s="1"/>
  <c r="F24" i="3"/>
  <c r="G24" i="3" s="1"/>
  <c r="F25" i="3"/>
  <c r="G25" i="3" s="1"/>
  <c r="F26" i="3"/>
  <c r="G26" i="3" s="1"/>
  <c r="F27" i="3"/>
  <c r="G27" i="3" s="1"/>
  <c r="F28" i="3"/>
  <c r="G28" i="3" s="1"/>
  <c r="F29" i="3"/>
  <c r="G29" i="3" s="1"/>
  <c r="F16" i="3"/>
  <c r="G16" i="3" s="1"/>
  <c r="E20" i="3"/>
  <c r="H37" i="8"/>
  <c r="I37" i="8" s="1"/>
  <c r="H38" i="8"/>
  <c r="I38" i="8" s="1"/>
  <c r="H39" i="8"/>
  <c r="I39" i="8" s="1"/>
  <c r="H40" i="8"/>
  <c r="I40" i="8" s="1"/>
  <c r="H41" i="8"/>
  <c r="I41" i="8" s="1"/>
  <c r="H42" i="8"/>
  <c r="I42" i="8" s="1"/>
  <c r="H43" i="8"/>
  <c r="I43" i="8" s="1"/>
  <c r="H44" i="8"/>
  <c r="I44" i="8" s="1"/>
  <c r="H45" i="8"/>
  <c r="I45" i="8" s="1"/>
  <c r="H46" i="8"/>
  <c r="I46" i="8" s="1"/>
  <c r="H47" i="8"/>
  <c r="I47" i="8" s="1"/>
  <c r="H36" i="8"/>
  <c r="I36" i="8" s="1"/>
  <c r="H35" i="8"/>
  <c r="I35" i="8" s="1"/>
  <c r="H34" i="8"/>
  <c r="I34" i="8" s="1"/>
  <c r="H33" i="8"/>
  <c r="I33" i="8" s="1"/>
  <c r="H32" i="8"/>
  <c r="I32" i="8" s="1"/>
  <c r="H31" i="8"/>
  <c r="I31" i="8" s="1"/>
  <c r="H30" i="8"/>
  <c r="I30" i="8" s="1"/>
  <c r="H29" i="8"/>
  <c r="I29" i="8" s="1"/>
  <c r="H28" i="8"/>
  <c r="I28" i="8" s="1"/>
  <c r="H27" i="8"/>
  <c r="I27" i="8" s="1"/>
  <c r="H26" i="8"/>
  <c r="I26" i="8" s="1"/>
  <c r="H25" i="8"/>
  <c r="I25" i="8" s="1"/>
  <c r="H24" i="8"/>
  <c r="I24" i="8" s="1"/>
  <c r="H23" i="8"/>
  <c r="I23" i="8" s="1"/>
  <c r="H22" i="8"/>
  <c r="I22" i="8" s="1"/>
  <c r="H21" i="8"/>
  <c r="I21" i="8" s="1"/>
  <c r="H20" i="8"/>
  <c r="I20" i="8" s="1"/>
  <c r="H19" i="8"/>
  <c r="I19" i="8" s="1"/>
  <c r="H18" i="8"/>
  <c r="I18" i="8" s="1"/>
  <c r="H17" i="8"/>
  <c r="I17" i="8" s="1"/>
  <c r="H16" i="8"/>
  <c r="I16" i="8" s="1"/>
  <c r="H33" i="7"/>
  <c r="I33" i="7" s="1"/>
  <c r="H32" i="7"/>
  <c r="I32" i="7" s="1"/>
  <c r="H31" i="7"/>
  <c r="I31" i="7" s="1"/>
  <c r="H30" i="7"/>
  <c r="I30" i="7" s="1"/>
  <c r="H29" i="7"/>
  <c r="I29" i="7" s="1"/>
  <c r="H28" i="7"/>
  <c r="I28" i="7" s="1"/>
  <c r="H27" i="7"/>
  <c r="I27" i="7" s="1"/>
  <c r="H26" i="7"/>
  <c r="I26" i="7" s="1"/>
  <c r="H25" i="7"/>
  <c r="I25" i="7" s="1"/>
  <c r="H24" i="7"/>
  <c r="I24" i="7" s="1"/>
  <c r="H23" i="7"/>
  <c r="I23" i="7" s="1"/>
  <c r="H22" i="7"/>
  <c r="I22" i="7" s="1"/>
  <c r="H21" i="7"/>
  <c r="I21" i="7" s="1"/>
  <c r="H20" i="7"/>
  <c r="I20" i="7" s="1"/>
  <c r="H19" i="7"/>
  <c r="I19" i="7" s="1"/>
  <c r="H18" i="7"/>
  <c r="I18" i="7" s="1"/>
  <c r="I17" i="7"/>
  <c r="H16" i="7"/>
  <c r="I16" i="7" s="1"/>
  <c r="H45" i="6"/>
  <c r="I45" i="6" s="1"/>
  <c r="H44" i="6"/>
  <c r="I44" i="6" s="1"/>
  <c r="H43" i="6"/>
  <c r="I43" i="6" s="1"/>
  <c r="H42" i="6"/>
  <c r="I42" i="6" s="1"/>
  <c r="H41" i="6"/>
  <c r="I41" i="6" s="1"/>
  <c r="H40" i="6"/>
  <c r="I40" i="6" s="1"/>
  <c r="H39" i="6"/>
  <c r="I39" i="6" s="1"/>
  <c r="H38" i="6"/>
  <c r="I38" i="6" s="1"/>
  <c r="H37" i="6"/>
  <c r="I37" i="6" s="1"/>
  <c r="H36" i="6"/>
  <c r="I36" i="6" s="1"/>
  <c r="H35" i="6"/>
  <c r="I35" i="6" s="1"/>
  <c r="H34" i="6"/>
  <c r="I34" i="6" s="1"/>
  <c r="H33" i="6"/>
  <c r="I33" i="6" s="1"/>
  <c r="H32" i="6"/>
  <c r="I32" i="6" s="1"/>
  <c r="H31" i="6"/>
  <c r="I31" i="6" s="1"/>
  <c r="H30" i="6"/>
  <c r="I30" i="6" s="1"/>
  <c r="H29" i="6"/>
  <c r="I29" i="6" s="1"/>
  <c r="H28" i="6"/>
  <c r="I28" i="6" s="1"/>
  <c r="H27" i="6"/>
  <c r="I27" i="6" s="1"/>
  <c r="H26" i="6"/>
  <c r="I26" i="6" s="1"/>
  <c r="H25" i="6"/>
  <c r="I25" i="6" s="1"/>
  <c r="H24" i="6"/>
  <c r="I24" i="6" s="1"/>
  <c r="H23" i="6"/>
  <c r="I23" i="6" s="1"/>
  <c r="H22" i="6"/>
  <c r="I22" i="6" s="1"/>
  <c r="H21" i="6"/>
  <c r="I21" i="6" s="1"/>
  <c r="H20" i="6"/>
  <c r="I20" i="6" s="1"/>
  <c r="H19" i="6"/>
  <c r="I19" i="6" s="1"/>
  <c r="H18" i="6"/>
  <c r="I18" i="6" s="1"/>
  <c r="H17" i="6"/>
  <c r="I17" i="6" s="1"/>
  <c r="H16" i="6"/>
  <c r="I16" i="6" s="1"/>
  <c r="H53" i="5"/>
  <c r="I53" i="5" s="1"/>
  <c r="H52" i="5"/>
  <c r="I52" i="5" s="1"/>
  <c r="H51" i="5"/>
  <c r="I51" i="5" s="1"/>
  <c r="H50" i="5"/>
  <c r="I50" i="5" s="1"/>
  <c r="H49" i="5"/>
  <c r="I49" i="5" s="1"/>
  <c r="H48" i="5"/>
  <c r="I48" i="5" s="1"/>
  <c r="H47" i="5"/>
  <c r="I47" i="5" s="1"/>
  <c r="H46" i="5"/>
  <c r="I46" i="5" s="1"/>
  <c r="H45" i="5"/>
  <c r="I45" i="5" s="1"/>
  <c r="H44" i="5"/>
  <c r="I44" i="5" s="1"/>
  <c r="H43" i="5"/>
  <c r="I43" i="5" s="1"/>
  <c r="H42" i="5"/>
  <c r="I42" i="5" s="1"/>
  <c r="H41" i="5"/>
  <c r="I41" i="5" s="1"/>
  <c r="H40" i="5"/>
  <c r="I40" i="5" s="1"/>
  <c r="H39" i="5"/>
  <c r="I39" i="5" s="1"/>
  <c r="H38" i="5"/>
  <c r="I38" i="5" s="1"/>
  <c r="H37" i="5"/>
  <c r="I37" i="5" s="1"/>
  <c r="H36" i="5"/>
  <c r="I36" i="5" s="1"/>
  <c r="H35" i="5"/>
  <c r="I35" i="5" s="1"/>
  <c r="H34" i="5"/>
  <c r="I34" i="5" s="1"/>
  <c r="H33" i="5"/>
  <c r="I33" i="5" s="1"/>
  <c r="H32" i="5"/>
  <c r="I32" i="5" s="1"/>
  <c r="H31" i="5"/>
  <c r="I31" i="5" s="1"/>
  <c r="H30" i="5"/>
  <c r="I30" i="5" s="1"/>
  <c r="H29" i="5"/>
  <c r="I29" i="5" s="1"/>
  <c r="H28" i="5"/>
  <c r="I28" i="5" s="1"/>
  <c r="H27" i="5"/>
  <c r="I27" i="5" s="1"/>
  <c r="H26" i="5"/>
  <c r="I26" i="5" s="1"/>
  <c r="H25" i="5"/>
  <c r="I25" i="5" s="1"/>
  <c r="H24" i="5"/>
  <c r="I24" i="5" s="1"/>
  <c r="H23" i="5"/>
  <c r="I23" i="5" s="1"/>
  <c r="H22" i="5"/>
  <c r="I22" i="5" s="1"/>
  <c r="H21" i="5"/>
  <c r="I21" i="5" s="1"/>
  <c r="H20" i="5"/>
  <c r="I20" i="5" s="1"/>
  <c r="H19" i="5"/>
  <c r="I19" i="5" s="1"/>
  <c r="H18" i="5"/>
  <c r="I18" i="5" s="1"/>
  <c r="H17" i="5"/>
  <c r="I17" i="5" s="1"/>
  <c r="H16" i="5"/>
  <c r="I16" i="5" s="1"/>
  <c r="I48" i="8" l="1"/>
  <c r="G20" i="3"/>
  <c r="G31" i="3" s="1"/>
  <c r="I36" i="7"/>
  <c r="I37" i="7" s="1"/>
  <c r="I38" i="7" s="1"/>
  <c r="I48" i="6"/>
  <c r="I49" i="6" s="1"/>
  <c r="I56" i="5"/>
  <c r="H17" i="4"/>
  <c r="I17" i="4" s="1"/>
  <c r="H18" i="4"/>
  <c r="I18" i="4" s="1"/>
  <c r="H19" i="4"/>
  <c r="I19" i="4" s="1"/>
  <c r="H20" i="4"/>
  <c r="I20" i="4" s="1"/>
  <c r="H21" i="4"/>
  <c r="I21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28" i="4"/>
  <c r="I28" i="4" s="1"/>
  <c r="H29" i="4"/>
  <c r="I29" i="4" s="1"/>
  <c r="H30" i="4"/>
  <c r="I30" i="4" s="1"/>
  <c r="H31" i="4"/>
  <c r="I31" i="4" s="1"/>
  <c r="H32" i="4"/>
  <c r="I32" i="4" s="1"/>
  <c r="H33" i="4"/>
  <c r="I33" i="4" s="1"/>
  <c r="H34" i="4"/>
  <c r="I34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41" i="4"/>
  <c r="I41" i="4" s="1"/>
  <c r="H42" i="4"/>
  <c r="I42" i="4" s="1"/>
  <c r="H43" i="4"/>
  <c r="I43" i="4" s="1"/>
  <c r="H44" i="4"/>
  <c r="I44" i="4" s="1"/>
  <c r="H16" i="4"/>
  <c r="I16" i="4" s="1"/>
  <c r="I49" i="8" l="1"/>
  <c r="I50" i="8" s="1"/>
  <c r="I50" i="6"/>
  <c r="I57" i="5" l="1"/>
  <c r="I58" i="5" s="1"/>
  <c r="I47" i="4"/>
  <c r="I48" i="4" l="1"/>
  <c r="I49" i="4" s="1"/>
  <c r="F17" i="1" l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16" i="1"/>
  <c r="G16" i="1" s="1"/>
  <c r="G28" i="1" l="1"/>
  <c r="G29" i="1"/>
  <c r="G32" i="3" l="1"/>
  <c r="G33" i="3" s="1"/>
  <c r="G30" i="1"/>
</calcChain>
</file>

<file path=xl/sharedStrings.xml><?xml version="1.0" encoding="utf-8"?>
<sst xmlns="http://schemas.openxmlformats.org/spreadsheetml/2006/main" count="590" uniqueCount="63">
  <si>
    <t>CÔNG TY TNHH ???/</t>
  </si>
  <si>
    <t>ĐChỉ:</t>
  </si>
  <si>
    <t xml:space="preserve">      Đthoại      </t>
  </si>
  <si>
    <r>
      <t xml:space="preserve">BẢNG KÊ CHI TIẾT NHẬP HÀNG CARTON 
</t>
    </r>
    <r>
      <rPr>
        <b/>
        <sz val="12"/>
        <rFont val="Tahoma"/>
        <family val="2"/>
        <charset val="163"/>
      </rPr>
      <t>Số ……Hóa đơn ……Ngày …. Tháng 09 năm 2015</t>
    </r>
  </si>
  <si>
    <t>Người liên hệ</t>
  </si>
  <si>
    <t>Ms Hường( PKT )</t>
  </si>
  <si>
    <t xml:space="preserve">Tên Khách hàng : </t>
  </si>
  <si>
    <t>CÔNG TY TNHH MTV  khởi Nguyên an</t>
  </si>
  <si>
    <t>Địa chỉ :</t>
  </si>
  <si>
    <t>Thửa đất số 144, tờ bản đồ số 12TĐH1; Tổ 1, KP.Đông Tác, P. Tân Đông Hiệp, TX. Dĩ An, T. Bình Dương</t>
  </si>
  <si>
    <t>Điện thoại :</t>
  </si>
  <si>
    <t>06506 27 11 06</t>
  </si>
  <si>
    <t>Fax :</t>
  </si>
  <si>
    <t>Mã số Thuế</t>
  </si>
  <si>
    <t>STT</t>
  </si>
  <si>
    <t>TÊN HÀNG HÓA</t>
  </si>
  <si>
    <t>QUY CÁCH</t>
  </si>
  <si>
    <t>ĐVT</t>
  </si>
  <si>
    <t>SỐ LƯỢNG</t>
  </si>
  <si>
    <t>ĐƠN GIÁ(VNĐ)</t>
  </si>
  <si>
    <t>THÀNH TIỀN</t>
  </si>
  <si>
    <t>Ghi chú</t>
  </si>
  <si>
    <t>Dài</t>
  </si>
  <si>
    <t>Cộng tiền hàng</t>
  </si>
  <si>
    <t xml:space="preserve">Tiền thuế </t>
  </si>
  <si>
    <t>Tổng cộng tiền thanh toán</t>
  </si>
  <si>
    <t xml:space="preserve">Bên mua hàng xác nhận </t>
  </si>
  <si>
    <t xml:space="preserve">             Bên bán hàng</t>
  </si>
  <si>
    <t>Tấm</t>
  </si>
  <si>
    <t>Thùng 5 lớp</t>
  </si>
  <si>
    <t>Giấy 2 lớp</t>
  </si>
  <si>
    <t>Giấy 3 lớp</t>
  </si>
  <si>
    <t>Tấm lót</t>
  </si>
  <si>
    <t>Thùng giấy</t>
  </si>
  <si>
    <t>Kg</t>
  </si>
  <si>
    <t>Cái</t>
  </si>
  <si>
    <t>Rộng</t>
  </si>
  <si>
    <t>Cao</t>
  </si>
  <si>
    <t>Thùng 7 lớp</t>
  </si>
  <si>
    <t>Giấy tấm 7 lớp</t>
  </si>
  <si>
    <t>Ngày    tháng   năm 2017</t>
  </si>
  <si>
    <t>58.5x37.5x25.5</t>
  </si>
  <si>
    <t>57x18x12</t>
  </si>
  <si>
    <t>64x33.5x21.5</t>
  </si>
  <si>
    <t>62.5x16x10</t>
  </si>
  <si>
    <t>42x30.5x17</t>
  </si>
  <si>
    <t>41.5x27.5x23</t>
  </si>
  <si>
    <t>58.5x37.5x27.5</t>
  </si>
  <si>
    <t>64x33.5x23.5</t>
  </si>
  <si>
    <t>43x17x6</t>
  </si>
  <si>
    <t>61x61x33.5</t>
  </si>
  <si>
    <t>49x49x30</t>
  </si>
  <si>
    <t>73x29x12</t>
  </si>
  <si>
    <t>62x47x25</t>
  </si>
  <si>
    <t>52x18x37</t>
  </si>
  <si>
    <t>44x14x34</t>
  </si>
  <si>
    <t>62x32x57</t>
  </si>
  <si>
    <t>62x32x44</t>
  </si>
  <si>
    <t>55x28</t>
  </si>
  <si>
    <t>42x28</t>
  </si>
  <si>
    <t>34x27x28</t>
  </si>
  <si>
    <t>58.5x29.5x39.5</t>
  </si>
  <si>
    <t>75x30x28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</si>
</sst>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#,##0_ ;\-#,##0\ "/>
    <numFmt numFmtId="167" formatCode="#,##0.0"/>
    <numFmt numFmtId="169" formatCode="_-* #,##0\ _₫_-;\-* #,##0\ _₫_-;_-* &quot;-&quot;??\ _₫_-;_-@_-"/>
  </numFmts>
  <fonts count="24" x14ac:knownFonts="1">
    <font>
      <sz val="11"/>
      <color theme="1"/>
      <name val="Calibri"/>
      <family val="2"/>
      <charset val="163"/>
      <scheme val="minor"/>
    </font>
    <font>
      <sz val="11"/>
      <name val="Tahoma"/>
      <family val="2"/>
    </font>
    <font>
      <b/>
      <sz val="16"/>
      <color indexed="51"/>
      <name val="Tahoma"/>
      <family val="2"/>
    </font>
    <font>
      <sz val="11"/>
      <color theme="1"/>
      <name val="Calibri"/>
      <family val="2"/>
      <charset val="163"/>
      <scheme val="minor"/>
    </font>
    <font>
      <sz val="14"/>
      <name val="Tahoma"/>
      <family val="2"/>
    </font>
    <font>
      <b/>
      <sz val="14"/>
      <name val="Tahoma"/>
      <family val="2"/>
    </font>
    <font>
      <b/>
      <sz val="14"/>
      <name val="Tahoma"/>
      <family val="2"/>
      <charset val="163"/>
    </font>
    <font>
      <b/>
      <sz val="12"/>
      <name val="Tahoma"/>
      <family val="2"/>
      <charset val="163"/>
    </font>
    <font>
      <b/>
      <sz val="11"/>
      <name val="Tahoma"/>
      <family val="2"/>
      <charset val="163"/>
    </font>
    <font>
      <sz val="11"/>
      <name val="Tahoma"/>
      <family val="2"/>
      <charset val="163"/>
    </font>
    <font>
      <b/>
      <sz val="10"/>
      <name val="Tahoma"/>
      <family val="2"/>
      <charset val="163"/>
    </font>
    <font>
      <sz val="11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sz val="11"/>
      <color theme="1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sz val="13"/>
      <color theme="1"/>
      <name val="Cambria"/>
      <family val="1"/>
      <charset val="163"/>
      <scheme val="major"/>
    </font>
    <font>
      <sz val="12"/>
      <color theme="1"/>
      <name val="Tahoma"/>
      <family val="2"/>
      <charset val="163"/>
    </font>
    <font>
      <sz val="10"/>
      <name val="Tahoma"/>
      <family val="2"/>
      <charset val="163"/>
    </font>
    <font>
      <sz val="13"/>
      <name val="Cambria"/>
      <family val="1"/>
      <charset val="163"/>
      <scheme val="major"/>
    </font>
    <font>
      <sz val="12"/>
      <color theme="1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0" fontId="9" fillId="0" borderId="0"/>
    <xf numFmtId="43" fontId="9" fillId="0" borderId="0" applyFont="0" applyFill="0" applyBorder="0" applyAlignment="0" applyProtection="0"/>
    <xf numFmtId="43" fontId="22" fillId="0" borderId="0" applyFont="0" applyFill="0" applyBorder="0" applyAlignment="0" applyProtection="0"/>
  </cellStyleXfs>
  <cellXfs count="112">
    <xf numFmtId="0" fontId="0" fillId="0" borderId="0" xfId="0"/>
    <xf numFmtId="0" fontId="1" fillId="0" borderId="2" xfId="2" applyFont="1" applyFill="1" applyBorder="1" applyAlignment="1">
      <alignment horizontal="center" vertical="center" wrapText="1" readingOrder="1"/>
    </xf>
    <xf numFmtId="0" fontId="5" fillId="0" borderId="2" xfId="2" applyFont="1" applyFill="1" applyBorder="1" applyAlignment="1">
      <alignment horizontal="center" vertical="center" wrapText="1" readingOrder="1"/>
    </xf>
    <xf numFmtId="0" fontId="5" fillId="0" borderId="2" xfId="2" applyFont="1" applyFill="1" applyBorder="1" applyAlignment="1">
      <alignment horizontal="right" vertical="center" wrapText="1" readingOrder="1"/>
    </xf>
    <xf numFmtId="0" fontId="11" fillId="0" borderId="6" xfId="3" applyFont="1" applyFill="1" applyBorder="1" applyAlignment="1">
      <alignment horizontal="center" vertical="center" wrapText="1"/>
    </xf>
    <xf numFmtId="0" fontId="12" fillId="0" borderId="6" xfId="3" applyFont="1" applyFill="1" applyBorder="1" applyAlignment="1">
      <alignment horizontal="center" vertical="center" wrapText="1"/>
    </xf>
    <xf numFmtId="0" fontId="12" fillId="0" borderId="6" xfId="3" applyFont="1" applyFill="1" applyBorder="1" applyAlignment="1">
      <alignment horizontal="right" vertical="center" wrapText="1"/>
    </xf>
    <xf numFmtId="0" fontId="12" fillId="0" borderId="7" xfId="3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3" fontId="13" fillId="0" borderId="6" xfId="0" applyNumberFormat="1" applyFont="1" applyBorder="1"/>
    <xf numFmtId="165" fontId="13" fillId="2" borderId="6" xfId="1" applyNumberFormat="1" applyFont="1" applyFill="1" applyBorder="1" applyAlignment="1">
      <alignment horizontal="right" vertical="center"/>
    </xf>
    <xf numFmtId="3" fontId="14" fillId="2" borderId="6" xfId="0" applyNumberFormat="1" applyFont="1" applyFill="1" applyBorder="1" applyAlignment="1">
      <alignment horizontal="center"/>
    </xf>
    <xf numFmtId="3" fontId="13" fillId="2" borderId="6" xfId="0" applyNumberFormat="1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 vertical="center"/>
    </xf>
    <xf numFmtId="3" fontId="13" fillId="0" borderId="6" xfId="0" applyNumberFormat="1" applyFont="1" applyBorder="1" applyAlignment="1">
      <alignment horizontal="center"/>
    </xf>
    <xf numFmtId="3" fontId="11" fillId="2" borderId="6" xfId="0" applyNumberFormat="1" applyFont="1" applyFill="1" applyBorder="1" applyAlignment="1">
      <alignment horizontal="right"/>
    </xf>
    <xf numFmtId="3" fontId="13" fillId="2" borderId="6" xfId="0" applyNumberFormat="1" applyFont="1" applyFill="1" applyBorder="1" applyAlignment="1">
      <alignment horizontal="right" vertical="center" wrapText="1"/>
    </xf>
    <xf numFmtId="3" fontId="13" fillId="2" borderId="0" xfId="0" applyNumberFormat="1" applyFont="1" applyFill="1" applyBorder="1" applyAlignment="1">
      <alignment horizontal="center"/>
    </xf>
    <xf numFmtId="3" fontId="11" fillId="2" borderId="6" xfId="0" applyNumberFormat="1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/>
    </xf>
    <xf numFmtId="3" fontId="13" fillId="0" borderId="6" xfId="0" applyNumberFormat="1" applyFont="1" applyBorder="1" applyAlignment="1"/>
    <xf numFmtId="3" fontId="13" fillId="0" borderId="6" xfId="0" applyNumberFormat="1" applyFont="1" applyBorder="1" applyAlignment="1">
      <alignment horizontal="right"/>
    </xf>
    <xf numFmtId="0" fontId="9" fillId="0" borderId="6" xfId="3" applyFont="1" applyFill="1" applyBorder="1" applyAlignment="1">
      <alignment horizontal="left" vertical="center" wrapText="1"/>
    </xf>
    <xf numFmtId="0" fontId="16" fillId="0" borderId="6" xfId="0" applyFont="1" applyBorder="1"/>
    <xf numFmtId="0" fontId="17" fillId="0" borderId="6" xfId="0" applyFont="1" applyBorder="1"/>
    <xf numFmtId="0" fontId="18" fillId="0" borderId="6" xfId="3" applyFont="1" applyFill="1" applyBorder="1" applyAlignment="1">
      <alignment horizontal="left" vertical="center" wrapText="1"/>
    </xf>
    <xf numFmtId="165" fontId="12" fillId="0" borderId="6" xfId="1" applyNumberFormat="1" applyFont="1" applyFill="1" applyBorder="1" applyAlignment="1">
      <alignment horizontal="right" vertical="center" wrapText="1"/>
    </xf>
    <xf numFmtId="0" fontId="19" fillId="0" borderId="6" xfId="3" applyFont="1" applyFill="1" applyBorder="1" applyAlignment="1">
      <alignment horizontal="left" vertical="center" wrapText="1"/>
    </xf>
    <xf numFmtId="166" fontId="12" fillId="0" borderId="6" xfId="1" applyNumberFormat="1" applyFont="1" applyFill="1" applyBorder="1" applyAlignment="1">
      <alignment horizontal="right" vertical="center" wrapText="1"/>
    </xf>
    <xf numFmtId="0" fontId="1" fillId="0" borderId="0" xfId="3" applyFont="1" applyFill="1" applyBorder="1" applyAlignment="1">
      <alignment horizontal="left" vertical="center" wrapText="1"/>
    </xf>
    <xf numFmtId="0" fontId="18" fillId="0" borderId="0" xfId="3" applyFont="1" applyFill="1" applyBorder="1" applyAlignment="1">
      <alignment horizontal="left" vertical="center" wrapText="1"/>
    </xf>
    <xf numFmtId="0" fontId="18" fillId="0" borderId="0" xfId="3" applyFont="1" applyFill="1" applyBorder="1" applyAlignment="1">
      <alignment horizontal="right" vertical="center" wrapText="1"/>
    </xf>
    <xf numFmtId="0" fontId="1" fillId="0" borderId="0" xfId="3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Alignment="1">
      <alignment horizontal="right"/>
    </xf>
    <xf numFmtId="0" fontId="13" fillId="0" borderId="8" xfId="0" applyFont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165" fontId="11" fillId="3" borderId="6" xfId="1" applyNumberFormat="1" applyFont="1" applyFill="1" applyBorder="1" applyAlignment="1">
      <alignment horizontal="center" vertical="center"/>
    </xf>
    <xf numFmtId="167" fontId="11" fillId="2" borderId="6" xfId="4" applyNumberFormat="1" applyFont="1" applyFill="1" applyBorder="1" applyAlignment="1">
      <alignment horizontal="center" vertical="center"/>
    </xf>
    <xf numFmtId="0" fontId="18" fillId="0" borderId="0" xfId="3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left" vertical="center" wrapText="1"/>
    </xf>
    <xf numFmtId="0" fontId="9" fillId="0" borderId="5" xfId="3" applyFont="1" applyFill="1" applyBorder="1" applyAlignment="1">
      <alignment horizontal="left" vertical="center" wrapText="1"/>
    </xf>
    <xf numFmtId="0" fontId="8" fillId="0" borderId="2" xfId="2" applyFont="1" applyFill="1" applyBorder="1" applyAlignment="1">
      <alignment horizontal="left" vertical="center" wrapText="1" readingOrder="1"/>
    </xf>
    <xf numFmtId="0" fontId="1" fillId="0" borderId="2" xfId="2" applyFont="1" applyFill="1" applyBorder="1" applyAlignment="1">
      <alignment horizontal="center" vertical="center" wrapText="1" readingOrder="1"/>
    </xf>
    <xf numFmtId="14" fontId="13" fillId="0" borderId="9" xfId="0" applyNumberFormat="1" applyFont="1" applyBorder="1" applyAlignment="1">
      <alignment horizontal="center"/>
    </xf>
    <xf numFmtId="0" fontId="12" fillId="0" borderId="10" xfId="3" applyFont="1" applyFill="1" applyBorder="1" applyAlignment="1">
      <alignment horizontal="center" vertical="center" wrapText="1"/>
    </xf>
    <xf numFmtId="0" fontId="12" fillId="0" borderId="8" xfId="3" applyFont="1" applyFill="1" applyBorder="1" applyAlignment="1">
      <alignment horizontal="center" vertical="center" wrapText="1"/>
    </xf>
    <xf numFmtId="3" fontId="20" fillId="2" borderId="0" xfId="0" applyNumberFormat="1" applyFont="1" applyFill="1" applyBorder="1" applyAlignment="1">
      <alignment horizontal="center"/>
    </xf>
    <xf numFmtId="0" fontId="0" fillId="2" borderId="0" xfId="0" applyFill="1"/>
    <xf numFmtId="3" fontId="13" fillId="2" borderId="11" xfId="0" applyNumberFormat="1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 vertical="center"/>
    </xf>
    <xf numFmtId="167" fontId="21" fillId="2" borderId="6" xfId="4" applyNumberFormat="1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vertical="center"/>
    </xf>
    <xf numFmtId="167" fontId="21" fillId="2" borderId="6" xfId="5" applyNumberFormat="1" applyFont="1" applyFill="1" applyBorder="1" applyAlignment="1">
      <alignment horizontal="center" vertical="center"/>
    </xf>
    <xf numFmtId="165" fontId="21" fillId="2" borderId="6" xfId="5" applyNumberFormat="1" applyFont="1" applyFill="1" applyBorder="1" applyAlignment="1">
      <alignment vertical="center"/>
    </xf>
    <xf numFmtId="167" fontId="21" fillId="2" borderId="6" xfId="0" applyNumberFormat="1" applyFont="1" applyFill="1" applyBorder="1" applyAlignment="1">
      <alignment horizontal="center" vertical="center"/>
    </xf>
    <xf numFmtId="167" fontId="21" fillId="0" borderId="6" xfId="0" applyNumberFormat="1" applyFont="1" applyBorder="1" applyAlignment="1">
      <alignment horizontal="center" vertical="center"/>
    </xf>
    <xf numFmtId="3" fontId="21" fillId="2" borderId="6" xfId="5" applyNumberFormat="1" applyFont="1" applyFill="1" applyBorder="1" applyAlignment="1">
      <alignment horizontal="right" vertical="center"/>
    </xf>
    <xf numFmtId="165" fontId="21" fillId="2" borderId="6" xfId="5" applyNumberFormat="1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/>
    </xf>
    <xf numFmtId="0" fontId="21" fillId="0" borderId="6" xfId="0" applyFont="1" applyBorder="1" applyAlignment="1">
      <alignment horizontal="center" vertical="center" wrapText="1"/>
    </xf>
    <xf numFmtId="0" fontId="18" fillId="0" borderId="6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1" fillId="2" borderId="6" xfId="0" applyNumberFormat="1" applyFont="1" applyFill="1" applyBorder="1" applyAlignment="1">
      <alignment horizontal="center" vertical="center"/>
    </xf>
    <xf numFmtId="0" fontId="21" fillId="2" borderId="6" xfId="5" applyNumberFormat="1" applyFont="1" applyFill="1" applyBorder="1" applyAlignment="1">
      <alignment horizontal="center" vertical="center"/>
    </xf>
    <xf numFmtId="167" fontId="21" fillId="0" borderId="6" xfId="5" applyNumberFormat="1" applyFont="1" applyBorder="1" applyAlignment="1">
      <alignment horizontal="center" vertical="center"/>
    </xf>
    <xf numFmtId="3" fontId="21" fillId="0" borderId="6" xfId="5" applyNumberFormat="1" applyFont="1" applyBorder="1" applyAlignment="1">
      <alignment horizontal="right" vertical="center"/>
    </xf>
    <xf numFmtId="167" fontId="21" fillId="0" borderId="6" xfId="5" applyNumberFormat="1" applyFont="1" applyFill="1" applyBorder="1" applyAlignment="1">
      <alignment horizontal="center" vertical="center"/>
    </xf>
    <xf numFmtId="165" fontId="21" fillId="0" borderId="6" xfId="5" applyNumberFormat="1" applyFont="1" applyFill="1" applyBorder="1" applyAlignment="1">
      <alignment vertical="center"/>
    </xf>
    <xf numFmtId="165" fontId="21" fillId="0" borderId="6" xfId="5" applyNumberFormat="1" applyFont="1" applyBorder="1" applyAlignment="1">
      <alignment vertical="center"/>
    </xf>
    <xf numFmtId="0" fontId="21" fillId="0" borderId="6" xfId="0" applyFont="1" applyBorder="1" applyAlignment="1">
      <alignment horizontal="center" vertical="center"/>
    </xf>
    <xf numFmtId="165" fontId="21" fillId="2" borderId="6" xfId="0" applyNumberFormat="1" applyFont="1" applyFill="1" applyBorder="1" applyAlignment="1">
      <alignment horizontal="center" vertical="center"/>
    </xf>
    <xf numFmtId="165" fontId="21" fillId="2" borderId="6" xfId="0" applyNumberFormat="1" applyFont="1" applyFill="1" applyBorder="1" applyAlignment="1">
      <alignment vertical="center"/>
    </xf>
    <xf numFmtId="0" fontId="21" fillId="0" borderId="6" xfId="0" applyFont="1" applyBorder="1" applyAlignment="1">
      <alignment vertical="center"/>
    </xf>
    <xf numFmtId="3" fontId="21" fillId="0" borderId="6" xfId="5" applyNumberFormat="1" applyFont="1" applyFill="1" applyBorder="1" applyAlignment="1">
      <alignment horizontal="right" vertical="center"/>
    </xf>
    <xf numFmtId="3" fontId="21" fillId="2" borderId="6" xfId="0" applyNumberFormat="1" applyFont="1" applyFill="1" applyBorder="1" applyAlignment="1">
      <alignment horizontal="right" vertical="center"/>
    </xf>
    <xf numFmtId="3" fontId="21" fillId="0" borderId="6" xfId="0" applyNumberFormat="1" applyFont="1" applyFill="1" applyBorder="1" applyAlignment="1">
      <alignment horizontal="right" vertical="center"/>
    </xf>
    <xf numFmtId="3" fontId="21" fillId="0" borderId="6" xfId="0" applyNumberFormat="1" applyFont="1" applyBorder="1" applyAlignment="1">
      <alignment horizontal="right" vertical="center"/>
    </xf>
    <xf numFmtId="167" fontId="23" fillId="2" borderId="6" xfId="4" applyNumberFormat="1" applyFont="1" applyFill="1" applyBorder="1" applyAlignment="1">
      <alignment horizontal="center" vertical="center"/>
    </xf>
    <xf numFmtId="167" fontId="23" fillId="2" borderId="6" xfId="0" applyNumberFormat="1" applyFont="1" applyFill="1" applyBorder="1" applyAlignment="1">
      <alignment horizontal="center" vertical="center"/>
    </xf>
    <xf numFmtId="3" fontId="21" fillId="2" borderId="6" xfId="5" applyNumberFormat="1" applyFont="1" applyFill="1" applyBorder="1" applyAlignment="1">
      <alignment horizontal="center" vertical="center"/>
    </xf>
    <xf numFmtId="167" fontId="21" fillId="0" borderId="6" xfId="0" applyNumberFormat="1" applyFont="1" applyBorder="1" applyAlignment="1">
      <alignment vertical="center"/>
    </xf>
    <xf numFmtId="167" fontId="21" fillId="2" borderId="6" xfId="0" applyNumberFormat="1" applyFont="1" applyFill="1" applyBorder="1" applyAlignment="1">
      <alignment vertical="center"/>
    </xf>
    <xf numFmtId="3" fontId="21" fillId="0" borderId="6" xfId="5" applyNumberFormat="1" applyFont="1" applyBorder="1" applyAlignment="1">
      <alignment horizontal="center" vertical="center"/>
    </xf>
    <xf numFmtId="0" fontId="0" fillId="0" borderId="6" xfId="0" applyBorder="1"/>
    <xf numFmtId="0" fontId="0" fillId="0" borderId="6" xfId="0" applyFont="1" applyBorder="1"/>
    <xf numFmtId="0" fontId="0" fillId="0" borderId="6" xfId="0" applyBorder="1" applyAlignment="1">
      <alignment horizontal="center"/>
    </xf>
    <xf numFmtId="165" fontId="0" fillId="0" borderId="0" xfId="0" applyNumberFormat="1"/>
    <xf numFmtId="0" fontId="12" fillId="0" borderId="7" xfId="3" applyFont="1" applyFill="1" applyBorder="1" applyAlignment="1">
      <alignment horizontal="center" vertical="center" wrapText="1"/>
    </xf>
    <xf numFmtId="0" fontId="12" fillId="0" borderId="10" xfId="3" applyFont="1" applyFill="1" applyBorder="1" applyAlignment="1">
      <alignment horizontal="center" vertical="center" wrapText="1"/>
    </xf>
    <xf numFmtId="0" fontId="12" fillId="0" borderId="8" xfId="3" applyFont="1" applyFill="1" applyBorder="1" applyAlignment="1">
      <alignment horizontal="center" vertical="center" wrapText="1"/>
    </xf>
    <xf numFmtId="0" fontId="18" fillId="0" borderId="0" xfId="3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left" vertical="center" wrapText="1"/>
    </xf>
    <xf numFmtId="0" fontId="8" fillId="0" borderId="2" xfId="2" applyFont="1" applyFill="1" applyBorder="1" applyAlignment="1">
      <alignment horizontal="left" vertical="center" wrapText="1"/>
    </xf>
    <xf numFmtId="0" fontId="9" fillId="0" borderId="5" xfId="3" applyFont="1" applyFill="1" applyBorder="1" applyAlignment="1">
      <alignment horizontal="left" vertical="center" wrapText="1"/>
    </xf>
    <xf numFmtId="0" fontId="7" fillId="0" borderId="5" xfId="3" applyFont="1" applyFill="1" applyBorder="1" applyAlignment="1">
      <alignment horizontal="left" vertical="center" wrapText="1"/>
    </xf>
    <xf numFmtId="0" fontId="8" fillId="0" borderId="2" xfId="2" applyFont="1" applyFill="1" applyBorder="1" applyAlignment="1">
      <alignment horizontal="left" vertical="center" wrapText="1" readingOrder="1"/>
    </xf>
    <xf numFmtId="0" fontId="7" fillId="0" borderId="2" xfId="2" applyFont="1" applyFill="1" applyBorder="1" applyAlignment="1">
      <alignment horizontal="left" vertical="center" wrapText="1" readingOrder="1"/>
    </xf>
    <xf numFmtId="0" fontId="7" fillId="0" borderId="2" xfId="2" applyFont="1" applyFill="1" applyBorder="1" applyAlignment="1">
      <alignment horizontal="left" vertical="center" wrapText="1"/>
    </xf>
    <xf numFmtId="0" fontId="10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center" vertical="center" wrapText="1" readingOrder="1"/>
    </xf>
    <xf numFmtId="0" fontId="1" fillId="0" borderId="2" xfId="2" applyFont="1" applyFill="1" applyBorder="1" applyAlignment="1">
      <alignment horizontal="center" vertical="center" wrapText="1" readingOrder="1"/>
    </xf>
    <xf numFmtId="0" fontId="1" fillId="0" borderId="2" xfId="2" applyFont="1" applyFill="1" applyBorder="1" applyAlignment="1">
      <alignment horizontal="center" vertical="center" readingOrder="1"/>
    </xf>
    <xf numFmtId="0" fontId="4" fillId="0" borderId="2" xfId="2" applyFont="1" applyFill="1" applyBorder="1" applyAlignment="1">
      <alignment horizontal="center" vertical="center" readingOrder="1"/>
    </xf>
    <xf numFmtId="0" fontId="6" fillId="0" borderId="2" xfId="2" applyFont="1" applyFill="1" applyBorder="1" applyAlignment="1">
      <alignment horizontal="center" vertical="center" wrapText="1" readingOrder="1"/>
    </xf>
    <xf numFmtId="0" fontId="6" fillId="0" borderId="3" xfId="2" applyFont="1" applyFill="1" applyBorder="1" applyAlignment="1">
      <alignment horizontal="center" vertical="center" wrapText="1" readingOrder="1"/>
    </xf>
    <xf numFmtId="0" fontId="6" fillId="0" borderId="4" xfId="2" applyFont="1" applyFill="1" applyBorder="1" applyAlignment="1">
      <alignment horizontal="center" vertical="center" wrapText="1" readingOrder="1"/>
    </xf>
    <xf numFmtId="0" fontId="9" fillId="0" borderId="0" xfId="3" applyFont="1" applyFill="1" applyBorder="1" applyAlignment="1">
      <alignment horizontal="center" vertical="center" wrapText="1"/>
    </xf>
    <xf numFmtId="169" fontId="0" fillId="0" borderId="0" xfId="1" applyNumberFormat="1" applyFont="1"/>
    <xf numFmtId="43" fontId="0" fillId="0" borderId="0" xfId="0" applyNumberFormat="1"/>
  </cellXfs>
  <cellStyles count="6">
    <cellStyle name="Comma" xfId="1" builtinId="3"/>
    <cellStyle name="Comma 2" xfId="4"/>
    <cellStyle name="Comma 6 2" xfId="5"/>
    <cellStyle name="Normal" xfId="0" builtinId="0"/>
    <cellStyle name="Normal 2" xfId="3"/>
    <cellStyle name="Normal_Sheet1_bang ke hoa don 1 (2)" xfId="2"/>
  </cellStyles>
  <dxfs count="39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104775</xdr:colOff>
      <xdr:row>18</xdr:row>
      <xdr:rowOff>0</xdr:rowOff>
    </xdr:from>
    <xdr:to>
      <xdr:col>14</xdr:col>
      <xdr:colOff>257175</xdr:colOff>
      <xdr:row>20</xdr:row>
      <xdr:rowOff>95250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115300" y="4667250"/>
          <a:ext cx="2571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1562100</xdr:colOff>
      <xdr:row>0</xdr:row>
      <xdr:rowOff>0</xdr:rowOff>
    </xdr:from>
    <xdr:ext cx="184730" cy="194925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609725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38100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0" y="0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0</xdr:colOff>
      <xdr:row>0</xdr:row>
      <xdr:rowOff>0</xdr:rowOff>
    </xdr:from>
    <xdr:ext cx="184730" cy="194925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609725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 editAs="oneCell">
    <xdr:from>
      <xdr:col>8</xdr:col>
      <xdr:colOff>104775</xdr:colOff>
      <xdr:row>46</xdr:row>
      <xdr:rowOff>0</xdr:rowOff>
    </xdr:from>
    <xdr:to>
      <xdr:col>8</xdr:col>
      <xdr:colOff>361950</xdr:colOff>
      <xdr:row>47</xdr:row>
      <xdr:rowOff>142875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5010150" y="22745700"/>
          <a:ext cx="2571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1562100</xdr:colOff>
      <xdr:row>0</xdr:row>
      <xdr:rowOff>0</xdr:rowOff>
    </xdr:from>
    <xdr:ext cx="184730" cy="194925"/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1609725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38100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0" y="0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904875</xdr:colOff>
      <xdr:row>0</xdr:row>
      <xdr:rowOff>0</xdr:rowOff>
    </xdr:from>
    <xdr:ext cx="184730" cy="194925"/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2076450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19</xdr:row>
      <xdr:rowOff>0</xdr:rowOff>
    </xdr:from>
    <xdr:to>
      <xdr:col>10</xdr:col>
      <xdr:colOff>257175</xdr:colOff>
      <xdr:row>20</xdr:row>
      <xdr:rowOff>209550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7162800" y="4457700"/>
          <a:ext cx="2571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1562100</xdr:colOff>
      <xdr:row>0</xdr:row>
      <xdr:rowOff>0</xdr:rowOff>
    </xdr:from>
    <xdr:ext cx="184730" cy="194925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400175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38100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0" y="0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0</xdr:colOff>
      <xdr:row>0</xdr:row>
      <xdr:rowOff>0</xdr:rowOff>
    </xdr:from>
    <xdr:ext cx="184730" cy="194925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400175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oneCellAnchor>
    <xdr:from>
      <xdr:col>1</xdr:col>
      <xdr:colOff>1562100</xdr:colOff>
      <xdr:row>0</xdr:row>
      <xdr:rowOff>0</xdr:rowOff>
    </xdr:from>
    <xdr:ext cx="184730" cy="194925"/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1400175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38100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0" y="0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904875</xdr:colOff>
      <xdr:row>0</xdr:row>
      <xdr:rowOff>0</xdr:rowOff>
    </xdr:from>
    <xdr:ext cx="184730" cy="194925"/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1809750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104775</xdr:colOff>
      <xdr:row>20</xdr:row>
      <xdr:rowOff>0</xdr:rowOff>
    </xdr:from>
    <xdr:to>
      <xdr:col>14</xdr:col>
      <xdr:colOff>257175</xdr:colOff>
      <xdr:row>23</xdr:row>
      <xdr:rowOff>47625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7315200" y="4667250"/>
          <a:ext cx="2571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1562100</xdr:colOff>
      <xdr:row>0</xdr:row>
      <xdr:rowOff>0</xdr:rowOff>
    </xdr:from>
    <xdr:ext cx="184730" cy="194925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371600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38100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0" y="0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0</xdr:colOff>
      <xdr:row>0</xdr:row>
      <xdr:rowOff>0</xdr:rowOff>
    </xdr:from>
    <xdr:ext cx="184730" cy="194925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371600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oneCellAnchor>
    <xdr:from>
      <xdr:col>1</xdr:col>
      <xdr:colOff>1562100</xdr:colOff>
      <xdr:row>0</xdr:row>
      <xdr:rowOff>0</xdr:rowOff>
    </xdr:from>
    <xdr:ext cx="184730" cy="194925"/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1371600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38100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0" y="0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904875</xdr:colOff>
      <xdr:row>0</xdr:row>
      <xdr:rowOff>0</xdr:rowOff>
    </xdr:from>
    <xdr:ext cx="184730" cy="194925"/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1838325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19</xdr:row>
      <xdr:rowOff>0</xdr:rowOff>
    </xdr:from>
    <xdr:to>
      <xdr:col>10</xdr:col>
      <xdr:colOff>257175</xdr:colOff>
      <xdr:row>22</xdr:row>
      <xdr:rowOff>47625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7962900" y="4419600"/>
          <a:ext cx="25717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1562100</xdr:colOff>
      <xdr:row>0</xdr:row>
      <xdr:rowOff>0</xdr:rowOff>
    </xdr:from>
    <xdr:ext cx="184730" cy="194925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600200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38100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0" y="0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0</xdr:colOff>
      <xdr:row>0</xdr:row>
      <xdr:rowOff>0</xdr:rowOff>
    </xdr:from>
    <xdr:ext cx="184730" cy="194925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600200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 editAs="oneCell">
    <xdr:from>
      <xdr:col>6</xdr:col>
      <xdr:colOff>104775</xdr:colOff>
      <xdr:row>30</xdr:row>
      <xdr:rowOff>0</xdr:rowOff>
    </xdr:from>
    <xdr:to>
      <xdr:col>6</xdr:col>
      <xdr:colOff>361950</xdr:colOff>
      <xdr:row>31</xdr:row>
      <xdr:rowOff>171450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4829175" y="6648450"/>
          <a:ext cx="2571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1562100</xdr:colOff>
      <xdr:row>0</xdr:row>
      <xdr:rowOff>0</xdr:rowOff>
    </xdr:from>
    <xdr:ext cx="184730" cy="194925"/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1600200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38100</xdr:rowOff>
    </xdr:to>
    <xdr:sp macro="" textlink="">
      <xdr:nvSpPr>
        <xdr:cNvPr id="8" name="Text Box 1"/>
        <xdr:cNvSpPr txBox="1">
          <a:spLocks noChangeArrowheads="1"/>
        </xdr:cNvSpPr>
      </xdr:nvSpPr>
      <xdr:spPr bwMode="auto">
        <a:xfrm>
          <a:off x="0" y="0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904875</xdr:colOff>
      <xdr:row>0</xdr:row>
      <xdr:rowOff>0</xdr:rowOff>
    </xdr:from>
    <xdr:ext cx="184730" cy="194925"/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2505075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104775</xdr:colOff>
      <xdr:row>20</xdr:row>
      <xdr:rowOff>0</xdr:rowOff>
    </xdr:from>
    <xdr:to>
      <xdr:col>14</xdr:col>
      <xdr:colOff>257175</xdr:colOff>
      <xdr:row>24</xdr:row>
      <xdr:rowOff>66675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7353300" y="4667250"/>
          <a:ext cx="2571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1562100</xdr:colOff>
      <xdr:row>0</xdr:row>
      <xdr:rowOff>0</xdr:rowOff>
    </xdr:from>
    <xdr:ext cx="184730" cy="194925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371600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38100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0" y="0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0</xdr:colOff>
      <xdr:row>0</xdr:row>
      <xdr:rowOff>0</xdr:rowOff>
    </xdr:from>
    <xdr:ext cx="184730" cy="194925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371600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oneCellAnchor>
    <xdr:from>
      <xdr:col>1</xdr:col>
      <xdr:colOff>1562100</xdr:colOff>
      <xdr:row>0</xdr:row>
      <xdr:rowOff>0</xdr:rowOff>
    </xdr:from>
    <xdr:ext cx="184730" cy="194925"/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1371600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38100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0" y="0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904875</xdr:colOff>
      <xdr:row>0</xdr:row>
      <xdr:rowOff>0</xdr:rowOff>
    </xdr:from>
    <xdr:ext cx="184730" cy="194925"/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1838325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104775</xdr:colOff>
      <xdr:row>20</xdr:row>
      <xdr:rowOff>0</xdr:rowOff>
    </xdr:from>
    <xdr:to>
      <xdr:col>14</xdr:col>
      <xdr:colOff>257175</xdr:colOff>
      <xdr:row>25</xdr:row>
      <xdr:rowOff>152400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191500" y="4667250"/>
          <a:ext cx="257175" cy="1057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1562100</xdr:colOff>
      <xdr:row>0</xdr:row>
      <xdr:rowOff>0</xdr:rowOff>
    </xdr:from>
    <xdr:ext cx="184730" cy="194925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304925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38100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0" y="0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0</xdr:colOff>
      <xdr:row>0</xdr:row>
      <xdr:rowOff>0</xdr:rowOff>
    </xdr:from>
    <xdr:ext cx="184730" cy="194925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304925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oneCellAnchor>
    <xdr:from>
      <xdr:col>1</xdr:col>
      <xdr:colOff>1562100</xdr:colOff>
      <xdr:row>0</xdr:row>
      <xdr:rowOff>0</xdr:rowOff>
    </xdr:from>
    <xdr:ext cx="184730" cy="194925"/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1304925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38100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0" y="0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904875</xdr:colOff>
      <xdr:row>0</xdr:row>
      <xdr:rowOff>0</xdr:rowOff>
    </xdr:from>
    <xdr:ext cx="184730" cy="194925"/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1895475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104775</xdr:colOff>
      <xdr:row>20</xdr:row>
      <xdr:rowOff>0</xdr:rowOff>
    </xdr:from>
    <xdr:to>
      <xdr:col>14</xdr:col>
      <xdr:colOff>257175</xdr:colOff>
      <xdr:row>27</xdr:row>
      <xdr:rowOff>123825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248650" y="4829175"/>
          <a:ext cx="257175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1562100</xdr:colOff>
      <xdr:row>0</xdr:row>
      <xdr:rowOff>0</xdr:rowOff>
    </xdr:from>
    <xdr:ext cx="184730" cy="194925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304925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38100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0" y="0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0</xdr:colOff>
      <xdr:row>0</xdr:row>
      <xdr:rowOff>0</xdr:rowOff>
    </xdr:from>
    <xdr:ext cx="184730" cy="194925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304925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oneCellAnchor>
    <xdr:from>
      <xdr:col>1</xdr:col>
      <xdr:colOff>1562100</xdr:colOff>
      <xdr:row>0</xdr:row>
      <xdr:rowOff>0</xdr:rowOff>
    </xdr:from>
    <xdr:ext cx="184730" cy="194925"/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1304925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219075</xdr:colOff>
      <xdr:row>0</xdr:row>
      <xdr:rowOff>38100</xdr:rowOff>
    </xdr:to>
    <xdr:sp macro="" textlink="">
      <xdr:nvSpPr>
        <xdr:cNvPr id="7" name="Text Box 1"/>
        <xdr:cNvSpPr txBox="1">
          <a:spLocks noChangeArrowheads="1"/>
        </xdr:cNvSpPr>
      </xdr:nvSpPr>
      <xdr:spPr bwMode="auto">
        <a:xfrm>
          <a:off x="0" y="0"/>
          <a:ext cx="2190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904875</xdr:colOff>
      <xdr:row>0</xdr:row>
      <xdr:rowOff>0</xdr:rowOff>
    </xdr:from>
    <xdr:ext cx="184730" cy="194925"/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1895475" y="0"/>
          <a:ext cx="184730" cy="194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1">
            <a:lnSpc>
              <a:spcPts val="3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lnSpc>
              <a:spcPts val="500"/>
            </a:lnSpc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opLeftCell="A22" workbookViewId="0">
      <selection activeCell="G16" sqref="G16:H44"/>
    </sheetView>
  </sheetViews>
  <sheetFormatPr defaultRowHeight="15" x14ac:dyDescent="0.25"/>
  <cols>
    <col min="1" max="1" width="5.42578125" style="35" customWidth="1"/>
    <col min="2" max="2" width="12.42578125" customWidth="1"/>
    <col min="3" max="3" width="6.140625" customWidth="1"/>
    <col min="4" max="4" width="5.28515625" customWidth="1"/>
    <col min="5" max="5" width="4.85546875" customWidth="1"/>
    <col min="6" max="6" width="7.7109375" customWidth="1"/>
    <col min="7" max="7" width="9" style="64"/>
    <col min="9" max="9" width="11.5703125" style="36" customWidth="1"/>
    <col min="11" max="11" width="15.42578125" customWidth="1"/>
    <col min="12" max="12" width="6.7109375" hidden="1" customWidth="1"/>
    <col min="13" max="13" width="0.42578125" hidden="1" customWidth="1"/>
    <col min="14" max="14" width="4.42578125" hidden="1" customWidth="1"/>
    <col min="16" max="16" width="15.85546875" bestFit="1" customWidth="1"/>
  </cols>
  <sheetData>
    <row r="1" spans="1:16" ht="19.5" x14ac:dyDescent="0.25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</row>
    <row r="2" spans="1:16" x14ac:dyDescent="0.2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1:16" x14ac:dyDescent="0.25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</row>
    <row r="4" spans="1:16" ht="18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</row>
    <row r="5" spans="1:16" ht="18" x14ac:dyDescent="0.25">
      <c r="A5" s="45"/>
      <c r="B5" s="2"/>
      <c r="C5" s="2"/>
      <c r="D5" s="2"/>
      <c r="E5" s="2"/>
      <c r="F5" s="2"/>
      <c r="G5" s="2"/>
      <c r="H5" s="2"/>
      <c r="I5" s="3"/>
      <c r="J5" s="2"/>
      <c r="K5" s="2"/>
    </row>
    <row r="6" spans="1:16" ht="18" x14ac:dyDescent="0.25">
      <c r="A6" s="106" t="s">
        <v>3</v>
      </c>
      <c r="B6" s="106"/>
      <c r="C6" s="106"/>
      <c r="D6" s="106"/>
      <c r="E6" s="106"/>
      <c r="F6" s="106"/>
      <c r="G6" s="106"/>
      <c r="H6" s="106"/>
      <c r="I6" s="106"/>
      <c r="J6" s="106"/>
      <c r="K6" s="106"/>
    </row>
    <row r="7" spans="1:16" ht="18" x14ac:dyDescent="0.25">
      <c r="A7" s="107"/>
      <c r="B7" s="108"/>
      <c r="C7" s="108"/>
      <c r="D7" s="108"/>
      <c r="E7" s="108"/>
      <c r="F7" s="108"/>
      <c r="G7" s="108"/>
      <c r="H7" s="108"/>
      <c r="I7" s="108"/>
      <c r="J7" s="108"/>
      <c r="K7" s="108"/>
    </row>
    <row r="8" spans="1:16" x14ac:dyDescent="0.25">
      <c r="A8" s="98" t="s">
        <v>4</v>
      </c>
      <c r="B8" s="98"/>
      <c r="C8" s="98"/>
      <c r="D8" s="44"/>
      <c r="E8" s="44"/>
      <c r="F8" s="99" t="s">
        <v>5</v>
      </c>
      <c r="G8" s="99"/>
      <c r="H8" s="99"/>
      <c r="I8" s="99"/>
      <c r="J8" s="99"/>
      <c r="K8" s="99"/>
    </row>
    <row r="9" spans="1:16" x14ac:dyDescent="0.25">
      <c r="A9" s="94" t="s">
        <v>6</v>
      </c>
      <c r="B9" s="94"/>
      <c r="C9" s="94"/>
      <c r="D9" s="42"/>
      <c r="E9" s="42"/>
      <c r="F9" s="100" t="s">
        <v>7</v>
      </c>
      <c r="G9" s="100"/>
      <c r="H9" s="100"/>
      <c r="I9" s="100"/>
      <c r="J9" s="100"/>
      <c r="K9" s="100"/>
    </row>
    <row r="10" spans="1:16" ht="36" customHeight="1" x14ac:dyDescent="0.25">
      <c r="A10" s="94" t="s">
        <v>8</v>
      </c>
      <c r="B10" s="94"/>
      <c r="C10" s="94"/>
      <c r="D10" s="42"/>
      <c r="E10" s="42"/>
      <c r="F10" s="101" t="s">
        <v>9</v>
      </c>
      <c r="G10" s="101"/>
      <c r="H10" s="101"/>
      <c r="I10" s="101"/>
      <c r="J10" s="101"/>
      <c r="K10" s="101"/>
    </row>
    <row r="11" spans="1:16" x14ac:dyDescent="0.25">
      <c r="A11" s="94" t="s">
        <v>10</v>
      </c>
      <c r="B11" s="94"/>
      <c r="C11" s="94"/>
      <c r="D11" s="42"/>
      <c r="E11" s="42"/>
      <c r="F11" s="95" t="s">
        <v>11</v>
      </c>
      <c r="G11" s="95"/>
      <c r="H11" s="95"/>
      <c r="I11" s="95"/>
      <c r="J11" s="95"/>
      <c r="K11" s="95"/>
    </row>
    <row r="12" spans="1:16" x14ac:dyDescent="0.25">
      <c r="A12" s="94" t="s">
        <v>12</v>
      </c>
      <c r="B12" s="94"/>
      <c r="C12" s="94"/>
      <c r="D12" s="42"/>
      <c r="E12" s="42"/>
      <c r="F12" s="95" t="s">
        <v>11</v>
      </c>
      <c r="G12" s="95"/>
      <c r="H12" s="95"/>
      <c r="I12" s="95"/>
      <c r="J12" s="95"/>
      <c r="K12" s="95"/>
    </row>
    <row r="13" spans="1:16" x14ac:dyDescent="0.25">
      <c r="A13" s="96" t="s">
        <v>13</v>
      </c>
      <c r="B13" s="96"/>
      <c r="C13" s="96"/>
      <c r="D13" s="43"/>
      <c r="E13" s="43"/>
      <c r="F13" s="97">
        <v>3702076037</v>
      </c>
      <c r="G13" s="97"/>
      <c r="H13" s="97"/>
      <c r="I13" s="97"/>
      <c r="J13" s="97"/>
      <c r="K13" s="97"/>
    </row>
    <row r="14" spans="1:16" ht="25.5" x14ac:dyDescent="0.25">
      <c r="A14" s="4" t="s">
        <v>14</v>
      </c>
      <c r="B14" s="5" t="s">
        <v>15</v>
      </c>
      <c r="C14" s="90" t="s">
        <v>16</v>
      </c>
      <c r="D14" s="91"/>
      <c r="E14" s="92"/>
      <c r="F14" s="5" t="s">
        <v>17</v>
      </c>
      <c r="G14" s="5" t="s">
        <v>18</v>
      </c>
      <c r="H14" s="5" t="s">
        <v>19</v>
      </c>
      <c r="I14" s="6" t="s">
        <v>20</v>
      </c>
      <c r="J14" s="5"/>
      <c r="K14" s="5" t="s">
        <v>21</v>
      </c>
    </row>
    <row r="15" spans="1:16" ht="25.5" x14ac:dyDescent="0.25">
      <c r="A15" s="4"/>
      <c r="B15" s="5"/>
      <c r="C15" s="7" t="s">
        <v>22</v>
      </c>
      <c r="D15" s="47" t="s">
        <v>36</v>
      </c>
      <c r="E15" s="48" t="s">
        <v>37</v>
      </c>
      <c r="F15" s="5"/>
      <c r="G15" s="5"/>
      <c r="H15" s="5"/>
      <c r="I15" s="6"/>
      <c r="J15" s="5"/>
      <c r="K15" s="5"/>
    </row>
    <row r="16" spans="1:16" ht="20.100000000000001" customHeight="1" x14ac:dyDescent="0.25">
      <c r="A16" s="4">
        <v>1</v>
      </c>
      <c r="B16" s="52" t="s">
        <v>38</v>
      </c>
      <c r="C16" s="53">
        <v>67</v>
      </c>
      <c r="D16" s="53">
        <v>67</v>
      </c>
      <c r="E16" s="53">
        <v>67</v>
      </c>
      <c r="F16" s="52" t="s">
        <v>35</v>
      </c>
      <c r="G16" s="52">
        <v>10</v>
      </c>
      <c r="H16" s="10">
        <f>ROUND(N16-N16*2%,0)</f>
        <v>78953</v>
      </c>
      <c r="I16" s="11">
        <f>ROUND(H16*G16,0)</f>
        <v>789530</v>
      </c>
      <c r="J16" s="12"/>
      <c r="K16" s="12"/>
      <c r="L16" s="49"/>
      <c r="M16" s="13">
        <v>3500</v>
      </c>
      <c r="N16" s="59">
        <v>80564</v>
      </c>
      <c r="P16" t="str">
        <f>"Thùng "&amp;C16&amp;"x"&amp;D16&amp;"x"&amp;E16</f>
        <v>Thùng 67x67x67</v>
      </c>
    </row>
    <row r="17" spans="1:16" ht="20.100000000000001" customHeight="1" x14ac:dyDescent="0.25">
      <c r="A17" s="4">
        <v>2</v>
      </c>
      <c r="B17" s="52" t="s">
        <v>38</v>
      </c>
      <c r="C17" s="53">
        <v>188</v>
      </c>
      <c r="D17" s="53">
        <v>94</v>
      </c>
      <c r="E17" s="53">
        <v>57</v>
      </c>
      <c r="F17" s="52" t="s">
        <v>35</v>
      </c>
      <c r="G17" s="52">
        <v>18</v>
      </c>
      <c r="H17" s="10">
        <f t="shared" ref="H17:H44" si="0">ROUND(N17-N17*2%,0)</f>
        <v>183100</v>
      </c>
      <c r="I17" s="11">
        <f t="shared" ref="I17:I44" si="1">ROUND(H17*G17,0)</f>
        <v>3295800</v>
      </c>
      <c r="J17" s="12"/>
      <c r="K17" s="12"/>
      <c r="L17" s="49"/>
      <c r="M17" s="13">
        <v>32500</v>
      </c>
      <c r="N17" s="59">
        <v>186837</v>
      </c>
      <c r="P17" t="str">
        <f t="shared" ref="P17:P44" si="2">"Thùng "&amp;C17&amp;"x"&amp;D17&amp;"x"&amp;E17</f>
        <v>Thùng 188x94x57</v>
      </c>
    </row>
    <row r="18" spans="1:16" ht="20.100000000000001" customHeight="1" x14ac:dyDescent="0.25">
      <c r="A18" s="4">
        <v>3</v>
      </c>
      <c r="B18" s="52" t="s">
        <v>38</v>
      </c>
      <c r="C18" s="53">
        <v>62</v>
      </c>
      <c r="D18" s="53">
        <v>37</v>
      </c>
      <c r="E18" s="53">
        <v>87</v>
      </c>
      <c r="F18" s="52" t="s">
        <v>35</v>
      </c>
      <c r="G18" s="52">
        <v>32</v>
      </c>
      <c r="H18" s="10">
        <f t="shared" si="0"/>
        <v>49574</v>
      </c>
      <c r="I18" s="11">
        <f t="shared" si="1"/>
        <v>1586368</v>
      </c>
      <c r="J18" s="12"/>
      <c r="K18" s="12"/>
      <c r="L18" s="49"/>
      <c r="M18" s="13">
        <v>18500</v>
      </c>
      <c r="N18" s="59">
        <v>50586</v>
      </c>
      <c r="P18" t="str">
        <f t="shared" si="2"/>
        <v>Thùng 62x37x87</v>
      </c>
    </row>
    <row r="19" spans="1:16" ht="20.100000000000001" customHeight="1" x14ac:dyDescent="0.25">
      <c r="A19" s="4">
        <v>4</v>
      </c>
      <c r="B19" s="52" t="s">
        <v>38</v>
      </c>
      <c r="C19" s="53">
        <v>47</v>
      </c>
      <c r="D19" s="53">
        <v>47</v>
      </c>
      <c r="E19" s="53">
        <v>59</v>
      </c>
      <c r="F19" s="52" t="s">
        <v>35</v>
      </c>
      <c r="G19" s="52">
        <v>32</v>
      </c>
      <c r="H19" s="10">
        <f t="shared" si="0"/>
        <v>43918</v>
      </c>
      <c r="I19" s="11">
        <f t="shared" si="1"/>
        <v>1405376</v>
      </c>
      <c r="J19" s="16"/>
      <c r="K19" s="17"/>
      <c r="L19" s="50">
        <v>32800</v>
      </c>
      <c r="M19" s="51">
        <v>10000</v>
      </c>
      <c r="N19" s="59">
        <v>44814</v>
      </c>
      <c r="P19" t="str">
        <f t="shared" si="2"/>
        <v>Thùng 47x47x59</v>
      </c>
    </row>
    <row r="20" spans="1:16" ht="20.100000000000001" customHeight="1" x14ac:dyDescent="0.25">
      <c r="A20" s="4">
        <v>5</v>
      </c>
      <c r="B20" s="52" t="s">
        <v>38</v>
      </c>
      <c r="C20" s="53">
        <v>164</v>
      </c>
      <c r="D20" s="53">
        <v>47</v>
      </c>
      <c r="E20" s="53">
        <v>59</v>
      </c>
      <c r="F20" s="52" t="s">
        <v>35</v>
      </c>
      <c r="G20" s="52">
        <v>8</v>
      </c>
      <c r="H20" s="10">
        <f t="shared" si="0"/>
        <v>97796</v>
      </c>
      <c r="I20" s="11">
        <f t="shared" si="1"/>
        <v>782368</v>
      </c>
      <c r="J20" s="16"/>
      <c r="K20" s="17"/>
      <c r="L20" s="50"/>
      <c r="M20" s="18"/>
      <c r="N20" s="59">
        <v>99792</v>
      </c>
      <c r="P20" t="str">
        <f t="shared" si="2"/>
        <v>Thùng 164x47x59</v>
      </c>
    </row>
    <row r="21" spans="1:16" ht="20.100000000000001" customHeight="1" x14ac:dyDescent="0.25">
      <c r="A21" s="4">
        <v>6</v>
      </c>
      <c r="B21" s="52" t="s">
        <v>38</v>
      </c>
      <c r="C21" s="53">
        <v>112</v>
      </c>
      <c r="D21" s="53">
        <v>112</v>
      </c>
      <c r="E21" s="53">
        <v>54</v>
      </c>
      <c r="F21" s="52" t="s">
        <v>35</v>
      </c>
      <c r="G21" s="52">
        <v>20</v>
      </c>
      <c r="H21" s="10">
        <f t="shared" si="0"/>
        <v>160236</v>
      </c>
      <c r="I21" s="11">
        <f t="shared" si="1"/>
        <v>3204720</v>
      </c>
      <c r="J21" s="16"/>
      <c r="K21" s="17"/>
      <c r="L21" s="50"/>
      <c r="M21" s="18"/>
      <c r="N21" s="59">
        <v>163506</v>
      </c>
      <c r="P21" t="str">
        <f t="shared" si="2"/>
        <v>Thùng 112x112x54</v>
      </c>
    </row>
    <row r="22" spans="1:16" ht="20.100000000000001" customHeight="1" x14ac:dyDescent="0.25">
      <c r="A22" s="4">
        <v>7</v>
      </c>
      <c r="B22" s="52" t="s">
        <v>38</v>
      </c>
      <c r="C22" s="53">
        <v>132</v>
      </c>
      <c r="D22" s="53">
        <v>132</v>
      </c>
      <c r="E22" s="53">
        <v>54</v>
      </c>
      <c r="F22" s="52" t="s">
        <v>35</v>
      </c>
      <c r="G22" s="52">
        <v>4</v>
      </c>
      <c r="H22" s="10">
        <f t="shared" si="0"/>
        <v>210369</v>
      </c>
      <c r="I22" s="11">
        <f t="shared" si="1"/>
        <v>841476</v>
      </c>
      <c r="J22" s="16"/>
      <c r="K22" s="17"/>
      <c r="L22" s="50"/>
      <c r="M22" s="18"/>
      <c r="N22" s="59">
        <v>214662</v>
      </c>
      <c r="P22" t="str">
        <f t="shared" si="2"/>
        <v>Thùng 132x132x54</v>
      </c>
    </row>
    <row r="23" spans="1:16" ht="20.100000000000001" customHeight="1" x14ac:dyDescent="0.25">
      <c r="A23" s="4">
        <v>8</v>
      </c>
      <c r="B23" s="52" t="s">
        <v>38</v>
      </c>
      <c r="C23" s="53">
        <v>62</v>
      </c>
      <c r="D23" s="53">
        <v>37</v>
      </c>
      <c r="E23" s="53">
        <v>87</v>
      </c>
      <c r="F23" s="52" t="s">
        <v>35</v>
      </c>
      <c r="G23" s="52">
        <v>12</v>
      </c>
      <c r="H23" s="10">
        <f t="shared" si="0"/>
        <v>54792</v>
      </c>
      <c r="I23" s="11">
        <f t="shared" si="1"/>
        <v>657504</v>
      </c>
      <c r="J23" s="16"/>
      <c r="K23" s="17"/>
      <c r="L23" s="50"/>
      <c r="M23" s="18"/>
      <c r="N23" s="59">
        <v>55910</v>
      </c>
      <c r="P23" t="str">
        <f t="shared" si="2"/>
        <v>Thùng 62x37x87</v>
      </c>
    </row>
    <row r="24" spans="1:16" ht="20.100000000000001" customHeight="1" x14ac:dyDescent="0.25">
      <c r="A24" s="4">
        <v>9</v>
      </c>
      <c r="B24" s="52" t="s">
        <v>38</v>
      </c>
      <c r="C24" s="53">
        <v>192</v>
      </c>
      <c r="D24" s="53">
        <v>47</v>
      </c>
      <c r="E24" s="53">
        <v>59</v>
      </c>
      <c r="F24" s="52" t="s">
        <v>35</v>
      </c>
      <c r="G24" s="52">
        <v>8</v>
      </c>
      <c r="H24" s="10">
        <f t="shared" si="0"/>
        <v>110473</v>
      </c>
      <c r="I24" s="11">
        <f t="shared" si="1"/>
        <v>883784</v>
      </c>
      <c r="J24" s="16"/>
      <c r="K24" s="17"/>
      <c r="L24" s="50"/>
      <c r="M24" s="18"/>
      <c r="N24" s="59">
        <v>112728</v>
      </c>
      <c r="P24" t="str">
        <f t="shared" si="2"/>
        <v>Thùng 192x47x59</v>
      </c>
    </row>
    <row r="25" spans="1:16" ht="20.100000000000001" customHeight="1" x14ac:dyDescent="0.25">
      <c r="A25" s="4">
        <v>10</v>
      </c>
      <c r="B25" s="52" t="s">
        <v>38</v>
      </c>
      <c r="C25" s="55">
        <v>62</v>
      </c>
      <c r="D25" s="55">
        <v>62</v>
      </c>
      <c r="E25" s="55">
        <v>62</v>
      </c>
      <c r="F25" s="52" t="s">
        <v>35</v>
      </c>
      <c r="G25" s="60">
        <v>12</v>
      </c>
      <c r="H25" s="10">
        <f t="shared" si="0"/>
        <v>67963</v>
      </c>
      <c r="I25" s="11">
        <f t="shared" si="1"/>
        <v>815556</v>
      </c>
      <c r="J25" s="16"/>
      <c r="K25" s="17"/>
      <c r="L25" s="50"/>
      <c r="M25" s="18"/>
      <c r="N25" s="59">
        <v>69350</v>
      </c>
      <c r="P25" t="str">
        <f t="shared" si="2"/>
        <v>Thùng 62x62x62</v>
      </c>
    </row>
    <row r="26" spans="1:16" ht="20.100000000000001" customHeight="1" x14ac:dyDescent="0.25">
      <c r="A26" s="4">
        <v>11</v>
      </c>
      <c r="B26" s="52" t="s">
        <v>38</v>
      </c>
      <c r="C26" s="55">
        <v>142</v>
      </c>
      <c r="D26" s="55">
        <v>92</v>
      </c>
      <c r="E26" s="55">
        <v>54</v>
      </c>
      <c r="F26" s="52" t="s">
        <v>35</v>
      </c>
      <c r="G26" s="61">
        <v>4</v>
      </c>
      <c r="H26" s="10">
        <f t="shared" si="0"/>
        <v>147559</v>
      </c>
      <c r="I26" s="11">
        <f t="shared" si="1"/>
        <v>590236</v>
      </c>
      <c r="J26" s="16"/>
      <c r="K26" s="17"/>
      <c r="L26" s="50"/>
      <c r="M26" s="18"/>
      <c r="N26" s="59">
        <v>150570</v>
      </c>
      <c r="P26" t="str">
        <f t="shared" si="2"/>
        <v>Thùng 142x92x54</v>
      </c>
    </row>
    <row r="27" spans="1:16" ht="20.100000000000001" customHeight="1" x14ac:dyDescent="0.25">
      <c r="A27" s="4">
        <v>12</v>
      </c>
      <c r="B27" s="52" t="s">
        <v>38</v>
      </c>
      <c r="C27" s="55">
        <v>62</v>
      </c>
      <c r="D27" s="55">
        <v>62</v>
      </c>
      <c r="E27" s="55">
        <v>86</v>
      </c>
      <c r="F27" s="52" t="s">
        <v>35</v>
      </c>
      <c r="G27" s="61">
        <v>4</v>
      </c>
      <c r="H27" s="10">
        <f t="shared" si="0"/>
        <v>80707</v>
      </c>
      <c r="I27" s="11">
        <f t="shared" si="1"/>
        <v>322828</v>
      </c>
      <c r="J27" s="16"/>
      <c r="K27" s="17"/>
      <c r="L27" s="50"/>
      <c r="M27" s="18"/>
      <c r="N27" s="59">
        <v>82354</v>
      </c>
      <c r="P27" t="str">
        <f t="shared" si="2"/>
        <v>Thùng 62x62x86</v>
      </c>
    </row>
    <row r="28" spans="1:16" ht="20.100000000000001" customHeight="1" x14ac:dyDescent="0.25">
      <c r="A28" s="4">
        <v>13</v>
      </c>
      <c r="B28" s="52" t="s">
        <v>38</v>
      </c>
      <c r="C28" s="57">
        <v>51</v>
      </c>
      <c r="D28" s="57">
        <v>51</v>
      </c>
      <c r="E28" s="58">
        <v>59</v>
      </c>
      <c r="F28" s="52" t="s">
        <v>35</v>
      </c>
      <c r="G28" s="62">
        <v>6</v>
      </c>
      <c r="H28" s="10">
        <f t="shared" si="0"/>
        <v>50207</v>
      </c>
      <c r="I28" s="11">
        <f t="shared" si="1"/>
        <v>301242</v>
      </c>
      <c r="J28" s="16"/>
      <c r="K28" s="17"/>
      <c r="L28" s="50"/>
      <c r="M28" s="18"/>
      <c r="N28" s="59">
        <v>51232</v>
      </c>
      <c r="P28" t="str">
        <f t="shared" si="2"/>
        <v>Thùng 51x51x59</v>
      </c>
    </row>
    <row r="29" spans="1:16" ht="20.100000000000001" customHeight="1" x14ac:dyDescent="0.25">
      <c r="A29" s="4">
        <v>14</v>
      </c>
      <c r="B29" s="52" t="s">
        <v>38</v>
      </c>
      <c r="C29" s="57">
        <v>50</v>
      </c>
      <c r="D29" s="57">
        <v>50</v>
      </c>
      <c r="E29" s="58">
        <v>50</v>
      </c>
      <c r="F29" s="52" t="s">
        <v>35</v>
      </c>
      <c r="G29" s="62">
        <v>14</v>
      </c>
      <c r="H29" s="10">
        <f t="shared" si="0"/>
        <v>42796</v>
      </c>
      <c r="I29" s="11">
        <f t="shared" si="1"/>
        <v>599144</v>
      </c>
      <c r="J29" s="16"/>
      <c r="K29" s="17"/>
      <c r="L29" s="50"/>
      <c r="M29" s="18"/>
      <c r="N29" s="59">
        <v>43669</v>
      </c>
      <c r="P29" t="str">
        <f t="shared" si="2"/>
        <v>Thùng 50x50x50</v>
      </c>
    </row>
    <row r="30" spans="1:16" ht="20.100000000000001" customHeight="1" x14ac:dyDescent="0.25">
      <c r="A30" s="4">
        <v>15</v>
      </c>
      <c r="B30" s="52" t="s">
        <v>38</v>
      </c>
      <c r="C30" s="57">
        <v>38</v>
      </c>
      <c r="D30" s="57">
        <v>38</v>
      </c>
      <c r="E30" s="58">
        <v>62</v>
      </c>
      <c r="F30" s="52" t="s">
        <v>35</v>
      </c>
      <c r="G30" s="62">
        <v>12</v>
      </c>
      <c r="H30" s="10">
        <f t="shared" si="0"/>
        <v>32199</v>
      </c>
      <c r="I30" s="11">
        <f t="shared" si="1"/>
        <v>386388</v>
      </c>
      <c r="J30" s="16"/>
      <c r="K30" s="17"/>
      <c r="L30" s="50"/>
      <c r="M30" s="18"/>
      <c r="N30" s="59">
        <v>32856</v>
      </c>
      <c r="P30" t="str">
        <f t="shared" si="2"/>
        <v>Thùng 38x38x62</v>
      </c>
    </row>
    <row r="31" spans="1:16" ht="20.100000000000001" customHeight="1" x14ac:dyDescent="0.25">
      <c r="A31" s="4">
        <v>16</v>
      </c>
      <c r="B31" s="52" t="s">
        <v>38</v>
      </c>
      <c r="C31" s="57">
        <v>62</v>
      </c>
      <c r="D31" s="57">
        <v>62</v>
      </c>
      <c r="E31" s="58">
        <v>52</v>
      </c>
      <c r="F31" s="52" t="s">
        <v>35</v>
      </c>
      <c r="G31" s="62">
        <v>8</v>
      </c>
      <c r="H31" s="10">
        <f t="shared" si="0"/>
        <v>62653</v>
      </c>
      <c r="I31" s="11">
        <f t="shared" si="1"/>
        <v>501224</v>
      </c>
      <c r="J31" s="16"/>
      <c r="K31" s="17"/>
      <c r="L31" s="50"/>
      <c r="M31" s="18"/>
      <c r="N31" s="59">
        <v>63932</v>
      </c>
      <c r="P31" t="str">
        <f t="shared" si="2"/>
        <v>Thùng 62x62x52</v>
      </c>
    </row>
    <row r="32" spans="1:16" ht="20.100000000000001" customHeight="1" x14ac:dyDescent="0.25">
      <c r="A32" s="4">
        <v>17</v>
      </c>
      <c r="B32" s="52" t="s">
        <v>38</v>
      </c>
      <c r="C32" s="53">
        <v>67</v>
      </c>
      <c r="D32" s="53">
        <v>67</v>
      </c>
      <c r="E32" s="53">
        <v>113</v>
      </c>
      <c r="F32" s="52" t="s">
        <v>35</v>
      </c>
      <c r="G32" s="52">
        <v>4</v>
      </c>
      <c r="H32" s="10">
        <f t="shared" si="0"/>
        <v>105271</v>
      </c>
      <c r="I32" s="11">
        <f t="shared" si="1"/>
        <v>421084</v>
      </c>
      <c r="J32" s="16"/>
      <c r="K32" s="17"/>
      <c r="L32" s="50"/>
      <c r="M32" s="18"/>
      <c r="N32" s="59">
        <v>107419</v>
      </c>
      <c r="P32" t="str">
        <f t="shared" si="2"/>
        <v>Thùng 67x67x113</v>
      </c>
    </row>
    <row r="33" spans="1:16" ht="20.100000000000001" customHeight="1" x14ac:dyDescent="0.25">
      <c r="A33" s="4">
        <v>18</v>
      </c>
      <c r="B33" s="52" t="s">
        <v>38</v>
      </c>
      <c r="C33" s="53">
        <v>49</v>
      </c>
      <c r="D33" s="53">
        <v>47</v>
      </c>
      <c r="E33" s="53">
        <v>59</v>
      </c>
      <c r="F33" s="52" t="s">
        <v>35</v>
      </c>
      <c r="G33" s="52">
        <v>16</v>
      </c>
      <c r="H33" s="10">
        <f t="shared" si="0"/>
        <v>42678</v>
      </c>
      <c r="I33" s="11">
        <f t="shared" si="1"/>
        <v>682848</v>
      </c>
      <c r="J33" s="16"/>
      <c r="K33" s="17"/>
      <c r="L33" s="50"/>
      <c r="M33" s="18"/>
      <c r="N33" s="59">
        <v>43549</v>
      </c>
      <c r="P33" t="str">
        <f t="shared" si="2"/>
        <v>Thùng 49x47x59</v>
      </c>
    </row>
    <row r="34" spans="1:16" ht="20.100000000000001" customHeight="1" x14ac:dyDescent="0.25">
      <c r="A34" s="4">
        <v>19</v>
      </c>
      <c r="B34" s="52" t="s">
        <v>38</v>
      </c>
      <c r="C34" s="53">
        <v>55</v>
      </c>
      <c r="D34" s="53">
        <v>55</v>
      </c>
      <c r="E34" s="53">
        <v>48</v>
      </c>
      <c r="F34" s="52" t="s">
        <v>35</v>
      </c>
      <c r="G34" s="52">
        <v>30</v>
      </c>
      <c r="H34" s="10">
        <f t="shared" si="0"/>
        <v>48224</v>
      </c>
      <c r="I34" s="11">
        <f t="shared" si="1"/>
        <v>1446720</v>
      </c>
      <c r="J34" s="16"/>
      <c r="K34" s="17"/>
      <c r="L34" s="50"/>
      <c r="M34" s="18"/>
      <c r="N34" s="59">
        <v>49208</v>
      </c>
      <c r="P34" t="str">
        <f t="shared" si="2"/>
        <v>Thùng 55x55x48</v>
      </c>
    </row>
    <row r="35" spans="1:16" ht="20.100000000000001" customHeight="1" x14ac:dyDescent="0.25">
      <c r="A35" s="4">
        <v>20</v>
      </c>
      <c r="B35" s="52" t="s">
        <v>38</v>
      </c>
      <c r="C35" s="53">
        <v>47</v>
      </c>
      <c r="D35" s="53">
        <v>47</v>
      </c>
      <c r="E35" s="53">
        <v>32</v>
      </c>
      <c r="F35" s="52" t="s">
        <v>35</v>
      </c>
      <c r="G35" s="52">
        <v>6</v>
      </c>
      <c r="H35" s="10">
        <f t="shared" si="0"/>
        <v>20041</v>
      </c>
      <c r="I35" s="11">
        <f t="shared" si="1"/>
        <v>120246</v>
      </c>
      <c r="J35" s="16"/>
      <c r="K35" s="17"/>
      <c r="L35" s="50"/>
      <c r="M35" s="18"/>
      <c r="N35" s="59">
        <v>20450</v>
      </c>
      <c r="P35" t="str">
        <f t="shared" si="2"/>
        <v>Thùng 47x47x32</v>
      </c>
    </row>
    <row r="36" spans="1:16" ht="20.100000000000001" customHeight="1" x14ac:dyDescent="0.25">
      <c r="A36" s="4">
        <v>21</v>
      </c>
      <c r="B36" s="52" t="s">
        <v>39</v>
      </c>
      <c r="C36" s="53">
        <v>135</v>
      </c>
      <c r="D36" s="53">
        <v>240</v>
      </c>
      <c r="E36" s="53"/>
      <c r="F36" s="52" t="s">
        <v>28</v>
      </c>
      <c r="G36" s="52">
        <v>15</v>
      </c>
      <c r="H36" s="10">
        <f t="shared" si="0"/>
        <v>58741</v>
      </c>
      <c r="I36" s="11">
        <f t="shared" si="1"/>
        <v>881115</v>
      </c>
      <c r="J36" s="16"/>
      <c r="K36" s="17"/>
      <c r="L36" s="50"/>
      <c r="M36" s="18"/>
      <c r="N36" s="59">
        <v>59940</v>
      </c>
      <c r="P36" t="str">
        <f t="shared" si="2"/>
        <v>Thùng 135x240x</v>
      </c>
    </row>
    <row r="37" spans="1:16" ht="20.100000000000001" customHeight="1" x14ac:dyDescent="0.25">
      <c r="A37" s="4">
        <v>22</v>
      </c>
      <c r="B37" s="52" t="s">
        <v>38</v>
      </c>
      <c r="C37" s="53">
        <v>75</v>
      </c>
      <c r="D37" s="53">
        <v>75</v>
      </c>
      <c r="E37" s="53">
        <v>35</v>
      </c>
      <c r="F37" s="52" t="s">
        <v>35</v>
      </c>
      <c r="G37" s="52">
        <v>20</v>
      </c>
      <c r="H37" s="10">
        <f t="shared" si="0"/>
        <v>69249</v>
      </c>
      <c r="I37" s="11">
        <f t="shared" si="1"/>
        <v>1384980</v>
      </c>
      <c r="J37" s="16"/>
      <c r="K37" s="17"/>
      <c r="L37" s="50"/>
      <c r="M37" s="18"/>
      <c r="N37" s="59">
        <v>70662</v>
      </c>
      <c r="P37" t="str">
        <f t="shared" si="2"/>
        <v>Thùng 75x75x35</v>
      </c>
    </row>
    <row r="38" spans="1:16" ht="20.100000000000001" customHeight="1" x14ac:dyDescent="0.25">
      <c r="A38" s="4">
        <v>23</v>
      </c>
      <c r="B38" s="52" t="s">
        <v>38</v>
      </c>
      <c r="C38" s="53">
        <v>165</v>
      </c>
      <c r="D38" s="53">
        <v>40</v>
      </c>
      <c r="E38" s="53">
        <v>52</v>
      </c>
      <c r="F38" s="52" t="s">
        <v>35</v>
      </c>
      <c r="G38" s="52">
        <v>30</v>
      </c>
      <c r="H38" s="10">
        <f t="shared" si="0"/>
        <v>75076</v>
      </c>
      <c r="I38" s="11">
        <f t="shared" si="1"/>
        <v>2252280</v>
      </c>
      <c r="J38" s="16"/>
      <c r="K38" s="17"/>
      <c r="L38" s="50"/>
      <c r="M38" s="18"/>
      <c r="N38" s="59">
        <v>76608</v>
      </c>
      <c r="P38" t="str">
        <f t="shared" si="2"/>
        <v>Thùng 165x40x52</v>
      </c>
    </row>
    <row r="39" spans="1:16" ht="20.100000000000001" customHeight="1" x14ac:dyDescent="0.25">
      <c r="A39" s="4">
        <v>24</v>
      </c>
      <c r="B39" s="52" t="s">
        <v>29</v>
      </c>
      <c r="C39" s="53">
        <v>55</v>
      </c>
      <c r="D39" s="53">
        <v>30</v>
      </c>
      <c r="E39" s="53">
        <v>79</v>
      </c>
      <c r="F39" s="52" t="s">
        <v>35</v>
      </c>
      <c r="G39" s="52">
        <v>40</v>
      </c>
      <c r="H39" s="10">
        <f t="shared" si="0"/>
        <v>24753</v>
      </c>
      <c r="I39" s="11">
        <f t="shared" si="1"/>
        <v>990120</v>
      </c>
      <c r="J39" s="16"/>
      <c r="K39" s="17"/>
      <c r="L39" s="50"/>
      <c r="M39" s="18"/>
      <c r="N39" s="59">
        <v>25258</v>
      </c>
      <c r="P39" t="str">
        <f t="shared" si="2"/>
        <v>Thùng 55x30x79</v>
      </c>
    </row>
    <row r="40" spans="1:16" ht="20.100000000000001" customHeight="1" x14ac:dyDescent="0.25">
      <c r="A40" s="4">
        <v>25</v>
      </c>
      <c r="B40" s="52" t="s">
        <v>29</v>
      </c>
      <c r="C40" s="53">
        <v>45</v>
      </c>
      <c r="D40" s="53">
        <v>45</v>
      </c>
      <c r="E40" s="53">
        <v>79</v>
      </c>
      <c r="F40" s="52" t="s">
        <v>35</v>
      </c>
      <c r="G40" s="52">
        <v>20</v>
      </c>
      <c r="H40" s="10">
        <f t="shared" si="0"/>
        <v>29631</v>
      </c>
      <c r="I40" s="11">
        <f t="shared" si="1"/>
        <v>592620</v>
      </c>
      <c r="J40" s="16"/>
      <c r="K40" s="17"/>
      <c r="L40" s="50"/>
      <c r="M40" s="18"/>
      <c r="N40" s="59">
        <v>30236</v>
      </c>
      <c r="P40" t="str">
        <f t="shared" si="2"/>
        <v>Thùng 45x45x79</v>
      </c>
    </row>
    <row r="41" spans="1:16" ht="20.100000000000001" customHeight="1" x14ac:dyDescent="0.25">
      <c r="A41" s="4">
        <v>26</v>
      </c>
      <c r="B41" s="52" t="s">
        <v>29</v>
      </c>
      <c r="C41" s="53">
        <v>40</v>
      </c>
      <c r="D41" s="53">
        <v>40</v>
      </c>
      <c r="E41" s="53">
        <v>52</v>
      </c>
      <c r="F41" s="52" t="s">
        <v>35</v>
      </c>
      <c r="G41" s="52">
        <v>268</v>
      </c>
      <c r="H41" s="10">
        <f t="shared" si="0"/>
        <v>19834</v>
      </c>
      <c r="I41" s="11">
        <f t="shared" si="1"/>
        <v>5315512</v>
      </c>
      <c r="J41" s="16"/>
      <c r="K41" s="17"/>
      <c r="L41" s="50"/>
      <c r="M41" s="18"/>
      <c r="N41" s="59">
        <v>20239</v>
      </c>
      <c r="P41" t="str">
        <f t="shared" si="2"/>
        <v>Thùng 40x40x52</v>
      </c>
    </row>
    <row r="42" spans="1:16" ht="20.100000000000001" customHeight="1" x14ac:dyDescent="0.25">
      <c r="A42" s="4">
        <v>27</v>
      </c>
      <c r="B42" s="52" t="s">
        <v>29</v>
      </c>
      <c r="C42" s="53">
        <v>112</v>
      </c>
      <c r="D42" s="53">
        <v>86</v>
      </c>
      <c r="E42" s="53">
        <v>34</v>
      </c>
      <c r="F42" s="52" t="s">
        <v>35</v>
      </c>
      <c r="G42" s="52">
        <v>10</v>
      </c>
      <c r="H42" s="10">
        <f t="shared" si="0"/>
        <v>103608</v>
      </c>
      <c r="I42" s="11">
        <f t="shared" si="1"/>
        <v>1036080</v>
      </c>
      <c r="J42" s="16"/>
      <c r="K42" s="17"/>
      <c r="L42" s="50"/>
      <c r="M42" s="18"/>
      <c r="N42" s="59">
        <v>105722</v>
      </c>
      <c r="P42" t="str">
        <f t="shared" si="2"/>
        <v>Thùng 112x86x34</v>
      </c>
    </row>
    <row r="43" spans="1:16" ht="20.100000000000001" customHeight="1" x14ac:dyDescent="0.25">
      <c r="A43" s="4">
        <v>28</v>
      </c>
      <c r="B43" s="52" t="s">
        <v>38</v>
      </c>
      <c r="C43" s="53">
        <v>35</v>
      </c>
      <c r="D43" s="53">
        <v>35</v>
      </c>
      <c r="E43" s="53">
        <v>42</v>
      </c>
      <c r="F43" s="52" t="s">
        <v>35</v>
      </c>
      <c r="G43" s="52">
        <v>8</v>
      </c>
      <c r="H43" s="10">
        <f t="shared" si="0"/>
        <v>24338</v>
      </c>
      <c r="I43" s="11">
        <f t="shared" si="1"/>
        <v>194704</v>
      </c>
      <c r="J43" s="16"/>
      <c r="K43" s="17"/>
      <c r="L43" s="50"/>
      <c r="M43" s="18"/>
      <c r="N43" s="59">
        <v>24835</v>
      </c>
      <c r="P43" t="str">
        <f t="shared" si="2"/>
        <v>Thùng 35x35x42</v>
      </c>
    </row>
    <row r="44" spans="1:16" ht="20.100000000000001" customHeight="1" x14ac:dyDescent="0.25">
      <c r="A44" s="4">
        <v>29</v>
      </c>
      <c r="B44" s="52" t="s">
        <v>38</v>
      </c>
      <c r="C44" s="53">
        <v>112</v>
      </c>
      <c r="D44" s="53">
        <v>112</v>
      </c>
      <c r="E44" s="53">
        <v>55</v>
      </c>
      <c r="F44" s="52" t="s">
        <v>35</v>
      </c>
      <c r="G44" s="52">
        <v>8</v>
      </c>
      <c r="H44" s="10">
        <f t="shared" si="0"/>
        <v>161179</v>
      </c>
      <c r="I44" s="11">
        <f t="shared" si="1"/>
        <v>1289432</v>
      </c>
      <c r="J44" s="16"/>
      <c r="K44" s="17"/>
      <c r="L44" s="50"/>
      <c r="M44" s="18"/>
      <c r="N44" s="59">
        <v>164468</v>
      </c>
      <c r="P44" t="str">
        <f t="shared" si="2"/>
        <v>Thùng 112x112x55</v>
      </c>
    </row>
    <row r="45" spans="1:16" ht="20.100000000000001" customHeight="1" x14ac:dyDescent="0.25">
      <c r="A45" s="4"/>
      <c r="B45" s="20"/>
      <c r="C45" s="21"/>
      <c r="D45" s="21"/>
      <c r="E45" s="21"/>
      <c r="F45" s="13"/>
      <c r="G45" s="12"/>
      <c r="H45" s="22"/>
      <c r="I45" s="23"/>
      <c r="J45" s="16"/>
      <c r="K45" s="17"/>
      <c r="L45" s="50"/>
      <c r="M45" s="18"/>
    </row>
    <row r="46" spans="1:16" ht="20.100000000000001" customHeight="1" x14ac:dyDescent="0.25">
      <c r="A46" s="4"/>
      <c r="B46" s="20"/>
      <c r="C46" s="21"/>
      <c r="D46" s="21"/>
      <c r="E46" s="21"/>
      <c r="F46" s="13"/>
      <c r="G46" s="12"/>
      <c r="H46" s="22"/>
      <c r="I46" s="23"/>
      <c r="J46" s="16"/>
      <c r="K46" s="17"/>
      <c r="L46" s="50"/>
      <c r="M46" s="18"/>
    </row>
    <row r="47" spans="1:16" ht="16.5" x14ac:dyDescent="0.25">
      <c r="A47" s="24"/>
      <c r="B47" s="25" t="s">
        <v>23</v>
      </c>
      <c r="C47" s="26"/>
      <c r="D47" s="26"/>
      <c r="E47" s="26"/>
      <c r="F47" s="26"/>
      <c r="G47" s="63"/>
      <c r="H47" s="27"/>
      <c r="I47" s="28">
        <f>SUM(I16:I45)</f>
        <v>33571285</v>
      </c>
      <c r="J47" s="27"/>
      <c r="K47" s="27"/>
      <c r="P47" s="110">
        <v>33571285</v>
      </c>
    </row>
    <row r="48" spans="1:16" ht="16.5" x14ac:dyDescent="0.25">
      <c r="A48" s="24"/>
      <c r="B48" s="29" t="s">
        <v>24</v>
      </c>
      <c r="C48" s="24"/>
      <c r="D48" s="24"/>
      <c r="E48" s="24"/>
      <c r="F48" s="27"/>
      <c r="G48" s="63"/>
      <c r="H48" s="27"/>
      <c r="I48" s="30">
        <f>I47/10</f>
        <v>3357128.5</v>
      </c>
      <c r="J48" s="27"/>
      <c r="K48" s="27"/>
    </row>
    <row r="49" spans="1:11" ht="15.75" customHeight="1" x14ac:dyDescent="0.25">
      <c r="A49" s="24"/>
      <c r="B49" s="29" t="s">
        <v>25</v>
      </c>
      <c r="C49" s="24"/>
      <c r="D49" s="24"/>
      <c r="E49" s="24"/>
      <c r="F49" s="27"/>
      <c r="G49" s="63"/>
      <c r="H49" s="27"/>
      <c r="I49" s="28">
        <f>SUM(I47:I48)</f>
        <v>36928413.5</v>
      </c>
      <c r="J49" s="27"/>
      <c r="K49" s="27"/>
    </row>
    <row r="50" spans="1:11" x14ac:dyDescent="0.25">
      <c r="A50" s="31"/>
      <c r="B50" s="31"/>
      <c r="C50" s="31"/>
      <c r="D50" s="31"/>
      <c r="E50" s="31"/>
      <c r="F50" s="32"/>
      <c r="G50" s="41"/>
      <c r="H50" s="32"/>
      <c r="I50" s="33"/>
      <c r="J50" s="32"/>
      <c r="K50" s="32"/>
    </row>
    <row r="51" spans="1:11" x14ac:dyDescent="0.25">
      <c r="A51" s="31"/>
      <c r="B51" s="31"/>
      <c r="C51" s="31"/>
      <c r="D51" s="31"/>
      <c r="E51" s="31"/>
      <c r="F51" s="32"/>
      <c r="G51" s="41"/>
      <c r="H51" s="93" t="s">
        <v>40</v>
      </c>
      <c r="I51" s="93"/>
      <c r="J51" s="32"/>
      <c r="K51" s="32"/>
    </row>
    <row r="52" spans="1:11" x14ac:dyDescent="0.25">
      <c r="A52" s="31"/>
      <c r="B52" s="34" t="s">
        <v>26</v>
      </c>
      <c r="C52" s="31"/>
      <c r="D52" s="31"/>
      <c r="E52" s="31"/>
      <c r="F52" s="32"/>
      <c r="G52" s="41"/>
      <c r="H52" s="93" t="s">
        <v>27</v>
      </c>
      <c r="I52" s="93"/>
      <c r="J52" s="32"/>
      <c r="K52" s="32"/>
    </row>
    <row r="53" spans="1:11" x14ac:dyDescent="0.25">
      <c r="A53" s="31"/>
      <c r="B53" s="31"/>
      <c r="C53" s="31"/>
      <c r="D53" s="31"/>
      <c r="E53" s="31"/>
      <c r="F53" s="32"/>
      <c r="G53" s="41"/>
      <c r="H53" s="32"/>
      <c r="I53" s="33"/>
      <c r="J53" s="32"/>
      <c r="K53" s="32"/>
    </row>
    <row r="54" spans="1:11" x14ac:dyDescent="0.25">
      <c r="A54" s="31"/>
      <c r="B54" s="31"/>
      <c r="C54" s="31"/>
      <c r="D54" s="31"/>
      <c r="E54" s="31"/>
      <c r="F54" s="32"/>
      <c r="G54" s="41"/>
      <c r="H54" s="32"/>
      <c r="I54" s="33"/>
      <c r="J54" s="32"/>
      <c r="K54" s="32"/>
    </row>
  </sheetData>
  <autoFilter ref="A15:P44"/>
  <mergeCells count="21">
    <mergeCell ref="A7:K7"/>
    <mergeCell ref="A1:K1"/>
    <mergeCell ref="A2:K2"/>
    <mergeCell ref="A3:K3"/>
    <mergeCell ref="A4:K4"/>
    <mergeCell ref="A6:K6"/>
    <mergeCell ref="A8:C8"/>
    <mergeCell ref="F8:K8"/>
    <mergeCell ref="A9:C9"/>
    <mergeCell ref="F9:K9"/>
    <mergeCell ref="A10:C10"/>
    <mergeCell ref="F10:K10"/>
    <mergeCell ref="C14:E14"/>
    <mergeCell ref="H51:I51"/>
    <mergeCell ref="H52:I52"/>
    <mergeCell ref="A11:C11"/>
    <mergeCell ref="F11:K11"/>
    <mergeCell ref="A12:C12"/>
    <mergeCell ref="F12:K12"/>
    <mergeCell ref="A13:C13"/>
    <mergeCell ref="F13:K13"/>
  </mergeCells>
  <conditionalFormatting sqref="D16:D17">
    <cfRule type="duplicateValues" dxfId="38" priority="6" stopIfTrue="1"/>
  </conditionalFormatting>
  <conditionalFormatting sqref="D20:E24">
    <cfRule type="duplicateValues" dxfId="37" priority="12" stopIfTrue="1"/>
  </conditionalFormatting>
  <conditionalFormatting sqref="D20:E24">
    <cfRule type="duplicateValues" dxfId="36" priority="13" stopIfTrue="1"/>
  </conditionalFormatting>
  <conditionalFormatting sqref="D19:E19">
    <cfRule type="duplicateValues" dxfId="35" priority="14" stopIfTrue="1"/>
  </conditionalFormatting>
  <conditionalFormatting sqref="D19:E19">
    <cfRule type="duplicateValues" dxfId="34" priority="15" stopIfTrue="1"/>
  </conditionalFormatting>
  <conditionalFormatting sqref="D18:E18">
    <cfRule type="duplicateValues" dxfId="33" priority="16" stopIfTrue="1"/>
  </conditionalFormatting>
  <conditionalFormatting sqref="D18:E18">
    <cfRule type="duplicateValues" dxfId="32" priority="17" stopIfTrue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opLeftCell="A10" workbookViewId="0">
      <selection activeCell="E16" sqref="E16:F26"/>
    </sheetView>
  </sheetViews>
  <sheetFormatPr defaultRowHeight="15" x14ac:dyDescent="0.25"/>
  <cols>
    <col min="1" max="1" width="5.42578125" style="35" customWidth="1"/>
    <col min="2" max="2" width="13.42578125" customWidth="1"/>
    <col min="3" max="3" width="14" customWidth="1"/>
    <col min="4" max="4" width="7.85546875" customWidth="1"/>
    <col min="6" max="6" width="9.85546875" bestFit="1" customWidth="1"/>
    <col min="7" max="7" width="17.28515625" style="36" customWidth="1"/>
    <col min="9" max="9" width="15.7109375" customWidth="1"/>
    <col min="10" max="10" width="0.140625" customWidth="1"/>
    <col min="11" max="11" width="12.140625" bestFit="1" customWidth="1"/>
    <col min="12" max="12" width="15.85546875" bestFit="1" customWidth="1"/>
  </cols>
  <sheetData>
    <row r="1" spans="1:12" ht="19.5" x14ac:dyDescent="0.25">
      <c r="A1" s="102" t="s">
        <v>0</v>
      </c>
      <c r="B1" s="102"/>
      <c r="C1" s="102"/>
      <c r="D1" s="102"/>
      <c r="E1" s="102"/>
      <c r="F1" s="102"/>
      <c r="G1" s="102"/>
      <c r="H1" s="102"/>
      <c r="I1" s="102"/>
    </row>
    <row r="2" spans="1:12" x14ac:dyDescent="0.25">
      <c r="A2" s="103" t="s">
        <v>1</v>
      </c>
      <c r="B2" s="103"/>
      <c r="C2" s="103"/>
      <c r="D2" s="103"/>
      <c r="E2" s="103"/>
      <c r="F2" s="103"/>
      <c r="G2" s="103"/>
      <c r="H2" s="103"/>
      <c r="I2" s="103"/>
    </row>
    <row r="3" spans="1:12" x14ac:dyDescent="0.25">
      <c r="A3" s="104" t="s">
        <v>2</v>
      </c>
      <c r="B3" s="104"/>
      <c r="C3" s="104"/>
      <c r="D3" s="104"/>
      <c r="E3" s="104"/>
      <c r="F3" s="104"/>
      <c r="G3" s="104"/>
      <c r="H3" s="104"/>
      <c r="I3" s="104"/>
    </row>
    <row r="4" spans="1:12" ht="18" x14ac:dyDescent="0.25">
      <c r="A4" s="105"/>
      <c r="B4" s="105"/>
      <c r="C4" s="105"/>
      <c r="D4" s="105"/>
      <c r="E4" s="105"/>
      <c r="F4" s="105"/>
      <c r="G4" s="105"/>
      <c r="H4" s="105"/>
      <c r="I4" s="105"/>
    </row>
    <row r="5" spans="1:12" ht="18" x14ac:dyDescent="0.25">
      <c r="A5" s="1"/>
      <c r="B5" s="2"/>
      <c r="C5" s="2"/>
      <c r="D5" s="2"/>
      <c r="E5" s="2"/>
      <c r="F5" s="2"/>
      <c r="G5" s="3"/>
      <c r="H5" s="2"/>
      <c r="I5" s="2"/>
    </row>
    <row r="6" spans="1:12" ht="18" x14ac:dyDescent="0.25">
      <c r="A6" s="106" t="s">
        <v>3</v>
      </c>
      <c r="B6" s="106"/>
      <c r="C6" s="106"/>
      <c r="D6" s="106"/>
      <c r="E6" s="106"/>
      <c r="F6" s="106"/>
      <c r="G6" s="106"/>
      <c r="H6" s="106"/>
      <c r="I6" s="106"/>
    </row>
    <row r="7" spans="1:12" ht="18" x14ac:dyDescent="0.25">
      <c r="A7" s="107"/>
      <c r="B7" s="108"/>
      <c r="C7" s="108"/>
      <c r="D7" s="108"/>
      <c r="E7" s="108"/>
      <c r="F7" s="108"/>
      <c r="G7" s="108"/>
      <c r="H7" s="108"/>
      <c r="I7" s="108"/>
    </row>
    <row r="8" spans="1:12" x14ac:dyDescent="0.25">
      <c r="A8" s="98" t="s">
        <v>4</v>
      </c>
      <c r="B8" s="98"/>
      <c r="C8" s="98"/>
      <c r="D8" s="99" t="s">
        <v>5</v>
      </c>
      <c r="E8" s="99"/>
      <c r="F8" s="99"/>
      <c r="G8" s="99"/>
      <c r="H8" s="99"/>
      <c r="I8" s="99"/>
    </row>
    <row r="9" spans="1:12" x14ac:dyDescent="0.25">
      <c r="A9" s="94" t="s">
        <v>6</v>
      </c>
      <c r="B9" s="94"/>
      <c r="C9" s="94"/>
      <c r="D9" s="100" t="s">
        <v>7</v>
      </c>
      <c r="E9" s="100"/>
      <c r="F9" s="100"/>
      <c r="G9" s="100"/>
      <c r="H9" s="100"/>
      <c r="I9" s="100"/>
    </row>
    <row r="10" spans="1:12" ht="36" customHeight="1" x14ac:dyDescent="0.25">
      <c r="A10" s="94" t="s">
        <v>8</v>
      </c>
      <c r="B10" s="94"/>
      <c r="C10" s="94"/>
      <c r="D10" s="101" t="s">
        <v>9</v>
      </c>
      <c r="E10" s="101"/>
      <c r="F10" s="101"/>
      <c r="G10" s="101"/>
      <c r="H10" s="101"/>
      <c r="I10" s="101"/>
    </row>
    <row r="11" spans="1:12" x14ac:dyDescent="0.25">
      <c r="A11" s="94" t="s">
        <v>10</v>
      </c>
      <c r="B11" s="94"/>
      <c r="C11" s="94"/>
      <c r="D11" s="95" t="s">
        <v>11</v>
      </c>
      <c r="E11" s="95"/>
      <c r="F11" s="95"/>
      <c r="G11" s="95"/>
      <c r="H11" s="95"/>
      <c r="I11" s="95"/>
    </row>
    <row r="12" spans="1:12" x14ac:dyDescent="0.25">
      <c r="A12" s="94" t="s">
        <v>12</v>
      </c>
      <c r="B12" s="94"/>
      <c r="C12" s="94"/>
      <c r="D12" s="95" t="s">
        <v>11</v>
      </c>
      <c r="E12" s="95"/>
      <c r="F12" s="95"/>
      <c r="G12" s="95"/>
      <c r="H12" s="95"/>
      <c r="I12" s="95"/>
    </row>
    <row r="13" spans="1:12" x14ac:dyDescent="0.25">
      <c r="A13" s="96" t="s">
        <v>13</v>
      </c>
      <c r="B13" s="96"/>
      <c r="C13" s="96"/>
      <c r="D13" s="97">
        <v>3702076037</v>
      </c>
      <c r="E13" s="97"/>
      <c r="F13" s="97"/>
      <c r="G13" s="97"/>
      <c r="H13" s="97"/>
      <c r="I13" s="97"/>
    </row>
    <row r="14" spans="1:12" ht="25.5" x14ac:dyDescent="0.25">
      <c r="A14" s="4" t="s">
        <v>14</v>
      </c>
      <c r="B14" s="5" t="s">
        <v>15</v>
      </c>
      <c r="C14" s="7" t="s">
        <v>16</v>
      </c>
      <c r="D14" s="5" t="s">
        <v>17</v>
      </c>
      <c r="E14" s="5" t="s">
        <v>18</v>
      </c>
      <c r="F14" s="5" t="s">
        <v>19</v>
      </c>
      <c r="G14" s="6" t="s">
        <v>20</v>
      </c>
      <c r="H14" s="5"/>
      <c r="I14" s="5" t="s">
        <v>21</v>
      </c>
    </row>
    <row r="15" spans="1:12" x14ac:dyDescent="0.25">
      <c r="A15" s="4"/>
      <c r="B15" s="5"/>
      <c r="C15" s="7"/>
      <c r="D15" s="5"/>
      <c r="E15" s="5"/>
      <c r="F15" s="5"/>
      <c r="G15" s="6"/>
      <c r="H15" s="5"/>
      <c r="I15" s="5"/>
    </row>
    <row r="16" spans="1:12" ht="20.100000000000001" customHeight="1" x14ac:dyDescent="0.25">
      <c r="A16" s="4">
        <v>1</v>
      </c>
      <c r="B16" s="46" t="s">
        <v>33</v>
      </c>
      <c r="C16" s="37" t="s">
        <v>41</v>
      </c>
      <c r="D16" s="15" t="s">
        <v>35</v>
      </c>
      <c r="E16" s="15">
        <v>126</v>
      </c>
      <c r="F16" s="10">
        <f>ROUND(J16-J16*2%,0)</f>
        <v>13651</v>
      </c>
      <c r="G16" s="11">
        <f t="shared" ref="G16:G26" si="0">ROUND(F16*E16,0)</f>
        <v>1720026</v>
      </c>
      <c r="H16" s="12"/>
      <c r="I16" s="12"/>
      <c r="J16" s="15">
        <v>13930</v>
      </c>
      <c r="L16" t="str">
        <f>"Thùng "&amp;C16</f>
        <v>Thùng 58.5x37.5x25.5</v>
      </c>
    </row>
    <row r="17" spans="1:12" ht="20.100000000000001" customHeight="1" x14ac:dyDescent="0.25">
      <c r="A17" s="4">
        <v>2</v>
      </c>
      <c r="B17" s="46" t="s">
        <v>33</v>
      </c>
      <c r="C17" s="37" t="s">
        <v>42</v>
      </c>
      <c r="D17" s="15" t="s">
        <v>35</v>
      </c>
      <c r="E17" s="38">
        <v>1140</v>
      </c>
      <c r="F17" s="10">
        <f t="shared" ref="F17:F26" si="1">ROUND(J17-J17*2%,0)</f>
        <v>6873</v>
      </c>
      <c r="G17" s="11">
        <f t="shared" si="0"/>
        <v>7835220</v>
      </c>
      <c r="H17" s="12"/>
      <c r="I17" s="12"/>
      <c r="J17" s="39">
        <v>7013</v>
      </c>
      <c r="L17" t="str">
        <f t="shared" ref="L17:L26" si="2">"Thùng "&amp;C17</f>
        <v>Thùng 57x18x12</v>
      </c>
    </row>
    <row r="18" spans="1:12" ht="20.100000000000001" customHeight="1" x14ac:dyDescent="0.25">
      <c r="A18" s="4">
        <v>3</v>
      </c>
      <c r="B18" s="46" t="s">
        <v>33</v>
      </c>
      <c r="C18" s="37" t="s">
        <v>43</v>
      </c>
      <c r="D18" s="15" t="s">
        <v>35</v>
      </c>
      <c r="E18" s="15">
        <v>255</v>
      </c>
      <c r="F18" s="10">
        <f t="shared" si="1"/>
        <v>16905</v>
      </c>
      <c r="G18" s="11">
        <f t="shared" si="0"/>
        <v>4310775</v>
      </c>
      <c r="H18" s="12"/>
      <c r="I18" s="12"/>
      <c r="J18" s="15">
        <v>17250</v>
      </c>
      <c r="L18" t="str">
        <f t="shared" si="2"/>
        <v>Thùng 64x33.5x21.5</v>
      </c>
    </row>
    <row r="19" spans="1:12" ht="20.100000000000001" customHeight="1" x14ac:dyDescent="0.25">
      <c r="A19" s="4">
        <v>4</v>
      </c>
      <c r="B19" s="46" t="s">
        <v>33</v>
      </c>
      <c r="C19" s="37" t="s">
        <v>44</v>
      </c>
      <c r="D19" s="15" t="s">
        <v>35</v>
      </c>
      <c r="E19" s="19">
        <v>600</v>
      </c>
      <c r="F19" s="10">
        <f t="shared" si="1"/>
        <v>7853</v>
      </c>
      <c r="G19" s="11">
        <f t="shared" si="0"/>
        <v>4711800</v>
      </c>
      <c r="H19" s="12"/>
      <c r="I19" s="12"/>
      <c r="J19" s="13">
        <v>8013</v>
      </c>
      <c r="L19" t="str">
        <f t="shared" si="2"/>
        <v>Thùng 62.5x16x10</v>
      </c>
    </row>
    <row r="20" spans="1:12" ht="20.100000000000001" customHeight="1" x14ac:dyDescent="0.25">
      <c r="A20" s="4">
        <v>5</v>
      </c>
      <c r="B20" s="37" t="s">
        <v>30</v>
      </c>
      <c r="C20" s="38"/>
      <c r="D20" s="15" t="s">
        <v>34</v>
      </c>
      <c r="E20" s="19">
        <v>541</v>
      </c>
      <c r="F20" s="10">
        <f t="shared" si="1"/>
        <v>11858</v>
      </c>
      <c r="G20" s="11">
        <f t="shared" si="0"/>
        <v>6415178</v>
      </c>
      <c r="H20" s="16"/>
      <c r="I20" s="12"/>
      <c r="J20" s="13">
        <v>12100</v>
      </c>
      <c r="L20" t="s">
        <v>30</v>
      </c>
    </row>
    <row r="21" spans="1:12" ht="20.100000000000001" customHeight="1" x14ac:dyDescent="0.25">
      <c r="A21" s="4">
        <v>6</v>
      </c>
      <c r="B21" s="14" t="s">
        <v>33</v>
      </c>
      <c r="C21" s="14" t="s">
        <v>45</v>
      </c>
      <c r="D21" s="13" t="s">
        <v>35</v>
      </c>
      <c r="E21" s="19">
        <v>4800</v>
      </c>
      <c r="F21" s="10">
        <f t="shared" si="1"/>
        <v>8918</v>
      </c>
      <c r="G21" s="11">
        <f t="shared" si="0"/>
        <v>42806400</v>
      </c>
      <c r="H21" s="16"/>
      <c r="I21" s="12"/>
      <c r="J21" s="13">
        <v>9100</v>
      </c>
      <c r="L21" t="str">
        <f t="shared" si="2"/>
        <v>Thùng 42x30.5x17</v>
      </c>
    </row>
    <row r="22" spans="1:12" ht="20.100000000000001" customHeight="1" x14ac:dyDescent="0.25">
      <c r="A22" s="4">
        <v>7</v>
      </c>
      <c r="B22" s="14" t="s">
        <v>33</v>
      </c>
      <c r="C22" s="14" t="s">
        <v>46</v>
      </c>
      <c r="D22" s="13" t="s">
        <v>35</v>
      </c>
      <c r="E22" s="19">
        <v>300</v>
      </c>
      <c r="F22" s="10">
        <f t="shared" si="1"/>
        <v>7712</v>
      </c>
      <c r="G22" s="11">
        <f t="shared" si="0"/>
        <v>2313600</v>
      </c>
      <c r="H22" s="16"/>
      <c r="I22" s="12"/>
      <c r="J22" s="13">
        <v>7869</v>
      </c>
      <c r="L22" t="str">
        <f t="shared" si="2"/>
        <v>Thùng 41.5x27.5x23</v>
      </c>
    </row>
    <row r="23" spans="1:12" ht="20.100000000000001" customHeight="1" x14ac:dyDescent="0.25">
      <c r="A23" s="4">
        <v>8</v>
      </c>
      <c r="B23" s="14" t="s">
        <v>33</v>
      </c>
      <c r="C23" s="38" t="s">
        <v>47</v>
      </c>
      <c r="D23" s="13" t="s">
        <v>35</v>
      </c>
      <c r="E23" s="38">
        <v>130</v>
      </c>
      <c r="F23" s="10">
        <f t="shared" si="1"/>
        <v>13651</v>
      </c>
      <c r="G23" s="11">
        <f t="shared" si="0"/>
        <v>1774630</v>
      </c>
      <c r="H23" s="16"/>
      <c r="I23" s="12"/>
      <c r="J23" s="13">
        <v>13930</v>
      </c>
      <c r="L23" t="str">
        <f t="shared" si="2"/>
        <v>Thùng 58.5x37.5x27.5</v>
      </c>
    </row>
    <row r="24" spans="1:12" ht="20.100000000000001" customHeight="1" x14ac:dyDescent="0.25">
      <c r="A24" s="4">
        <v>9</v>
      </c>
      <c r="B24" s="14" t="s">
        <v>33</v>
      </c>
      <c r="C24" s="9" t="s">
        <v>48</v>
      </c>
      <c r="D24" s="13" t="s">
        <v>35</v>
      </c>
      <c r="E24" s="15">
        <v>480</v>
      </c>
      <c r="F24" s="10">
        <f t="shared" si="1"/>
        <v>13651</v>
      </c>
      <c r="G24" s="11">
        <f t="shared" si="0"/>
        <v>6552480</v>
      </c>
      <c r="H24" s="16"/>
      <c r="I24" s="12"/>
      <c r="J24" s="13">
        <v>13930</v>
      </c>
      <c r="L24" t="str">
        <f t="shared" si="2"/>
        <v>Thùng 64x33.5x23.5</v>
      </c>
    </row>
    <row r="25" spans="1:12" ht="20.100000000000001" customHeight="1" x14ac:dyDescent="0.25">
      <c r="A25" s="4">
        <v>10</v>
      </c>
      <c r="B25" s="14" t="s">
        <v>33</v>
      </c>
      <c r="C25" s="38" t="s">
        <v>44</v>
      </c>
      <c r="D25" s="13" t="s">
        <v>35</v>
      </c>
      <c r="E25" s="19">
        <v>1920</v>
      </c>
      <c r="F25" s="10">
        <f t="shared" si="1"/>
        <v>6873</v>
      </c>
      <c r="G25" s="11">
        <f t="shared" si="0"/>
        <v>13196160</v>
      </c>
      <c r="H25" s="16"/>
      <c r="I25" s="12"/>
      <c r="J25" s="13">
        <v>7013</v>
      </c>
      <c r="L25" t="str">
        <f t="shared" si="2"/>
        <v>Thùng 62.5x16x10</v>
      </c>
    </row>
    <row r="26" spans="1:12" ht="20.100000000000001" customHeight="1" x14ac:dyDescent="0.25">
      <c r="A26" s="4">
        <v>11</v>
      </c>
      <c r="B26" s="14" t="s">
        <v>33</v>
      </c>
      <c r="C26" s="38" t="s">
        <v>49</v>
      </c>
      <c r="D26" s="13" t="s">
        <v>35</v>
      </c>
      <c r="E26" s="19">
        <v>1010</v>
      </c>
      <c r="F26" s="10">
        <f t="shared" si="1"/>
        <v>3479</v>
      </c>
      <c r="G26" s="11">
        <f t="shared" si="0"/>
        <v>3513790</v>
      </c>
      <c r="H26" s="16"/>
      <c r="I26" s="12"/>
      <c r="J26" s="13">
        <v>3550</v>
      </c>
      <c r="L26" t="str">
        <f t="shared" si="2"/>
        <v>Thùng 43x17x6</v>
      </c>
    </row>
    <row r="27" spans="1:12" ht="20.100000000000001" customHeight="1" x14ac:dyDescent="0.25">
      <c r="A27" s="4"/>
      <c r="B27" s="14"/>
      <c r="C27" s="38"/>
      <c r="D27" s="13"/>
      <c r="E27" s="19"/>
      <c r="F27" s="10"/>
      <c r="G27" s="11"/>
      <c r="H27" s="16"/>
      <c r="I27" s="12"/>
      <c r="J27" s="18"/>
    </row>
    <row r="28" spans="1:12" ht="16.5" x14ac:dyDescent="0.25">
      <c r="A28" s="24"/>
      <c r="B28" s="25" t="s">
        <v>23</v>
      </c>
      <c r="C28" s="26"/>
      <c r="D28" s="26"/>
      <c r="E28" s="27"/>
      <c r="F28" s="27"/>
      <c r="G28" s="28">
        <f>SUM(G16:G27)</f>
        <v>95150059</v>
      </c>
      <c r="H28" s="27"/>
      <c r="I28" s="27"/>
      <c r="L28" s="110">
        <v>95150059</v>
      </c>
    </row>
    <row r="29" spans="1:12" ht="16.5" x14ac:dyDescent="0.25">
      <c r="A29" s="24"/>
      <c r="B29" s="29" t="s">
        <v>24</v>
      </c>
      <c r="C29" s="24"/>
      <c r="D29" s="27"/>
      <c r="E29" s="27"/>
      <c r="F29" s="27"/>
      <c r="G29" s="30">
        <f>ROUND(G28/10,0)+1</f>
        <v>9515007</v>
      </c>
      <c r="H29" s="27"/>
      <c r="I29" s="27"/>
    </row>
    <row r="30" spans="1:12" ht="15.75" customHeight="1" x14ac:dyDescent="0.25">
      <c r="A30" s="24"/>
      <c r="B30" s="29" t="s">
        <v>25</v>
      </c>
      <c r="C30" s="24"/>
      <c r="D30" s="27"/>
      <c r="E30" s="27"/>
      <c r="F30" s="27"/>
      <c r="G30" s="28">
        <f>SUM(G28:G29)</f>
        <v>104665066</v>
      </c>
      <c r="H30" s="27"/>
      <c r="I30" s="27"/>
    </row>
    <row r="31" spans="1:12" x14ac:dyDescent="0.25">
      <c r="A31" s="31"/>
      <c r="B31" s="31"/>
      <c r="C31" s="31"/>
      <c r="D31" s="32"/>
      <c r="E31" s="32"/>
      <c r="F31" s="32"/>
      <c r="G31" s="33"/>
      <c r="H31" s="32"/>
      <c r="I31" s="32"/>
    </row>
    <row r="32" spans="1:12" ht="28.5" customHeight="1" x14ac:dyDescent="0.25">
      <c r="A32" s="31"/>
      <c r="B32" s="31"/>
      <c r="C32" s="31"/>
      <c r="D32" s="32"/>
      <c r="E32" s="32"/>
      <c r="F32" s="93" t="s">
        <v>40</v>
      </c>
      <c r="G32" s="93"/>
      <c r="H32" s="32"/>
      <c r="I32" s="32"/>
    </row>
    <row r="33" spans="1:11" x14ac:dyDescent="0.25">
      <c r="A33" s="31"/>
      <c r="B33" s="34" t="s">
        <v>26</v>
      </c>
      <c r="C33" s="31"/>
      <c r="D33" s="32"/>
      <c r="E33" s="32"/>
      <c r="F33" s="109" t="s">
        <v>27</v>
      </c>
      <c r="G33" s="109"/>
      <c r="H33" s="32"/>
      <c r="I33" s="32"/>
      <c r="K33" s="89"/>
    </row>
    <row r="34" spans="1:11" x14ac:dyDescent="0.25">
      <c r="A34" s="31"/>
      <c r="B34" s="31"/>
      <c r="C34" s="31"/>
      <c r="D34" s="32"/>
      <c r="E34" s="32"/>
      <c r="F34" s="32"/>
      <c r="G34" s="33"/>
      <c r="H34" s="32"/>
      <c r="I34" s="32"/>
    </row>
    <row r="35" spans="1:11" x14ac:dyDescent="0.25">
      <c r="A35" s="31"/>
      <c r="B35" s="31"/>
      <c r="C35" s="31"/>
      <c r="D35" s="32"/>
      <c r="E35" s="32"/>
      <c r="F35" s="32"/>
      <c r="G35" s="33"/>
      <c r="H35" s="32"/>
      <c r="I35" s="32"/>
    </row>
  </sheetData>
  <autoFilter ref="A15:L26"/>
  <mergeCells count="20">
    <mergeCell ref="A7:I7"/>
    <mergeCell ref="A1:I1"/>
    <mergeCell ref="A2:I2"/>
    <mergeCell ref="A3:I3"/>
    <mergeCell ref="A4:I4"/>
    <mergeCell ref="A6:I6"/>
    <mergeCell ref="A8:C8"/>
    <mergeCell ref="D8:I8"/>
    <mergeCell ref="A9:C9"/>
    <mergeCell ref="D9:I9"/>
    <mergeCell ref="A10:C10"/>
    <mergeCell ref="D10:I10"/>
    <mergeCell ref="F32:G32"/>
    <mergeCell ref="F33:G33"/>
    <mergeCell ref="A11:C11"/>
    <mergeCell ref="D11:I11"/>
    <mergeCell ref="A12:C12"/>
    <mergeCell ref="D12:I12"/>
    <mergeCell ref="A13:C13"/>
    <mergeCell ref="D13:I13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opLeftCell="A31" workbookViewId="0">
      <selection activeCell="G16" sqref="G16:H53"/>
    </sheetView>
  </sheetViews>
  <sheetFormatPr defaultRowHeight="15" x14ac:dyDescent="0.25"/>
  <cols>
    <col min="1" max="1" width="5.42578125" style="35" customWidth="1"/>
    <col min="2" max="2" width="12.42578125" customWidth="1"/>
    <col min="3" max="3" width="6.140625" customWidth="1"/>
    <col min="4" max="4" width="5.28515625" customWidth="1"/>
    <col min="5" max="5" width="4.85546875" customWidth="1"/>
    <col min="6" max="6" width="7.7109375" customWidth="1"/>
    <col min="7" max="7" width="9" style="64"/>
    <col min="9" max="9" width="11.5703125" style="36" customWidth="1"/>
    <col min="11" max="11" width="15.42578125" customWidth="1"/>
    <col min="12" max="12" width="6.7109375" hidden="1" customWidth="1"/>
    <col min="13" max="13" width="0.42578125" hidden="1" customWidth="1"/>
    <col min="14" max="14" width="0.42578125" customWidth="1"/>
    <col min="16" max="16" width="15.85546875" bestFit="1" customWidth="1"/>
  </cols>
  <sheetData>
    <row r="1" spans="1:16" ht="19.5" x14ac:dyDescent="0.25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</row>
    <row r="2" spans="1:16" x14ac:dyDescent="0.2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1:16" x14ac:dyDescent="0.25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</row>
    <row r="4" spans="1:16" ht="18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</row>
    <row r="5" spans="1:16" ht="18" x14ac:dyDescent="0.25">
      <c r="A5" s="45"/>
      <c r="B5" s="2"/>
      <c r="C5" s="2"/>
      <c r="D5" s="2"/>
      <c r="E5" s="2"/>
      <c r="F5" s="2"/>
      <c r="G5" s="2"/>
      <c r="H5" s="2"/>
      <c r="I5" s="3"/>
      <c r="J5" s="2"/>
      <c r="K5" s="2"/>
    </row>
    <row r="6" spans="1:16" ht="18" x14ac:dyDescent="0.25">
      <c r="A6" s="106" t="s">
        <v>3</v>
      </c>
      <c r="B6" s="106"/>
      <c r="C6" s="106"/>
      <c r="D6" s="106"/>
      <c r="E6" s="106"/>
      <c r="F6" s="106"/>
      <c r="G6" s="106"/>
      <c r="H6" s="106"/>
      <c r="I6" s="106"/>
      <c r="J6" s="106"/>
      <c r="K6" s="106"/>
    </row>
    <row r="7" spans="1:16" ht="18" x14ac:dyDescent="0.25">
      <c r="A7" s="107"/>
      <c r="B7" s="108"/>
      <c r="C7" s="108"/>
      <c r="D7" s="108"/>
      <c r="E7" s="108"/>
      <c r="F7" s="108"/>
      <c r="G7" s="108"/>
      <c r="H7" s="108"/>
      <c r="I7" s="108"/>
      <c r="J7" s="108"/>
      <c r="K7" s="108"/>
    </row>
    <row r="8" spans="1:16" x14ac:dyDescent="0.25">
      <c r="A8" s="98" t="s">
        <v>4</v>
      </c>
      <c r="B8" s="98"/>
      <c r="C8" s="98"/>
      <c r="D8" s="44"/>
      <c r="E8" s="44"/>
      <c r="F8" s="99" t="s">
        <v>5</v>
      </c>
      <c r="G8" s="99"/>
      <c r="H8" s="99"/>
      <c r="I8" s="99"/>
      <c r="J8" s="99"/>
      <c r="K8" s="99"/>
    </row>
    <row r="9" spans="1:16" x14ac:dyDescent="0.25">
      <c r="A9" s="94" t="s">
        <v>6</v>
      </c>
      <c r="B9" s="94"/>
      <c r="C9" s="94"/>
      <c r="D9" s="42"/>
      <c r="E9" s="42"/>
      <c r="F9" s="100" t="s">
        <v>7</v>
      </c>
      <c r="G9" s="100"/>
      <c r="H9" s="100"/>
      <c r="I9" s="100"/>
      <c r="J9" s="100"/>
      <c r="K9" s="100"/>
    </row>
    <row r="10" spans="1:16" ht="36" customHeight="1" x14ac:dyDescent="0.25">
      <c r="A10" s="94" t="s">
        <v>8</v>
      </c>
      <c r="B10" s="94"/>
      <c r="C10" s="94"/>
      <c r="D10" s="42"/>
      <c r="E10" s="42"/>
      <c r="F10" s="101" t="s">
        <v>9</v>
      </c>
      <c r="G10" s="101"/>
      <c r="H10" s="101"/>
      <c r="I10" s="101"/>
      <c r="J10" s="101"/>
      <c r="K10" s="101"/>
    </row>
    <row r="11" spans="1:16" x14ac:dyDescent="0.25">
      <c r="A11" s="94" t="s">
        <v>10</v>
      </c>
      <c r="B11" s="94"/>
      <c r="C11" s="94"/>
      <c r="D11" s="42"/>
      <c r="E11" s="42"/>
      <c r="F11" s="95" t="s">
        <v>11</v>
      </c>
      <c r="G11" s="95"/>
      <c r="H11" s="95"/>
      <c r="I11" s="95"/>
      <c r="J11" s="95"/>
      <c r="K11" s="95"/>
    </row>
    <row r="12" spans="1:16" x14ac:dyDescent="0.25">
      <c r="A12" s="94" t="s">
        <v>12</v>
      </c>
      <c r="B12" s="94"/>
      <c r="C12" s="94"/>
      <c r="D12" s="42"/>
      <c r="E12" s="42"/>
      <c r="F12" s="95" t="s">
        <v>11</v>
      </c>
      <c r="G12" s="95"/>
      <c r="H12" s="95"/>
      <c r="I12" s="95"/>
      <c r="J12" s="95"/>
      <c r="K12" s="95"/>
    </row>
    <row r="13" spans="1:16" x14ac:dyDescent="0.25">
      <c r="A13" s="96" t="s">
        <v>13</v>
      </c>
      <c r="B13" s="96"/>
      <c r="C13" s="96"/>
      <c r="D13" s="43"/>
      <c r="E13" s="43"/>
      <c r="F13" s="97">
        <v>3702076037</v>
      </c>
      <c r="G13" s="97"/>
      <c r="H13" s="97"/>
      <c r="I13" s="97"/>
      <c r="J13" s="97"/>
      <c r="K13" s="97"/>
    </row>
    <row r="14" spans="1:16" ht="25.5" x14ac:dyDescent="0.25">
      <c r="A14" s="4" t="s">
        <v>14</v>
      </c>
      <c r="B14" s="5" t="s">
        <v>15</v>
      </c>
      <c r="C14" s="90" t="s">
        <v>16</v>
      </c>
      <c r="D14" s="91"/>
      <c r="E14" s="92"/>
      <c r="F14" s="5" t="s">
        <v>17</v>
      </c>
      <c r="G14" s="5" t="s">
        <v>18</v>
      </c>
      <c r="H14" s="5" t="s">
        <v>19</v>
      </c>
      <c r="I14" s="6" t="s">
        <v>20</v>
      </c>
      <c r="J14" s="5"/>
      <c r="K14" s="5" t="s">
        <v>21</v>
      </c>
    </row>
    <row r="15" spans="1:16" ht="25.5" x14ac:dyDescent="0.25">
      <c r="A15" s="4"/>
      <c r="B15" s="5"/>
      <c r="C15" s="7" t="s">
        <v>22</v>
      </c>
      <c r="D15" s="47" t="s">
        <v>36</v>
      </c>
      <c r="E15" s="48" t="s">
        <v>37</v>
      </c>
      <c r="F15" s="5"/>
      <c r="G15" s="5"/>
      <c r="H15" s="5"/>
      <c r="I15" s="6"/>
      <c r="J15" s="5"/>
      <c r="K15" s="5"/>
    </row>
    <row r="16" spans="1:16" ht="20.100000000000001" customHeight="1" x14ac:dyDescent="0.25">
      <c r="A16" s="4">
        <v>1</v>
      </c>
      <c r="B16" s="52" t="s">
        <v>29</v>
      </c>
      <c r="C16" s="53">
        <v>28</v>
      </c>
      <c r="D16" s="53">
        <v>28</v>
      </c>
      <c r="E16" s="53">
        <v>23</v>
      </c>
      <c r="F16" s="52" t="s">
        <v>35</v>
      </c>
      <c r="G16" s="65">
        <v>20</v>
      </c>
      <c r="H16" s="10">
        <f>ROUND(N16-N16*2%,0)</f>
        <v>8077</v>
      </c>
      <c r="I16" s="11">
        <f>ROUND(H16*G16,0)</f>
        <v>161540</v>
      </c>
      <c r="J16" s="12"/>
      <c r="K16" s="12"/>
      <c r="L16" s="49"/>
      <c r="M16" s="13">
        <v>3500</v>
      </c>
      <c r="N16" s="59">
        <v>8242</v>
      </c>
      <c r="P16" t="str">
        <f>"Thùng "&amp;C16&amp;"x"&amp;D16&amp;"x"&amp;E16</f>
        <v>Thùng 28x28x23</v>
      </c>
    </row>
    <row r="17" spans="1:16" ht="20.100000000000001" customHeight="1" x14ac:dyDescent="0.25">
      <c r="A17" s="4">
        <v>2</v>
      </c>
      <c r="B17" s="52" t="s">
        <v>29</v>
      </c>
      <c r="C17" s="53">
        <v>42</v>
      </c>
      <c r="D17" s="53">
        <v>42</v>
      </c>
      <c r="E17" s="53">
        <v>34</v>
      </c>
      <c r="F17" s="52" t="s">
        <v>35</v>
      </c>
      <c r="G17" s="65">
        <v>20</v>
      </c>
      <c r="H17" s="10">
        <f t="shared" ref="H17:H53" si="0">ROUND(N17-N17*2%,0)</f>
        <v>17324</v>
      </c>
      <c r="I17" s="11">
        <f t="shared" ref="I17:I53" si="1">ROUND(H17*G17,0)</f>
        <v>346480</v>
      </c>
      <c r="J17" s="12"/>
      <c r="K17" s="12"/>
      <c r="L17" s="49"/>
      <c r="M17" s="13">
        <v>32500</v>
      </c>
      <c r="N17" s="59">
        <v>17678</v>
      </c>
      <c r="P17" t="str">
        <f t="shared" ref="P17:P53" si="2">"Thùng "&amp;C17&amp;"x"&amp;D17&amp;"x"&amp;E17</f>
        <v>Thùng 42x42x34</v>
      </c>
    </row>
    <row r="18" spans="1:16" ht="20.100000000000001" customHeight="1" x14ac:dyDescent="0.25">
      <c r="A18" s="4">
        <v>3</v>
      </c>
      <c r="B18" s="52" t="s">
        <v>29</v>
      </c>
      <c r="C18" s="53">
        <v>61</v>
      </c>
      <c r="D18" s="53">
        <v>61</v>
      </c>
      <c r="E18" s="53">
        <v>46</v>
      </c>
      <c r="F18" s="52" t="s">
        <v>35</v>
      </c>
      <c r="G18" s="65">
        <v>20</v>
      </c>
      <c r="H18" s="10">
        <f t="shared" si="0"/>
        <v>35090</v>
      </c>
      <c r="I18" s="11">
        <f t="shared" si="1"/>
        <v>701800</v>
      </c>
      <c r="J18" s="12"/>
      <c r="K18" s="12"/>
      <c r="L18" s="49"/>
      <c r="M18" s="13">
        <v>18500</v>
      </c>
      <c r="N18" s="59">
        <v>35806</v>
      </c>
      <c r="P18" t="str">
        <f t="shared" si="2"/>
        <v>Thùng 61x61x46</v>
      </c>
    </row>
    <row r="19" spans="1:16" ht="20.100000000000001" customHeight="1" x14ac:dyDescent="0.25">
      <c r="A19" s="4">
        <v>4</v>
      </c>
      <c r="B19" s="52" t="s">
        <v>29</v>
      </c>
      <c r="C19" s="53">
        <v>42</v>
      </c>
      <c r="D19" s="53">
        <v>42</v>
      </c>
      <c r="E19" s="53">
        <v>56</v>
      </c>
      <c r="F19" s="52" t="s">
        <v>35</v>
      </c>
      <c r="G19" s="65">
        <v>20</v>
      </c>
      <c r="H19" s="10">
        <f t="shared" si="0"/>
        <v>22089</v>
      </c>
      <c r="I19" s="11">
        <f t="shared" si="1"/>
        <v>441780</v>
      </c>
      <c r="J19" s="12"/>
      <c r="K19" s="12"/>
      <c r="L19" s="49"/>
      <c r="M19" s="13">
        <v>18500</v>
      </c>
      <c r="N19" s="59">
        <v>22540</v>
      </c>
      <c r="P19" t="str">
        <f t="shared" si="2"/>
        <v>Thùng 42x42x56</v>
      </c>
    </row>
    <row r="20" spans="1:16" ht="20.100000000000001" customHeight="1" x14ac:dyDescent="0.25">
      <c r="A20" s="4">
        <v>5</v>
      </c>
      <c r="B20" s="52" t="s">
        <v>29</v>
      </c>
      <c r="C20" s="53">
        <v>61</v>
      </c>
      <c r="D20" s="53">
        <v>61</v>
      </c>
      <c r="E20" s="53">
        <v>72</v>
      </c>
      <c r="F20" s="52" t="s">
        <v>35</v>
      </c>
      <c r="G20" s="65">
        <v>20</v>
      </c>
      <c r="H20" s="10">
        <f t="shared" si="0"/>
        <v>43309</v>
      </c>
      <c r="I20" s="11">
        <f t="shared" si="1"/>
        <v>866180</v>
      </c>
      <c r="J20" s="12"/>
      <c r="K20" s="12"/>
      <c r="L20" s="49"/>
      <c r="M20" s="13">
        <v>8500</v>
      </c>
      <c r="N20" s="59">
        <v>44193</v>
      </c>
      <c r="P20" t="str">
        <f t="shared" si="2"/>
        <v>Thùng 61x61x72</v>
      </c>
    </row>
    <row r="21" spans="1:16" ht="20.100000000000001" customHeight="1" x14ac:dyDescent="0.25">
      <c r="A21" s="4">
        <v>6</v>
      </c>
      <c r="B21" s="52" t="s">
        <v>29</v>
      </c>
      <c r="C21" s="53">
        <v>62</v>
      </c>
      <c r="D21" s="53">
        <v>62</v>
      </c>
      <c r="E21" s="53">
        <v>42</v>
      </c>
      <c r="F21" s="52" t="s">
        <v>35</v>
      </c>
      <c r="G21" s="65">
        <v>12</v>
      </c>
      <c r="H21" s="10">
        <f t="shared" si="0"/>
        <v>34679</v>
      </c>
      <c r="I21" s="11">
        <f t="shared" si="1"/>
        <v>416148</v>
      </c>
      <c r="J21" s="16"/>
      <c r="K21" s="17"/>
      <c r="L21" s="50">
        <v>32800</v>
      </c>
      <c r="M21" s="51">
        <v>10000</v>
      </c>
      <c r="N21" s="59">
        <v>35387</v>
      </c>
      <c r="P21" t="str">
        <f t="shared" si="2"/>
        <v>Thùng 62x62x42</v>
      </c>
    </row>
    <row r="22" spans="1:16" ht="20.100000000000001" customHeight="1" x14ac:dyDescent="0.25">
      <c r="A22" s="4">
        <v>7</v>
      </c>
      <c r="B22" s="52" t="s">
        <v>29</v>
      </c>
      <c r="C22" s="53">
        <v>72</v>
      </c>
      <c r="D22" s="53">
        <v>62</v>
      </c>
      <c r="E22" s="53">
        <v>42</v>
      </c>
      <c r="F22" s="52" t="s">
        <v>35</v>
      </c>
      <c r="G22" s="65">
        <v>42</v>
      </c>
      <c r="H22" s="10">
        <f t="shared" si="0"/>
        <v>37367</v>
      </c>
      <c r="I22" s="11">
        <f t="shared" si="1"/>
        <v>1569414</v>
      </c>
      <c r="J22" s="16"/>
      <c r="K22" s="17"/>
      <c r="L22" s="50"/>
      <c r="M22" s="18"/>
      <c r="N22" s="59">
        <v>38130</v>
      </c>
      <c r="P22" t="str">
        <f t="shared" si="2"/>
        <v>Thùng 72x62x42</v>
      </c>
    </row>
    <row r="23" spans="1:16" ht="20.100000000000001" customHeight="1" x14ac:dyDescent="0.25">
      <c r="A23" s="4">
        <v>8</v>
      </c>
      <c r="B23" s="52" t="s">
        <v>29</v>
      </c>
      <c r="C23" s="53">
        <v>55</v>
      </c>
      <c r="D23" s="53">
        <v>55</v>
      </c>
      <c r="E23" s="53">
        <v>55</v>
      </c>
      <c r="F23" s="52" t="s">
        <v>35</v>
      </c>
      <c r="G23" s="65">
        <v>4</v>
      </c>
      <c r="H23" s="10">
        <f t="shared" si="0"/>
        <v>32633</v>
      </c>
      <c r="I23" s="11">
        <f t="shared" si="1"/>
        <v>130532</v>
      </c>
      <c r="J23" s="16"/>
      <c r="K23" s="17"/>
      <c r="L23" s="50"/>
      <c r="M23" s="18"/>
      <c r="N23" s="59">
        <v>33299</v>
      </c>
      <c r="P23" t="str">
        <f t="shared" si="2"/>
        <v>Thùng 55x55x55</v>
      </c>
    </row>
    <row r="24" spans="1:16" ht="20.100000000000001" customHeight="1" x14ac:dyDescent="0.25">
      <c r="A24" s="4">
        <v>9</v>
      </c>
      <c r="B24" s="52" t="s">
        <v>29</v>
      </c>
      <c r="C24" s="53">
        <v>205</v>
      </c>
      <c r="D24" s="53">
        <v>105</v>
      </c>
      <c r="E24" s="53">
        <v>15</v>
      </c>
      <c r="F24" s="52" t="s">
        <v>35</v>
      </c>
      <c r="G24" s="65">
        <v>5</v>
      </c>
      <c r="H24" s="10">
        <f t="shared" si="0"/>
        <v>97228</v>
      </c>
      <c r="I24" s="11">
        <f t="shared" si="1"/>
        <v>486140</v>
      </c>
      <c r="J24" s="16"/>
      <c r="K24" s="17"/>
      <c r="L24" s="50"/>
      <c r="M24" s="18"/>
      <c r="N24" s="59">
        <v>99212</v>
      </c>
      <c r="P24" t="str">
        <f t="shared" si="2"/>
        <v>Thùng 205x105x15</v>
      </c>
    </row>
    <row r="25" spans="1:16" ht="20.100000000000001" customHeight="1" x14ac:dyDescent="0.25">
      <c r="A25" s="4">
        <v>10</v>
      </c>
      <c r="B25" s="52" t="s">
        <v>29</v>
      </c>
      <c r="C25" s="53">
        <v>55</v>
      </c>
      <c r="D25" s="53">
        <v>30</v>
      </c>
      <c r="E25" s="53">
        <v>79</v>
      </c>
      <c r="F25" s="52" t="s">
        <v>35</v>
      </c>
      <c r="G25" s="65">
        <v>10</v>
      </c>
      <c r="H25" s="10">
        <f t="shared" si="0"/>
        <v>24753</v>
      </c>
      <c r="I25" s="11">
        <f t="shared" si="1"/>
        <v>247530</v>
      </c>
      <c r="J25" s="16"/>
      <c r="K25" s="17"/>
      <c r="L25" s="50"/>
      <c r="M25" s="18"/>
      <c r="N25" s="59">
        <v>25258</v>
      </c>
      <c r="P25" t="str">
        <f t="shared" si="2"/>
        <v>Thùng 55x30x79</v>
      </c>
    </row>
    <row r="26" spans="1:16" ht="20.100000000000001" customHeight="1" x14ac:dyDescent="0.25">
      <c r="A26" s="4">
        <v>11</v>
      </c>
      <c r="B26" s="52" t="s">
        <v>29</v>
      </c>
      <c r="C26" s="53">
        <v>36</v>
      </c>
      <c r="D26" s="53">
        <v>36</v>
      </c>
      <c r="E26" s="53">
        <v>49</v>
      </c>
      <c r="F26" s="52" t="s">
        <v>35</v>
      </c>
      <c r="G26" s="65">
        <v>4</v>
      </c>
      <c r="H26" s="10">
        <f t="shared" si="0"/>
        <v>16616</v>
      </c>
      <c r="I26" s="11">
        <f t="shared" si="1"/>
        <v>66464</v>
      </c>
      <c r="J26" s="16"/>
      <c r="K26" s="17"/>
      <c r="L26" s="50"/>
      <c r="M26" s="18"/>
      <c r="N26" s="59">
        <v>16955</v>
      </c>
      <c r="P26" t="str">
        <f t="shared" si="2"/>
        <v>Thùng 36x36x49</v>
      </c>
    </row>
    <row r="27" spans="1:16" ht="20.100000000000001" customHeight="1" x14ac:dyDescent="0.25">
      <c r="A27" s="4">
        <v>12</v>
      </c>
      <c r="B27" s="52" t="s">
        <v>29</v>
      </c>
      <c r="C27" s="53">
        <v>40</v>
      </c>
      <c r="D27" s="53">
        <v>40</v>
      </c>
      <c r="E27" s="53">
        <v>52</v>
      </c>
      <c r="F27" s="52" t="s">
        <v>35</v>
      </c>
      <c r="G27" s="65">
        <v>24</v>
      </c>
      <c r="H27" s="10">
        <f t="shared" si="0"/>
        <v>19834</v>
      </c>
      <c r="I27" s="11">
        <f t="shared" si="1"/>
        <v>476016</v>
      </c>
      <c r="J27" s="16"/>
      <c r="K27" s="17"/>
      <c r="L27" s="50"/>
      <c r="M27" s="18"/>
      <c r="N27" s="59">
        <v>20239</v>
      </c>
      <c r="P27" t="str">
        <f t="shared" si="2"/>
        <v>Thùng 40x40x52</v>
      </c>
    </row>
    <row r="28" spans="1:16" ht="20.100000000000001" customHeight="1" x14ac:dyDescent="0.25">
      <c r="A28" s="4">
        <v>13</v>
      </c>
      <c r="B28" s="52" t="s">
        <v>29</v>
      </c>
      <c r="C28" s="55">
        <v>45</v>
      </c>
      <c r="D28" s="55">
        <v>45</v>
      </c>
      <c r="E28" s="55">
        <v>72</v>
      </c>
      <c r="F28" s="52" t="s">
        <v>35</v>
      </c>
      <c r="G28" s="66">
        <v>8</v>
      </c>
      <c r="H28" s="10">
        <f t="shared" si="0"/>
        <v>28011</v>
      </c>
      <c r="I28" s="11">
        <f t="shared" si="1"/>
        <v>224088</v>
      </c>
      <c r="J28" s="16"/>
      <c r="K28" s="17"/>
      <c r="L28" s="50"/>
      <c r="M28" s="18"/>
      <c r="N28" s="59">
        <v>28583</v>
      </c>
      <c r="P28" t="str">
        <f t="shared" si="2"/>
        <v>Thùng 45x45x72</v>
      </c>
    </row>
    <row r="29" spans="1:16" ht="20.100000000000001" customHeight="1" x14ac:dyDescent="0.25">
      <c r="A29" s="4">
        <v>14</v>
      </c>
      <c r="B29" s="52" t="s">
        <v>29</v>
      </c>
      <c r="C29" s="55">
        <v>45</v>
      </c>
      <c r="D29" s="55">
        <v>45</v>
      </c>
      <c r="E29" s="55">
        <v>99</v>
      </c>
      <c r="F29" s="52" t="s">
        <v>35</v>
      </c>
      <c r="G29" s="66">
        <v>8</v>
      </c>
      <c r="H29" s="10">
        <f t="shared" si="0"/>
        <v>34262</v>
      </c>
      <c r="I29" s="11">
        <f t="shared" si="1"/>
        <v>274096</v>
      </c>
      <c r="J29" s="16"/>
      <c r="K29" s="17"/>
      <c r="L29" s="50"/>
      <c r="M29" s="18"/>
      <c r="N29" s="59">
        <v>34961</v>
      </c>
      <c r="P29" t="str">
        <f t="shared" si="2"/>
        <v>Thùng 45x45x99</v>
      </c>
    </row>
    <row r="30" spans="1:16" ht="20.100000000000001" customHeight="1" x14ac:dyDescent="0.25">
      <c r="A30" s="4">
        <v>15</v>
      </c>
      <c r="B30" s="52" t="s">
        <v>29</v>
      </c>
      <c r="C30" s="53">
        <v>165</v>
      </c>
      <c r="D30" s="53">
        <v>40</v>
      </c>
      <c r="E30" s="53">
        <v>52</v>
      </c>
      <c r="F30" s="52" t="s">
        <v>35</v>
      </c>
      <c r="G30" s="65">
        <v>4</v>
      </c>
      <c r="H30" s="10">
        <f t="shared" si="0"/>
        <v>50182</v>
      </c>
      <c r="I30" s="11">
        <f t="shared" si="1"/>
        <v>200728</v>
      </c>
      <c r="J30" s="16"/>
      <c r="K30" s="17"/>
      <c r="L30" s="50"/>
      <c r="M30" s="18"/>
      <c r="N30" s="59">
        <v>51206</v>
      </c>
      <c r="P30" t="str">
        <f t="shared" si="2"/>
        <v>Thùng 165x40x52</v>
      </c>
    </row>
    <row r="31" spans="1:16" ht="20.100000000000001" customHeight="1" x14ac:dyDescent="0.25">
      <c r="A31" s="4">
        <v>16</v>
      </c>
      <c r="B31" s="52" t="s">
        <v>38</v>
      </c>
      <c r="C31" s="55">
        <v>55</v>
      </c>
      <c r="D31" s="55">
        <v>55</v>
      </c>
      <c r="E31" s="55">
        <v>55</v>
      </c>
      <c r="F31" s="52" t="s">
        <v>35</v>
      </c>
      <c r="G31" s="65">
        <v>100</v>
      </c>
      <c r="H31" s="10">
        <f t="shared" si="0"/>
        <v>48822</v>
      </c>
      <c r="I31" s="11">
        <f t="shared" si="1"/>
        <v>4882200</v>
      </c>
      <c r="J31" s="16"/>
      <c r="K31" s="17"/>
      <c r="L31" s="50"/>
      <c r="M31" s="18"/>
      <c r="N31" s="59">
        <v>49818</v>
      </c>
      <c r="P31" t="str">
        <f t="shared" si="2"/>
        <v>Thùng 55x55x55</v>
      </c>
    </row>
    <row r="32" spans="1:16" ht="20.100000000000001" customHeight="1" x14ac:dyDescent="0.25">
      <c r="A32" s="4">
        <v>17</v>
      </c>
      <c r="B32" s="52" t="s">
        <v>38</v>
      </c>
      <c r="C32" s="55">
        <v>125</v>
      </c>
      <c r="D32" s="55">
        <v>45</v>
      </c>
      <c r="E32" s="55">
        <v>52</v>
      </c>
      <c r="F32" s="52" t="s">
        <v>35</v>
      </c>
      <c r="G32" s="65">
        <v>26</v>
      </c>
      <c r="H32" s="10">
        <f t="shared" si="0"/>
        <v>69249</v>
      </c>
      <c r="I32" s="11">
        <f t="shared" si="1"/>
        <v>1800474</v>
      </c>
      <c r="J32" s="16"/>
      <c r="K32" s="17"/>
      <c r="L32" s="50"/>
      <c r="M32" s="18"/>
      <c r="N32" s="59">
        <v>70662</v>
      </c>
      <c r="P32" t="str">
        <f t="shared" si="2"/>
        <v>Thùng 125x45x52</v>
      </c>
    </row>
    <row r="33" spans="1:16" ht="20.100000000000001" customHeight="1" x14ac:dyDescent="0.25">
      <c r="A33" s="4">
        <v>18</v>
      </c>
      <c r="B33" s="52" t="s">
        <v>38</v>
      </c>
      <c r="C33" s="55">
        <v>45</v>
      </c>
      <c r="D33" s="55">
        <v>45</v>
      </c>
      <c r="E33" s="55">
        <v>60</v>
      </c>
      <c r="F33" s="52" t="s">
        <v>35</v>
      </c>
      <c r="G33" s="65">
        <v>50</v>
      </c>
      <c r="H33" s="10">
        <f t="shared" si="0"/>
        <v>37751</v>
      </c>
      <c r="I33" s="11">
        <f t="shared" si="1"/>
        <v>1887550</v>
      </c>
      <c r="J33" s="16"/>
      <c r="K33" s="17"/>
      <c r="L33" s="50"/>
      <c r="M33" s="18"/>
      <c r="N33" s="59">
        <v>38521</v>
      </c>
      <c r="P33" t="str">
        <f t="shared" si="2"/>
        <v>Thùng 45x45x60</v>
      </c>
    </row>
    <row r="34" spans="1:16" ht="20.100000000000001" customHeight="1" x14ac:dyDescent="0.25">
      <c r="A34" s="4">
        <v>19</v>
      </c>
      <c r="B34" s="52" t="s">
        <v>38</v>
      </c>
      <c r="C34" s="55">
        <v>135</v>
      </c>
      <c r="D34" s="55">
        <v>80</v>
      </c>
      <c r="E34" s="55">
        <v>50</v>
      </c>
      <c r="F34" s="52" t="s">
        <v>35</v>
      </c>
      <c r="G34" s="65">
        <v>12</v>
      </c>
      <c r="H34" s="10">
        <f t="shared" si="0"/>
        <v>121340</v>
      </c>
      <c r="I34" s="11">
        <f t="shared" si="1"/>
        <v>1456080</v>
      </c>
      <c r="J34" s="16"/>
      <c r="K34" s="17"/>
      <c r="L34" s="50"/>
      <c r="M34" s="18"/>
      <c r="N34" s="59">
        <v>123816</v>
      </c>
      <c r="P34" t="str">
        <f t="shared" si="2"/>
        <v>Thùng 135x80x50</v>
      </c>
    </row>
    <row r="35" spans="1:16" ht="20.100000000000001" customHeight="1" x14ac:dyDescent="0.25">
      <c r="A35" s="4">
        <v>20</v>
      </c>
      <c r="B35" s="52" t="s">
        <v>38</v>
      </c>
      <c r="C35" s="55">
        <v>55</v>
      </c>
      <c r="D35" s="55">
        <v>55</v>
      </c>
      <c r="E35" s="55">
        <v>60</v>
      </c>
      <c r="F35" s="52" t="s">
        <v>35</v>
      </c>
      <c r="G35" s="65">
        <v>24</v>
      </c>
      <c r="H35" s="10">
        <f t="shared" si="0"/>
        <v>53631</v>
      </c>
      <c r="I35" s="11">
        <f t="shared" si="1"/>
        <v>1287144</v>
      </c>
      <c r="J35" s="16"/>
      <c r="K35" s="17"/>
      <c r="L35" s="50"/>
      <c r="M35" s="18"/>
      <c r="N35" s="59">
        <v>54726</v>
      </c>
      <c r="P35" t="str">
        <f t="shared" si="2"/>
        <v>Thùng 55x55x60</v>
      </c>
    </row>
    <row r="36" spans="1:16" ht="20.100000000000001" customHeight="1" x14ac:dyDescent="0.25">
      <c r="A36" s="4">
        <v>21</v>
      </c>
      <c r="B36" s="52" t="s">
        <v>29</v>
      </c>
      <c r="C36" s="55">
        <v>37</v>
      </c>
      <c r="D36" s="55">
        <v>37</v>
      </c>
      <c r="E36" s="55">
        <v>49</v>
      </c>
      <c r="F36" s="52" t="s">
        <v>35</v>
      </c>
      <c r="G36" s="65">
        <v>131</v>
      </c>
      <c r="H36" s="10">
        <f t="shared" si="0"/>
        <v>17250</v>
      </c>
      <c r="I36" s="11">
        <f t="shared" si="1"/>
        <v>2259750</v>
      </c>
      <c r="J36" s="16"/>
      <c r="K36" s="17"/>
      <c r="L36" s="50"/>
      <c r="M36" s="18"/>
      <c r="N36" s="59">
        <v>17602</v>
      </c>
      <c r="P36" t="str">
        <f t="shared" si="2"/>
        <v>Thùng 37x37x49</v>
      </c>
    </row>
    <row r="37" spans="1:16" ht="20.100000000000001" customHeight="1" x14ac:dyDescent="0.25">
      <c r="A37" s="4">
        <v>22</v>
      </c>
      <c r="B37" s="52" t="s">
        <v>29</v>
      </c>
      <c r="C37" s="55">
        <v>45</v>
      </c>
      <c r="D37" s="55">
        <v>42</v>
      </c>
      <c r="E37" s="55">
        <v>48</v>
      </c>
      <c r="F37" s="52" t="s">
        <v>35</v>
      </c>
      <c r="G37" s="66">
        <v>12</v>
      </c>
      <c r="H37" s="10">
        <f t="shared" si="0"/>
        <v>21058</v>
      </c>
      <c r="I37" s="11">
        <f t="shared" si="1"/>
        <v>252696</v>
      </c>
      <c r="J37" s="16"/>
      <c r="K37" s="17"/>
      <c r="L37" s="50"/>
      <c r="M37" s="18"/>
      <c r="N37" s="59">
        <v>21488</v>
      </c>
      <c r="P37" t="str">
        <f t="shared" si="2"/>
        <v>Thùng 45x42x48</v>
      </c>
    </row>
    <row r="38" spans="1:16" ht="20.100000000000001" customHeight="1" x14ac:dyDescent="0.25">
      <c r="A38" s="4">
        <v>23</v>
      </c>
      <c r="B38" s="52" t="s">
        <v>29</v>
      </c>
      <c r="C38" s="55">
        <v>44</v>
      </c>
      <c r="D38" s="55">
        <v>44</v>
      </c>
      <c r="E38" s="55">
        <v>48</v>
      </c>
      <c r="F38" s="52" t="s">
        <v>35</v>
      </c>
      <c r="G38" s="66">
        <v>12</v>
      </c>
      <c r="H38" s="10">
        <f t="shared" si="0"/>
        <v>21745</v>
      </c>
      <c r="I38" s="11">
        <f t="shared" si="1"/>
        <v>260940</v>
      </c>
      <c r="J38" s="16"/>
      <c r="K38" s="17"/>
      <c r="L38" s="50"/>
      <c r="M38" s="18"/>
      <c r="N38" s="59">
        <v>22189</v>
      </c>
      <c r="P38" t="str">
        <f t="shared" si="2"/>
        <v>Thùng 44x44x48</v>
      </c>
    </row>
    <row r="39" spans="1:16" ht="20.100000000000001" customHeight="1" x14ac:dyDescent="0.25">
      <c r="A39" s="4">
        <v>24</v>
      </c>
      <c r="B39" s="52" t="s">
        <v>29</v>
      </c>
      <c r="C39" s="55">
        <v>46</v>
      </c>
      <c r="D39" s="55">
        <v>46</v>
      </c>
      <c r="E39" s="55">
        <v>12</v>
      </c>
      <c r="F39" s="52" t="s">
        <v>35</v>
      </c>
      <c r="G39" s="66">
        <v>11</v>
      </c>
      <c r="H39" s="10">
        <f t="shared" si="0"/>
        <v>14662</v>
      </c>
      <c r="I39" s="11">
        <f t="shared" si="1"/>
        <v>161282</v>
      </c>
      <c r="J39" s="16"/>
      <c r="K39" s="17"/>
      <c r="L39" s="50"/>
      <c r="M39" s="18"/>
      <c r="N39" s="59">
        <v>14961</v>
      </c>
      <c r="P39" t="str">
        <f t="shared" si="2"/>
        <v>Thùng 46x46x12</v>
      </c>
    </row>
    <row r="40" spans="1:16" ht="20.100000000000001" customHeight="1" x14ac:dyDescent="0.25">
      <c r="A40" s="4">
        <v>25</v>
      </c>
      <c r="B40" s="52" t="s">
        <v>29</v>
      </c>
      <c r="C40" s="55">
        <v>42</v>
      </c>
      <c r="D40" s="55">
        <v>42</v>
      </c>
      <c r="E40" s="55">
        <v>49</v>
      </c>
      <c r="F40" s="52" t="s">
        <v>35</v>
      </c>
      <c r="G40" s="66">
        <v>34</v>
      </c>
      <c r="H40" s="10">
        <f t="shared" si="0"/>
        <v>20573</v>
      </c>
      <c r="I40" s="11">
        <f t="shared" si="1"/>
        <v>699482</v>
      </c>
      <c r="J40" s="16"/>
      <c r="K40" s="17"/>
      <c r="L40" s="50"/>
      <c r="M40" s="18"/>
      <c r="N40" s="59">
        <v>20993</v>
      </c>
      <c r="P40" t="str">
        <f t="shared" si="2"/>
        <v>Thùng 42x42x49</v>
      </c>
    </row>
    <row r="41" spans="1:16" ht="20.100000000000001" customHeight="1" x14ac:dyDescent="0.25">
      <c r="A41" s="4">
        <v>26</v>
      </c>
      <c r="B41" s="52" t="s">
        <v>29</v>
      </c>
      <c r="C41" s="55">
        <v>32</v>
      </c>
      <c r="D41" s="55">
        <v>32</v>
      </c>
      <c r="E41" s="55">
        <v>32</v>
      </c>
      <c r="F41" s="52" t="s">
        <v>35</v>
      </c>
      <c r="G41" s="66">
        <v>12</v>
      </c>
      <c r="H41" s="10">
        <f t="shared" si="0"/>
        <v>11341</v>
      </c>
      <c r="I41" s="11">
        <f t="shared" si="1"/>
        <v>136092</v>
      </c>
      <c r="J41" s="16"/>
      <c r="K41" s="17"/>
      <c r="L41" s="50"/>
      <c r="M41" s="18"/>
      <c r="N41" s="59">
        <v>11572</v>
      </c>
      <c r="P41" t="str">
        <f t="shared" si="2"/>
        <v>Thùng 32x32x32</v>
      </c>
    </row>
    <row r="42" spans="1:16" ht="20.100000000000001" customHeight="1" x14ac:dyDescent="0.25">
      <c r="A42" s="4">
        <v>27</v>
      </c>
      <c r="B42" s="52" t="s">
        <v>29</v>
      </c>
      <c r="C42" s="55">
        <v>32</v>
      </c>
      <c r="D42" s="55">
        <v>32</v>
      </c>
      <c r="E42" s="55">
        <v>27</v>
      </c>
      <c r="F42" s="52" t="s">
        <v>35</v>
      </c>
      <c r="G42" s="66">
        <v>12</v>
      </c>
      <c r="H42" s="10">
        <f t="shared" si="0"/>
        <v>10507</v>
      </c>
      <c r="I42" s="11">
        <f t="shared" si="1"/>
        <v>126084</v>
      </c>
      <c r="J42" s="16"/>
      <c r="K42" s="17"/>
      <c r="L42" s="50"/>
      <c r="M42" s="18"/>
      <c r="N42" s="59">
        <v>10721</v>
      </c>
      <c r="P42" t="str">
        <f t="shared" si="2"/>
        <v>Thùng 32x32x27</v>
      </c>
    </row>
    <row r="43" spans="1:16" ht="20.100000000000001" customHeight="1" x14ac:dyDescent="0.25">
      <c r="A43" s="4">
        <v>28</v>
      </c>
      <c r="B43" s="52" t="s">
        <v>38</v>
      </c>
      <c r="C43" s="55">
        <v>54</v>
      </c>
      <c r="D43" s="55">
        <v>54</v>
      </c>
      <c r="E43" s="55">
        <v>60</v>
      </c>
      <c r="F43" s="52" t="s">
        <v>35</v>
      </c>
      <c r="G43" s="66">
        <v>10</v>
      </c>
      <c r="H43" s="10">
        <f t="shared" si="0"/>
        <v>54883</v>
      </c>
      <c r="I43" s="11">
        <f t="shared" si="1"/>
        <v>548830</v>
      </c>
      <c r="J43" s="16"/>
      <c r="K43" s="17"/>
      <c r="L43" s="50"/>
      <c r="M43" s="18"/>
      <c r="N43" s="59">
        <v>56003</v>
      </c>
      <c r="P43" t="str">
        <f t="shared" si="2"/>
        <v>Thùng 54x54x60</v>
      </c>
    </row>
    <row r="44" spans="1:16" ht="20.100000000000001" customHeight="1" x14ac:dyDescent="0.25">
      <c r="A44" s="4">
        <v>29</v>
      </c>
      <c r="B44" s="52" t="s">
        <v>38</v>
      </c>
      <c r="C44" s="55">
        <v>68</v>
      </c>
      <c r="D44" s="55">
        <v>68</v>
      </c>
      <c r="E44" s="55">
        <v>68</v>
      </c>
      <c r="F44" s="52" t="s">
        <v>35</v>
      </c>
      <c r="G44" s="66">
        <v>12</v>
      </c>
      <c r="H44" s="10">
        <f t="shared" si="0"/>
        <v>81250</v>
      </c>
      <c r="I44" s="11">
        <f t="shared" si="1"/>
        <v>975000</v>
      </c>
      <c r="J44" s="16"/>
      <c r="K44" s="17"/>
      <c r="L44" s="50"/>
      <c r="M44" s="18"/>
      <c r="N44" s="59">
        <v>82908</v>
      </c>
      <c r="P44" t="str">
        <f t="shared" si="2"/>
        <v>Thùng 68x68x68</v>
      </c>
    </row>
    <row r="45" spans="1:16" ht="20.100000000000001" customHeight="1" x14ac:dyDescent="0.25">
      <c r="A45" s="4">
        <v>30</v>
      </c>
      <c r="B45" s="52" t="s">
        <v>38</v>
      </c>
      <c r="C45" s="55">
        <v>62</v>
      </c>
      <c r="D45" s="55">
        <v>62</v>
      </c>
      <c r="E45" s="55">
        <v>67</v>
      </c>
      <c r="F45" s="52" t="s">
        <v>35</v>
      </c>
      <c r="G45" s="66">
        <v>20</v>
      </c>
      <c r="H45" s="10">
        <f t="shared" si="0"/>
        <v>67239</v>
      </c>
      <c r="I45" s="11">
        <f t="shared" si="1"/>
        <v>1344780</v>
      </c>
      <c r="J45" s="16"/>
      <c r="K45" s="17"/>
      <c r="L45" s="50"/>
      <c r="M45" s="18"/>
      <c r="N45" s="59">
        <v>68611</v>
      </c>
      <c r="P45" t="str">
        <f t="shared" si="2"/>
        <v>Thùng 62x62x67</v>
      </c>
    </row>
    <row r="46" spans="1:16" ht="20.100000000000001" customHeight="1" x14ac:dyDescent="0.25">
      <c r="A46" s="4">
        <v>31</v>
      </c>
      <c r="B46" s="52" t="s">
        <v>38</v>
      </c>
      <c r="C46" s="55">
        <v>52</v>
      </c>
      <c r="D46" s="55">
        <v>47</v>
      </c>
      <c r="E46" s="55">
        <v>60</v>
      </c>
      <c r="F46" s="52" t="s">
        <v>35</v>
      </c>
      <c r="G46" s="66">
        <v>24</v>
      </c>
      <c r="H46" s="10">
        <f t="shared" si="0"/>
        <v>45241</v>
      </c>
      <c r="I46" s="11">
        <f t="shared" si="1"/>
        <v>1085784</v>
      </c>
      <c r="J46" s="16"/>
      <c r="K46" s="17"/>
      <c r="L46" s="50"/>
      <c r="M46" s="18"/>
      <c r="N46" s="59">
        <v>46164</v>
      </c>
      <c r="P46" t="str">
        <f t="shared" si="2"/>
        <v>Thùng 52x47x60</v>
      </c>
    </row>
    <row r="47" spans="1:16" ht="20.100000000000001" customHeight="1" x14ac:dyDescent="0.25">
      <c r="A47" s="4">
        <v>32</v>
      </c>
      <c r="B47" s="52" t="s">
        <v>38</v>
      </c>
      <c r="C47" s="55">
        <v>52</v>
      </c>
      <c r="D47" s="55">
        <v>52</v>
      </c>
      <c r="E47" s="55">
        <v>133</v>
      </c>
      <c r="F47" s="52" t="s">
        <v>35</v>
      </c>
      <c r="G47" s="66">
        <v>2</v>
      </c>
      <c r="H47" s="10">
        <f t="shared" si="0"/>
        <v>84794</v>
      </c>
      <c r="I47" s="11">
        <f t="shared" si="1"/>
        <v>169588</v>
      </c>
      <c r="J47" s="16"/>
      <c r="K47" s="17"/>
      <c r="L47" s="50"/>
      <c r="M47" s="18"/>
      <c r="N47" s="59">
        <v>86524</v>
      </c>
      <c r="P47" t="str">
        <f t="shared" si="2"/>
        <v>Thùng 52x52x133</v>
      </c>
    </row>
    <row r="48" spans="1:16" ht="20.100000000000001" customHeight="1" x14ac:dyDescent="0.25">
      <c r="A48" s="4">
        <v>33</v>
      </c>
      <c r="B48" s="52" t="s">
        <v>38</v>
      </c>
      <c r="C48" s="55">
        <v>52</v>
      </c>
      <c r="D48" s="55">
        <v>52</v>
      </c>
      <c r="E48" s="55">
        <v>106</v>
      </c>
      <c r="F48" s="52" t="s">
        <v>35</v>
      </c>
      <c r="G48" s="66">
        <v>4</v>
      </c>
      <c r="H48" s="10">
        <f t="shared" si="0"/>
        <v>72681</v>
      </c>
      <c r="I48" s="11">
        <f t="shared" si="1"/>
        <v>290724</v>
      </c>
      <c r="J48" s="16"/>
      <c r="K48" s="17"/>
      <c r="L48" s="50"/>
      <c r="M48" s="18"/>
      <c r="N48" s="59">
        <v>74164</v>
      </c>
      <c r="P48" t="str">
        <f t="shared" si="2"/>
        <v>Thùng 52x52x106</v>
      </c>
    </row>
    <row r="49" spans="1:16" ht="20.100000000000001" customHeight="1" x14ac:dyDescent="0.25">
      <c r="A49" s="4">
        <v>34</v>
      </c>
      <c r="B49" s="52" t="s">
        <v>38</v>
      </c>
      <c r="C49" s="55">
        <v>62</v>
      </c>
      <c r="D49" s="55">
        <v>62</v>
      </c>
      <c r="E49" s="55">
        <v>102</v>
      </c>
      <c r="F49" s="52" t="s">
        <v>35</v>
      </c>
      <c r="G49" s="66">
        <v>15</v>
      </c>
      <c r="H49" s="10">
        <f t="shared" si="0"/>
        <v>89202</v>
      </c>
      <c r="I49" s="11">
        <f t="shared" si="1"/>
        <v>1338030</v>
      </c>
      <c r="J49" s="16"/>
      <c r="K49" s="17"/>
      <c r="L49" s="50"/>
      <c r="M49" s="18"/>
      <c r="N49" s="59">
        <v>91022</v>
      </c>
      <c r="P49" t="str">
        <f t="shared" si="2"/>
        <v>Thùng 62x62x102</v>
      </c>
    </row>
    <row r="50" spans="1:16" ht="20.100000000000001" customHeight="1" x14ac:dyDescent="0.25">
      <c r="A50" s="4">
        <v>35</v>
      </c>
      <c r="B50" s="52" t="s">
        <v>38</v>
      </c>
      <c r="C50" s="55">
        <v>46</v>
      </c>
      <c r="D50" s="55">
        <v>46</v>
      </c>
      <c r="E50" s="55">
        <v>77</v>
      </c>
      <c r="F50" s="52" t="s">
        <v>35</v>
      </c>
      <c r="G50" s="66">
        <v>12</v>
      </c>
      <c r="H50" s="10">
        <f t="shared" si="0"/>
        <v>49660</v>
      </c>
      <c r="I50" s="11">
        <f t="shared" si="1"/>
        <v>595920</v>
      </c>
      <c r="J50" s="16"/>
      <c r="K50" s="17"/>
      <c r="L50" s="50"/>
      <c r="M50" s="18"/>
      <c r="N50" s="59">
        <v>50673</v>
      </c>
      <c r="P50" t="str">
        <f t="shared" si="2"/>
        <v>Thùng 46x46x77</v>
      </c>
    </row>
    <row r="51" spans="1:16" ht="20.100000000000001" customHeight="1" x14ac:dyDescent="0.25">
      <c r="A51" s="4">
        <v>36</v>
      </c>
      <c r="B51" s="52" t="s">
        <v>38</v>
      </c>
      <c r="C51" s="55">
        <v>72</v>
      </c>
      <c r="D51" s="55">
        <v>72</v>
      </c>
      <c r="E51" s="55">
        <v>52</v>
      </c>
      <c r="F51" s="52" t="s">
        <v>35</v>
      </c>
      <c r="G51" s="66">
        <v>12</v>
      </c>
      <c r="H51" s="10">
        <f t="shared" si="0"/>
        <v>78500</v>
      </c>
      <c r="I51" s="11">
        <f t="shared" si="1"/>
        <v>942000</v>
      </c>
      <c r="J51" s="16"/>
      <c r="K51" s="17"/>
      <c r="L51" s="50"/>
      <c r="M51" s="18"/>
      <c r="N51" s="59">
        <v>80102</v>
      </c>
      <c r="P51" t="str">
        <f t="shared" si="2"/>
        <v>Thùng 72x72x52</v>
      </c>
    </row>
    <row r="52" spans="1:16" ht="20.100000000000001" customHeight="1" x14ac:dyDescent="0.25">
      <c r="A52" s="4">
        <v>37</v>
      </c>
      <c r="B52" s="52" t="s">
        <v>38</v>
      </c>
      <c r="C52" s="53">
        <v>35</v>
      </c>
      <c r="D52" s="53">
        <v>35</v>
      </c>
      <c r="E52" s="53">
        <v>42</v>
      </c>
      <c r="F52" s="52" t="s">
        <v>35</v>
      </c>
      <c r="G52" s="54">
        <v>8</v>
      </c>
      <c r="H52" s="10">
        <f t="shared" si="0"/>
        <v>24338</v>
      </c>
      <c r="I52" s="11">
        <f t="shared" si="1"/>
        <v>194704</v>
      </c>
      <c r="J52" s="16"/>
      <c r="K52" s="17"/>
      <c r="L52" s="50"/>
      <c r="M52" s="18"/>
      <c r="N52" s="59">
        <v>24835</v>
      </c>
      <c r="P52" t="str">
        <f t="shared" si="2"/>
        <v>Thùng 35x35x42</v>
      </c>
    </row>
    <row r="53" spans="1:16" ht="20.100000000000001" customHeight="1" x14ac:dyDescent="0.25">
      <c r="A53" s="4">
        <v>38</v>
      </c>
      <c r="B53" s="52" t="s">
        <v>38</v>
      </c>
      <c r="C53" s="53">
        <v>112</v>
      </c>
      <c r="D53" s="53">
        <v>112</v>
      </c>
      <c r="E53" s="53">
        <v>55</v>
      </c>
      <c r="F53" s="52" t="s">
        <v>35</v>
      </c>
      <c r="G53" s="54">
        <v>8</v>
      </c>
      <c r="H53" s="10">
        <f t="shared" si="0"/>
        <v>161179</v>
      </c>
      <c r="I53" s="11">
        <f t="shared" si="1"/>
        <v>1289432</v>
      </c>
      <c r="J53" s="16"/>
      <c r="K53" s="17"/>
      <c r="L53" s="50"/>
      <c r="M53" s="18"/>
      <c r="N53" s="59">
        <v>164468</v>
      </c>
      <c r="P53" t="str">
        <f t="shared" si="2"/>
        <v>Thùng 112x112x55</v>
      </c>
    </row>
    <row r="54" spans="1:16" ht="20.100000000000001" customHeight="1" x14ac:dyDescent="0.25">
      <c r="A54" s="4"/>
      <c r="B54" s="20"/>
      <c r="C54" s="21"/>
      <c r="D54" s="21"/>
      <c r="E54" s="21"/>
      <c r="F54" s="13"/>
      <c r="G54" s="12"/>
      <c r="H54" s="22"/>
      <c r="I54" s="23"/>
      <c r="J54" s="16"/>
      <c r="K54" s="17"/>
      <c r="L54" s="50"/>
      <c r="M54" s="18"/>
    </row>
    <row r="55" spans="1:16" ht="20.100000000000001" customHeight="1" x14ac:dyDescent="0.25">
      <c r="A55" s="4"/>
      <c r="B55" s="20"/>
      <c r="C55" s="21"/>
      <c r="D55" s="21"/>
      <c r="E55" s="21"/>
      <c r="F55" s="13"/>
      <c r="G55" s="12"/>
      <c r="H55" s="22"/>
      <c r="I55" s="23"/>
      <c r="J55" s="16"/>
      <c r="K55" s="17"/>
      <c r="L55" s="50"/>
      <c r="M55" s="18"/>
    </row>
    <row r="56" spans="1:16" ht="16.5" x14ac:dyDescent="0.25">
      <c r="A56" s="24"/>
      <c r="B56" s="25" t="s">
        <v>23</v>
      </c>
      <c r="C56" s="26"/>
      <c r="D56" s="26"/>
      <c r="E56" s="26"/>
      <c r="F56" s="26"/>
      <c r="G56" s="63"/>
      <c r="H56" s="27"/>
      <c r="I56" s="28">
        <f>SUM(I16:I54)</f>
        <v>30593502</v>
      </c>
      <c r="J56" s="27"/>
      <c r="K56" s="27"/>
      <c r="P56" s="110">
        <v>30593502</v>
      </c>
    </row>
    <row r="57" spans="1:16" ht="16.5" x14ac:dyDescent="0.25">
      <c r="A57" s="24"/>
      <c r="B57" s="29" t="s">
        <v>24</v>
      </c>
      <c r="C57" s="24"/>
      <c r="D57" s="24"/>
      <c r="E57" s="24"/>
      <c r="F57" s="27"/>
      <c r="G57" s="63"/>
      <c r="H57" s="27"/>
      <c r="I57" s="30">
        <f>I56/10</f>
        <v>3059350.2</v>
      </c>
      <c r="J57" s="27"/>
      <c r="K57" s="27"/>
    </row>
    <row r="58" spans="1:16" ht="15.75" customHeight="1" x14ac:dyDescent="0.25">
      <c r="A58" s="24"/>
      <c r="B58" s="29" t="s">
        <v>25</v>
      </c>
      <c r="C58" s="24"/>
      <c r="D58" s="24"/>
      <c r="E58" s="24"/>
      <c r="F58" s="27"/>
      <c r="G58" s="63"/>
      <c r="H58" s="27"/>
      <c r="I58" s="28">
        <f>SUM(I56:I57)</f>
        <v>33652852.200000003</v>
      </c>
      <c r="J58" s="27"/>
      <c r="K58" s="27"/>
    </row>
    <row r="59" spans="1:16" x14ac:dyDescent="0.25">
      <c r="A59" s="31"/>
      <c r="B59" s="31"/>
      <c r="C59" s="31"/>
      <c r="D59" s="31"/>
      <c r="E59" s="31"/>
      <c r="F59" s="32"/>
      <c r="G59" s="41"/>
      <c r="H59" s="32"/>
      <c r="I59" s="33"/>
      <c r="J59" s="32"/>
      <c r="K59" s="32"/>
    </row>
    <row r="60" spans="1:16" x14ac:dyDescent="0.25">
      <c r="A60" s="31"/>
      <c r="B60" s="31"/>
      <c r="C60" s="31"/>
      <c r="D60" s="31"/>
      <c r="E60" s="31"/>
      <c r="F60" s="32"/>
      <c r="G60" s="41"/>
      <c r="H60" s="93" t="s">
        <v>40</v>
      </c>
      <c r="I60" s="93"/>
      <c r="J60" s="32"/>
      <c r="K60" s="32"/>
    </row>
    <row r="61" spans="1:16" x14ac:dyDescent="0.25">
      <c r="A61" s="31"/>
      <c r="B61" s="34" t="s">
        <v>26</v>
      </c>
      <c r="C61" s="31"/>
      <c r="D61" s="31"/>
      <c r="E61" s="31"/>
      <c r="F61" s="32"/>
      <c r="G61" s="41"/>
      <c r="H61" s="93" t="s">
        <v>27</v>
      </c>
      <c r="I61" s="93"/>
      <c r="J61" s="32"/>
      <c r="K61" s="32"/>
    </row>
    <row r="62" spans="1:16" x14ac:dyDescent="0.25">
      <c r="A62" s="31"/>
      <c r="B62" s="31"/>
      <c r="C62" s="31"/>
      <c r="D62" s="31"/>
      <c r="E62" s="31"/>
      <c r="F62" s="32"/>
      <c r="G62" s="41"/>
      <c r="H62" s="32"/>
      <c r="I62" s="33"/>
      <c r="J62" s="32"/>
      <c r="K62" s="32"/>
    </row>
    <row r="63" spans="1:16" x14ac:dyDescent="0.25">
      <c r="A63" s="31"/>
      <c r="B63" s="31"/>
      <c r="C63" s="31"/>
      <c r="D63" s="31"/>
      <c r="E63" s="31"/>
      <c r="F63" s="32"/>
      <c r="G63" s="41"/>
      <c r="H63" s="32"/>
      <c r="I63" s="33"/>
      <c r="J63" s="32"/>
      <c r="K63" s="32"/>
    </row>
  </sheetData>
  <autoFilter ref="A15:P53"/>
  <mergeCells count="21">
    <mergeCell ref="A7:K7"/>
    <mergeCell ref="A1:K1"/>
    <mergeCell ref="A2:K2"/>
    <mergeCell ref="A3:K3"/>
    <mergeCell ref="A4:K4"/>
    <mergeCell ref="A6:K6"/>
    <mergeCell ref="A8:C8"/>
    <mergeCell ref="F8:K8"/>
    <mergeCell ref="A9:C9"/>
    <mergeCell ref="F9:K9"/>
    <mergeCell ref="A10:C10"/>
    <mergeCell ref="F10:K10"/>
    <mergeCell ref="C14:E14"/>
    <mergeCell ref="H60:I60"/>
    <mergeCell ref="H61:I61"/>
    <mergeCell ref="A11:C11"/>
    <mergeCell ref="F11:K11"/>
    <mergeCell ref="A12:C12"/>
    <mergeCell ref="F12:K12"/>
    <mergeCell ref="A13:C13"/>
    <mergeCell ref="F13:K13"/>
  </mergeCells>
  <conditionalFormatting sqref="D16:D17">
    <cfRule type="duplicateValues" dxfId="31" priority="6" stopIfTrue="1"/>
  </conditionalFormatting>
  <conditionalFormatting sqref="D21:E22 D18:E18">
    <cfRule type="duplicateValues" dxfId="30" priority="7" stopIfTrue="1"/>
  </conditionalFormatting>
  <conditionalFormatting sqref="D21:E22 D18:E18">
    <cfRule type="duplicateValues" dxfId="29" priority="8" stopIfTrue="1"/>
  </conditionalFormatting>
  <conditionalFormatting sqref="D19:E20">
    <cfRule type="duplicateValues" dxfId="28" priority="4" stopIfTrue="1"/>
  </conditionalFormatting>
  <conditionalFormatting sqref="D19:E20">
    <cfRule type="duplicateValues" dxfId="27" priority="5" stopIfTrue="1"/>
  </conditionalFormatting>
  <conditionalFormatting sqref="D25">
    <cfRule type="duplicateValues" dxfId="26" priority="1" stopIfTrue="1"/>
  </conditionalFormatting>
  <conditionalFormatting sqref="D26:E31">
    <cfRule type="duplicateValues" dxfId="25" priority="18" stopIfTrue="1"/>
  </conditionalFormatting>
  <conditionalFormatting sqref="D26:E31">
    <cfRule type="duplicateValues" dxfId="24" priority="20" stopIfTrue="1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10" workbookViewId="0">
      <selection activeCell="F16" sqref="F16:F29"/>
    </sheetView>
  </sheetViews>
  <sheetFormatPr defaultRowHeight="15" x14ac:dyDescent="0.25"/>
  <cols>
    <col min="1" max="1" width="5.42578125" style="35" customWidth="1"/>
    <col min="2" max="2" width="15.5703125" customWidth="1"/>
    <col min="3" max="3" width="14" customWidth="1"/>
    <col min="7" max="7" width="17.28515625" style="36" customWidth="1"/>
    <col min="9" max="9" width="15.5703125" customWidth="1"/>
    <col min="10" max="10" width="0.42578125" hidden="1" customWidth="1"/>
    <col min="12" max="12" width="16.85546875" bestFit="1" customWidth="1"/>
  </cols>
  <sheetData>
    <row r="1" spans="1:12" ht="19.5" x14ac:dyDescent="0.25">
      <c r="A1" s="102" t="s">
        <v>0</v>
      </c>
      <c r="B1" s="102"/>
      <c r="C1" s="102"/>
      <c r="D1" s="102"/>
      <c r="E1" s="102"/>
      <c r="F1" s="102"/>
      <c r="G1" s="102"/>
      <c r="H1" s="102"/>
      <c r="I1" s="102"/>
    </row>
    <row r="2" spans="1:12" x14ac:dyDescent="0.25">
      <c r="A2" s="103" t="s">
        <v>1</v>
      </c>
      <c r="B2" s="103"/>
      <c r="C2" s="103"/>
      <c r="D2" s="103"/>
      <c r="E2" s="103"/>
      <c r="F2" s="103"/>
      <c r="G2" s="103"/>
      <c r="H2" s="103"/>
      <c r="I2" s="103"/>
    </row>
    <row r="3" spans="1:12" x14ac:dyDescent="0.25">
      <c r="A3" s="104" t="s">
        <v>2</v>
      </c>
      <c r="B3" s="104"/>
      <c r="C3" s="104"/>
      <c r="D3" s="104"/>
      <c r="E3" s="104"/>
      <c r="F3" s="104"/>
      <c r="G3" s="104"/>
      <c r="H3" s="104"/>
      <c r="I3" s="104"/>
    </row>
    <row r="4" spans="1:12" ht="18" x14ac:dyDescent="0.25">
      <c r="A4" s="105"/>
      <c r="B4" s="105"/>
      <c r="C4" s="105"/>
      <c r="D4" s="105"/>
      <c r="E4" s="105"/>
      <c r="F4" s="105"/>
      <c r="G4" s="105"/>
      <c r="H4" s="105"/>
      <c r="I4" s="105"/>
    </row>
    <row r="5" spans="1:12" ht="18" x14ac:dyDescent="0.25">
      <c r="A5" s="1"/>
      <c r="B5" s="2"/>
      <c r="C5" s="2"/>
      <c r="D5" s="2"/>
      <c r="E5" s="2"/>
      <c r="F5" s="2"/>
      <c r="G5" s="3"/>
      <c r="H5" s="2"/>
      <c r="I5" s="2"/>
    </row>
    <row r="6" spans="1:12" ht="18" x14ac:dyDescent="0.25">
      <c r="A6" s="106" t="s">
        <v>3</v>
      </c>
      <c r="B6" s="106"/>
      <c r="C6" s="106"/>
      <c r="D6" s="106"/>
      <c r="E6" s="106"/>
      <c r="F6" s="106"/>
      <c r="G6" s="106"/>
      <c r="H6" s="106"/>
      <c r="I6" s="106"/>
    </row>
    <row r="7" spans="1:12" ht="18" x14ac:dyDescent="0.25">
      <c r="A7" s="107"/>
      <c r="B7" s="108"/>
      <c r="C7" s="108"/>
      <c r="D7" s="108"/>
      <c r="E7" s="108"/>
      <c r="F7" s="108"/>
      <c r="G7" s="108"/>
      <c r="H7" s="108"/>
      <c r="I7" s="108"/>
    </row>
    <row r="8" spans="1:12" x14ac:dyDescent="0.25">
      <c r="A8" s="98" t="s">
        <v>4</v>
      </c>
      <c r="B8" s="98"/>
      <c r="C8" s="98"/>
      <c r="D8" s="99" t="s">
        <v>5</v>
      </c>
      <c r="E8" s="99"/>
      <c r="F8" s="99"/>
      <c r="G8" s="99"/>
      <c r="H8" s="99"/>
      <c r="I8" s="99"/>
    </row>
    <row r="9" spans="1:12" x14ac:dyDescent="0.25">
      <c r="A9" s="94" t="s">
        <v>6</v>
      </c>
      <c r="B9" s="94"/>
      <c r="C9" s="94"/>
      <c r="D9" s="100" t="s">
        <v>7</v>
      </c>
      <c r="E9" s="100"/>
      <c r="F9" s="100"/>
      <c r="G9" s="100"/>
      <c r="H9" s="100"/>
      <c r="I9" s="100"/>
    </row>
    <row r="10" spans="1:12" ht="27" customHeight="1" x14ac:dyDescent="0.25">
      <c r="A10" s="94" t="s">
        <v>8</v>
      </c>
      <c r="B10" s="94"/>
      <c r="C10" s="94"/>
      <c r="D10" s="101" t="s">
        <v>9</v>
      </c>
      <c r="E10" s="101"/>
      <c r="F10" s="101"/>
      <c r="G10" s="101"/>
      <c r="H10" s="101"/>
      <c r="I10" s="101"/>
    </row>
    <row r="11" spans="1:12" x14ac:dyDescent="0.25">
      <c r="A11" s="94" t="s">
        <v>10</v>
      </c>
      <c r="B11" s="94"/>
      <c r="C11" s="94"/>
      <c r="D11" s="95" t="s">
        <v>11</v>
      </c>
      <c r="E11" s="95"/>
      <c r="F11" s="95"/>
      <c r="G11" s="95"/>
      <c r="H11" s="95"/>
      <c r="I11" s="95"/>
    </row>
    <row r="12" spans="1:12" x14ac:dyDescent="0.25">
      <c r="A12" s="94" t="s">
        <v>12</v>
      </c>
      <c r="B12" s="94"/>
      <c r="C12" s="94"/>
      <c r="D12" s="95" t="s">
        <v>11</v>
      </c>
      <c r="E12" s="95"/>
      <c r="F12" s="95"/>
      <c r="G12" s="95"/>
      <c r="H12" s="95"/>
      <c r="I12" s="95"/>
    </row>
    <row r="13" spans="1:12" x14ac:dyDescent="0.25">
      <c r="A13" s="96" t="s">
        <v>13</v>
      </c>
      <c r="B13" s="96"/>
      <c r="C13" s="96"/>
      <c r="D13" s="97">
        <v>3702076037</v>
      </c>
      <c r="E13" s="97"/>
      <c r="F13" s="97"/>
      <c r="G13" s="97"/>
      <c r="H13" s="97"/>
      <c r="I13" s="97"/>
    </row>
    <row r="14" spans="1:12" ht="25.5" x14ac:dyDescent="0.25">
      <c r="A14" s="4" t="s">
        <v>14</v>
      </c>
      <c r="B14" s="5" t="s">
        <v>15</v>
      </c>
      <c r="C14" s="7" t="s">
        <v>16</v>
      </c>
      <c r="D14" s="5" t="s">
        <v>17</v>
      </c>
      <c r="E14" s="5" t="s">
        <v>18</v>
      </c>
      <c r="F14" s="5" t="s">
        <v>19</v>
      </c>
      <c r="G14" s="6" t="s">
        <v>20</v>
      </c>
      <c r="H14" s="5"/>
      <c r="I14" s="5" t="s">
        <v>21</v>
      </c>
    </row>
    <row r="15" spans="1:12" x14ac:dyDescent="0.25">
      <c r="A15" s="4"/>
      <c r="B15" s="5"/>
      <c r="C15" s="7" t="s">
        <v>22</v>
      </c>
      <c r="D15" s="5"/>
      <c r="E15" s="5"/>
      <c r="F15" s="5"/>
      <c r="G15" s="6"/>
      <c r="H15" s="5"/>
      <c r="I15" s="5"/>
    </row>
    <row r="16" spans="1:12" ht="15.75" x14ac:dyDescent="0.25">
      <c r="A16" s="4">
        <v>1</v>
      </c>
      <c r="B16" s="14" t="s">
        <v>33</v>
      </c>
      <c r="C16" s="21" t="s">
        <v>50</v>
      </c>
      <c r="D16" s="13" t="s">
        <v>35</v>
      </c>
      <c r="E16" s="12">
        <v>50</v>
      </c>
      <c r="F16" s="10">
        <f>ROUND(J16-J16*2%,0)</f>
        <v>37524</v>
      </c>
      <c r="G16" s="11">
        <f>ROUND(E16*F16,0)</f>
        <v>1876200</v>
      </c>
      <c r="H16" s="12"/>
      <c r="I16" s="12"/>
      <c r="J16" s="22">
        <v>38290</v>
      </c>
      <c r="L16" t="str">
        <f>"Thùng "&amp;C16</f>
        <v>Thùng 61x61x33.5</v>
      </c>
    </row>
    <row r="17" spans="1:15" ht="20.100000000000001" customHeight="1" x14ac:dyDescent="0.25">
      <c r="A17" s="4">
        <v>2</v>
      </c>
      <c r="B17" s="14" t="s">
        <v>33</v>
      </c>
      <c r="C17" s="8" t="s">
        <v>51</v>
      </c>
      <c r="D17" s="13" t="s">
        <v>35</v>
      </c>
      <c r="E17" s="13">
        <v>50</v>
      </c>
      <c r="F17" s="10">
        <f t="shared" ref="F17:F29" si="0">ROUND(J17-J17*2%,0)</f>
        <v>24784</v>
      </c>
      <c r="G17" s="11">
        <f t="shared" ref="G17:G29" si="1">ROUND(E17*F17,0)</f>
        <v>1239200</v>
      </c>
      <c r="H17" s="12"/>
      <c r="I17" s="12"/>
      <c r="J17" s="13">
        <v>25290</v>
      </c>
      <c r="L17" t="str">
        <f t="shared" ref="L17:L29" si="2">"Thùng "&amp;C17</f>
        <v>Thùng 49x49x30</v>
      </c>
    </row>
    <row r="18" spans="1:15" ht="20.100000000000001" customHeight="1" x14ac:dyDescent="0.25">
      <c r="A18" s="4">
        <v>3</v>
      </c>
      <c r="B18" s="14" t="s">
        <v>33</v>
      </c>
      <c r="C18" s="14" t="s">
        <v>52</v>
      </c>
      <c r="D18" s="13" t="s">
        <v>35</v>
      </c>
      <c r="E18" s="13">
        <v>100</v>
      </c>
      <c r="F18" s="10">
        <f t="shared" si="0"/>
        <v>13720</v>
      </c>
      <c r="G18" s="11">
        <f t="shared" si="1"/>
        <v>1372000</v>
      </c>
      <c r="H18" s="12"/>
      <c r="I18" s="12"/>
      <c r="J18" s="13">
        <v>14000</v>
      </c>
      <c r="L18" t="str">
        <f t="shared" si="2"/>
        <v>Thùng 73x29x12</v>
      </c>
    </row>
    <row r="19" spans="1:15" ht="20.100000000000001" customHeight="1" x14ac:dyDescent="0.25">
      <c r="A19" s="4">
        <v>4</v>
      </c>
      <c r="B19" s="14" t="s">
        <v>33</v>
      </c>
      <c r="C19" s="14" t="s">
        <v>53</v>
      </c>
      <c r="D19" s="13" t="s">
        <v>35</v>
      </c>
      <c r="E19" s="13">
        <v>50</v>
      </c>
      <c r="F19" s="10">
        <f t="shared" si="0"/>
        <v>23285</v>
      </c>
      <c r="G19" s="11">
        <f t="shared" si="1"/>
        <v>1164250</v>
      </c>
      <c r="H19" s="12"/>
      <c r="I19" s="12"/>
      <c r="J19" s="13">
        <v>23760</v>
      </c>
      <c r="L19" t="str">
        <f t="shared" si="2"/>
        <v>Thùng 62x47x25</v>
      </c>
    </row>
    <row r="20" spans="1:15" ht="20.100000000000001" customHeight="1" x14ac:dyDescent="0.25">
      <c r="A20" s="4">
        <v>5</v>
      </c>
      <c r="B20" s="14" t="s">
        <v>31</v>
      </c>
      <c r="C20" s="40"/>
      <c r="D20" s="15" t="s">
        <v>28</v>
      </c>
      <c r="E20" s="14">
        <f>4110-987</f>
        <v>3123</v>
      </c>
      <c r="F20" s="10">
        <v>30733.00032020493</v>
      </c>
      <c r="G20" s="11">
        <f t="shared" si="1"/>
        <v>95979160</v>
      </c>
      <c r="H20" s="16"/>
      <c r="I20" s="17"/>
      <c r="J20" s="19">
        <v>31360</v>
      </c>
      <c r="L20" t="s">
        <v>31</v>
      </c>
    </row>
    <row r="21" spans="1:15" ht="20.100000000000001" customHeight="1" x14ac:dyDescent="0.25">
      <c r="A21" s="4">
        <v>6</v>
      </c>
      <c r="B21" s="14" t="s">
        <v>33</v>
      </c>
      <c r="C21" s="14" t="s">
        <v>54</v>
      </c>
      <c r="D21" s="13" t="s">
        <v>35</v>
      </c>
      <c r="E21" s="13">
        <v>265</v>
      </c>
      <c r="F21" s="10">
        <f t="shared" si="0"/>
        <v>18522</v>
      </c>
      <c r="G21" s="11">
        <f t="shared" si="1"/>
        <v>4908330</v>
      </c>
      <c r="H21" s="16"/>
      <c r="I21" s="17"/>
      <c r="J21" s="13">
        <v>18900</v>
      </c>
      <c r="L21" t="str">
        <f t="shared" si="2"/>
        <v>Thùng 52x18x37</v>
      </c>
    </row>
    <row r="22" spans="1:15" ht="20.100000000000001" customHeight="1" x14ac:dyDescent="0.25">
      <c r="A22" s="4">
        <v>7</v>
      </c>
      <c r="B22" s="14" t="s">
        <v>33</v>
      </c>
      <c r="C22" s="8" t="s">
        <v>55</v>
      </c>
      <c r="D22" s="13" t="s">
        <v>35</v>
      </c>
      <c r="E22" s="13">
        <v>265</v>
      </c>
      <c r="F22" s="10">
        <f t="shared" si="0"/>
        <v>12397</v>
      </c>
      <c r="G22" s="11">
        <f t="shared" si="1"/>
        <v>3285205</v>
      </c>
      <c r="H22" s="16"/>
      <c r="I22" s="17"/>
      <c r="J22" s="13">
        <v>12650</v>
      </c>
      <c r="L22" t="str">
        <f t="shared" si="2"/>
        <v>Thùng 44x14x34</v>
      </c>
    </row>
    <row r="23" spans="1:15" ht="20.100000000000001" customHeight="1" x14ac:dyDescent="0.25">
      <c r="A23" s="4">
        <v>8</v>
      </c>
      <c r="B23" s="14" t="s">
        <v>33</v>
      </c>
      <c r="C23" s="8" t="s">
        <v>56</v>
      </c>
      <c r="D23" s="13" t="s">
        <v>35</v>
      </c>
      <c r="E23" s="13">
        <v>325</v>
      </c>
      <c r="F23" s="10">
        <f t="shared" si="0"/>
        <v>24794</v>
      </c>
      <c r="G23" s="11">
        <f t="shared" si="1"/>
        <v>8058050</v>
      </c>
      <c r="H23" s="16"/>
      <c r="I23" s="17"/>
      <c r="J23" s="13">
        <v>25300</v>
      </c>
      <c r="L23" t="str">
        <f t="shared" si="2"/>
        <v>Thùng 62x32x57</v>
      </c>
    </row>
    <row r="24" spans="1:15" ht="20.100000000000001" customHeight="1" x14ac:dyDescent="0.25">
      <c r="A24" s="4">
        <v>9</v>
      </c>
      <c r="B24" s="14" t="s">
        <v>33</v>
      </c>
      <c r="C24" s="8" t="s">
        <v>57</v>
      </c>
      <c r="D24" s="13" t="s">
        <v>35</v>
      </c>
      <c r="E24" s="13">
        <v>325</v>
      </c>
      <c r="F24" s="10">
        <f t="shared" si="0"/>
        <v>21364</v>
      </c>
      <c r="G24" s="11">
        <f t="shared" si="1"/>
        <v>6943300</v>
      </c>
      <c r="H24" s="16"/>
      <c r="I24" s="17"/>
      <c r="J24" s="13">
        <v>21800</v>
      </c>
      <c r="L24" t="str">
        <f t="shared" si="2"/>
        <v>Thùng 62x32x44</v>
      </c>
    </row>
    <row r="25" spans="1:15" ht="20.100000000000001" customHeight="1" x14ac:dyDescent="0.25">
      <c r="A25" s="4">
        <v>10</v>
      </c>
      <c r="B25" s="14" t="s">
        <v>32</v>
      </c>
      <c r="C25" s="8" t="s">
        <v>58</v>
      </c>
      <c r="D25" s="13" t="s">
        <v>28</v>
      </c>
      <c r="E25" s="13">
        <v>325</v>
      </c>
      <c r="F25" s="10">
        <f t="shared" si="0"/>
        <v>1372</v>
      </c>
      <c r="G25" s="11">
        <f t="shared" si="1"/>
        <v>445900</v>
      </c>
      <c r="H25" s="16"/>
      <c r="I25" s="17"/>
      <c r="J25" s="13">
        <v>1400</v>
      </c>
      <c r="L25" t="str">
        <f>"Tấm lót "&amp;C25</f>
        <v>Tấm lót 55x28</v>
      </c>
    </row>
    <row r="26" spans="1:15" ht="20.100000000000001" customHeight="1" x14ac:dyDescent="0.25">
      <c r="A26" s="4">
        <v>11</v>
      </c>
      <c r="B26" s="14" t="s">
        <v>32</v>
      </c>
      <c r="C26" s="8" t="s">
        <v>59</v>
      </c>
      <c r="D26" s="13" t="s">
        <v>28</v>
      </c>
      <c r="E26" s="13">
        <v>325</v>
      </c>
      <c r="F26" s="10">
        <f t="shared" si="0"/>
        <v>1049</v>
      </c>
      <c r="G26" s="11">
        <f t="shared" si="1"/>
        <v>340925</v>
      </c>
      <c r="H26" s="16"/>
      <c r="I26" s="17"/>
      <c r="J26" s="13">
        <v>1070</v>
      </c>
      <c r="L26" t="str">
        <f>"Tấm lót "&amp;C26</f>
        <v>Tấm lót 42x28</v>
      </c>
    </row>
    <row r="27" spans="1:15" ht="20.100000000000001" customHeight="1" x14ac:dyDescent="0.25">
      <c r="A27" s="4">
        <v>12</v>
      </c>
      <c r="B27" s="14" t="s">
        <v>29</v>
      </c>
      <c r="C27" s="8" t="s">
        <v>60</v>
      </c>
      <c r="D27" s="13" t="s">
        <v>35</v>
      </c>
      <c r="E27" s="13">
        <v>300</v>
      </c>
      <c r="F27" s="10">
        <f t="shared" si="0"/>
        <v>10388</v>
      </c>
      <c r="G27" s="11">
        <f t="shared" si="1"/>
        <v>3116400</v>
      </c>
      <c r="H27" s="16"/>
      <c r="I27" s="17"/>
      <c r="J27" s="13">
        <v>10600</v>
      </c>
      <c r="L27" t="str">
        <f t="shared" si="2"/>
        <v>Thùng 34x27x28</v>
      </c>
    </row>
    <row r="28" spans="1:15" ht="20.100000000000001" customHeight="1" x14ac:dyDescent="0.25">
      <c r="A28" s="4">
        <v>13</v>
      </c>
      <c r="B28" s="14" t="s">
        <v>29</v>
      </c>
      <c r="C28" s="8" t="s">
        <v>61</v>
      </c>
      <c r="D28" s="13" t="s">
        <v>35</v>
      </c>
      <c r="E28" s="13">
        <v>100</v>
      </c>
      <c r="F28" s="10">
        <f t="shared" si="0"/>
        <v>18228</v>
      </c>
      <c r="G28" s="11">
        <f t="shared" si="1"/>
        <v>1822800</v>
      </c>
      <c r="H28" s="16"/>
      <c r="I28" s="17"/>
      <c r="J28" s="13">
        <v>18600</v>
      </c>
      <c r="L28" t="str">
        <f t="shared" si="2"/>
        <v>Thùng 58.5x29.5x39.5</v>
      </c>
    </row>
    <row r="29" spans="1:15" ht="20.100000000000001" customHeight="1" x14ac:dyDescent="0.25">
      <c r="A29" s="4">
        <v>14</v>
      </c>
      <c r="B29" s="14" t="s">
        <v>29</v>
      </c>
      <c r="C29" s="8" t="s">
        <v>62</v>
      </c>
      <c r="D29" s="13" t="s">
        <v>35</v>
      </c>
      <c r="E29" s="13">
        <v>200</v>
      </c>
      <c r="F29" s="10">
        <f t="shared" si="0"/>
        <v>18718</v>
      </c>
      <c r="G29" s="11">
        <f t="shared" si="1"/>
        <v>3743600</v>
      </c>
      <c r="H29" s="16"/>
      <c r="I29" s="17"/>
      <c r="J29" s="13">
        <v>19100</v>
      </c>
      <c r="L29" t="str">
        <f t="shared" si="2"/>
        <v>Thùng 75x30x28</v>
      </c>
    </row>
    <row r="30" spans="1:15" ht="20.100000000000001" customHeight="1" x14ac:dyDescent="0.25">
      <c r="A30" s="4"/>
      <c r="B30" s="20"/>
      <c r="C30" s="21"/>
      <c r="D30" s="13"/>
      <c r="E30" s="12"/>
      <c r="F30" s="22"/>
      <c r="G30" s="23"/>
      <c r="H30" s="16"/>
      <c r="I30" s="17"/>
      <c r="J30" s="18"/>
    </row>
    <row r="31" spans="1:15" ht="16.5" x14ac:dyDescent="0.25">
      <c r="A31" s="24"/>
      <c r="B31" s="25" t="s">
        <v>23</v>
      </c>
      <c r="C31" s="26"/>
      <c r="D31" s="26"/>
      <c r="E31" s="27"/>
      <c r="F31" s="27"/>
      <c r="G31" s="28">
        <f>SUM(G16:G30)</f>
        <v>134295320</v>
      </c>
      <c r="H31" s="27"/>
      <c r="I31" s="27"/>
      <c r="L31" s="110">
        <v>134295319</v>
      </c>
      <c r="N31">
        <v>95979160</v>
      </c>
      <c r="O31">
        <f>N31/E20</f>
        <v>30733.00032020493</v>
      </c>
    </row>
    <row r="32" spans="1:15" ht="16.5" x14ac:dyDescent="0.25">
      <c r="A32" s="24"/>
      <c r="B32" s="29" t="s">
        <v>24</v>
      </c>
      <c r="C32" s="24"/>
      <c r="D32" s="27"/>
      <c r="E32" s="27"/>
      <c r="F32" s="27"/>
      <c r="G32" s="30">
        <f>ROUND(G31/10,0)+1</f>
        <v>13429533</v>
      </c>
      <c r="H32" s="27"/>
      <c r="I32" s="27"/>
    </row>
    <row r="33" spans="1:9" ht="15.75" customHeight="1" x14ac:dyDescent="0.25">
      <c r="A33" s="24"/>
      <c r="B33" s="29" t="s">
        <v>25</v>
      </c>
      <c r="C33" s="24"/>
      <c r="D33" s="27"/>
      <c r="E33" s="27"/>
      <c r="F33" s="27"/>
      <c r="G33" s="28">
        <f>SUM(G31:G32)</f>
        <v>147724853</v>
      </c>
      <c r="H33" s="27"/>
      <c r="I33" s="27"/>
    </row>
    <row r="34" spans="1:9" x14ac:dyDescent="0.25">
      <c r="A34" s="31"/>
      <c r="B34" s="31"/>
      <c r="C34" s="31"/>
      <c r="D34" s="32"/>
      <c r="E34" s="32"/>
      <c r="F34" s="32"/>
      <c r="G34" s="33"/>
      <c r="H34" s="32"/>
      <c r="I34" s="32"/>
    </row>
    <row r="35" spans="1:9" ht="28.5" customHeight="1" x14ac:dyDescent="0.25">
      <c r="A35" s="31"/>
      <c r="B35" s="31"/>
      <c r="C35" s="31"/>
      <c r="D35" s="32"/>
      <c r="E35" s="32"/>
      <c r="F35" s="93" t="s">
        <v>40</v>
      </c>
      <c r="G35" s="93"/>
      <c r="H35" s="32"/>
      <c r="I35" s="32"/>
    </row>
    <row r="36" spans="1:9" x14ac:dyDescent="0.25">
      <c r="A36" s="31"/>
      <c r="B36" s="34" t="s">
        <v>26</v>
      </c>
      <c r="C36" s="31"/>
      <c r="D36" s="32"/>
      <c r="E36" s="32"/>
      <c r="F36" s="93" t="s">
        <v>27</v>
      </c>
      <c r="G36" s="93"/>
      <c r="H36" s="32"/>
      <c r="I36" s="32"/>
    </row>
    <row r="37" spans="1:9" x14ac:dyDescent="0.25">
      <c r="A37" s="31"/>
      <c r="B37" s="31"/>
      <c r="C37" s="31"/>
      <c r="D37" s="32"/>
      <c r="E37" s="32"/>
      <c r="F37" s="32"/>
      <c r="G37" s="33"/>
      <c r="H37" s="32"/>
      <c r="I37" s="32"/>
    </row>
    <row r="38" spans="1:9" x14ac:dyDescent="0.25">
      <c r="A38" s="31"/>
      <c r="B38" s="31"/>
      <c r="C38" s="31"/>
      <c r="D38" s="32"/>
      <c r="E38" s="32"/>
      <c r="F38" s="32"/>
      <c r="G38" s="33"/>
      <c r="H38" s="32"/>
      <c r="I38" s="32"/>
    </row>
  </sheetData>
  <autoFilter ref="A14:L29"/>
  <mergeCells count="20">
    <mergeCell ref="F35:G35"/>
    <mergeCell ref="F36:G36"/>
    <mergeCell ref="A11:C11"/>
    <mergeCell ref="D11:I11"/>
    <mergeCell ref="A12:C12"/>
    <mergeCell ref="D12:I12"/>
    <mergeCell ref="A13:C13"/>
    <mergeCell ref="D13:I13"/>
    <mergeCell ref="A8:C8"/>
    <mergeCell ref="D8:I8"/>
    <mergeCell ref="A9:C9"/>
    <mergeCell ref="D9:I9"/>
    <mergeCell ref="A10:C10"/>
    <mergeCell ref="D10:I10"/>
    <mergeCell ref="A7:I7"/>
    <mergeCell ref="A1:I1"/>
    <mergeCell ref="A2:I2"/>
    <mergeCell ref="A3:I3"/>
    <mergeCell ref="A4:I4"/>
    <mergeCell ref="A6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23" workbookViewId="0">
      <selection activeCell="G16" sqref="G16:H45"/>
    </sheetView>
  </sheetViews>
  <sheetFormatPr defaultColWidth="12.85546875" defaultRowHeight="15" x14ac:dyDescent="0.25"/>
  <cols>
    <col min="1" max="1" width="6.140625" style="35" customWidth="1"/>
    <col min="2" max="2" width="11" customWidth="1"/>
    <col min="3" max="3" width="7.7109375" customWidth="1"/>
    <col min="4" max="4" width="8.85546875" customWidth="1"/>
    <col min="5" max="5" width="8" customWidth="1"/>
    <col min="6" max="6" width="9.42578125" customWidth="1"/>
    <col min="7" max="7" width="7.7109375" style="64" customWidth="1"/>
    <col min="8" max="8" width="7.5703125" customWidth="1"/>
    <col min="9" max="9" width="18.140625" style="36" customWidth="1"/>
    <col min="11" max="11" width="8.5703125" customWidth="1"/>
    <col min="12" max="12" width="1.42578125" customWidth="1"/>
    <col min="13" max="13" width="12.85546875" hidden="1" customWidth="1"/>
    <col min="14" max="14" width="7.85546875" hidden="1" customWidth="1"/>
    <col min="16" max="16" width="15.85546875" bestFit="1" customWidth="1"/>
  </cols>
  <sheetData>
    <row r="1" spans="1:16" ht="19.5" x14ac:dyDescent="0.25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</row>
    <row r="2" spans="1:16" x14ac:dyDescent="0.2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1:16" x14ac:dyDescent="0.25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</row>
    <row r="4" spans="1:16" ht="18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</row>
    <row r="5" spans="1:16" ht="18" x14ac:dyDescent="0.25">
      <c r="A5" s="45"/>
      <c r="B5" s="2"/>
      <c r="C5" s="2"/>
      <c r="D5" s="2"/>
      <c r="E5" s="2"/>
      <c r="F5" s="2"/>
      <c r="G5" s="2"/>
      <c r="H5" s="2"/>
      <c r="I5" s="3"/>
      <c r="J5" s="2"/>
      <c r="K5" s="2"/>
    </row>
    <row r="6" spans="1:16" ht="18" x14ac:dyDescent="0.25">
      <c r="A6" s="106" t="s">
        <v>3</v>
      </c>
      <c r="B6" s="106"/>
      <c r="C6" s="106"/>
      <c r="D6" s="106"/>
      <c r="E6" s="106"/>
      <c r="F6" s="106"/>
      <c r="G6" s="106"/>
      <c r="H6" s="106"/>
      <c r="I6" s="106"/>
      <c r="J6" s="106"/>
      <c r="K6" s="106"/>
    </row>
    <row r="7" spans="1:16" ht="18" x14ac:dyDescent="0.25">
      <c r="A7" s="107"/>
      <c r="B7" s="108"/>
      <c r="C7" s="108"/>
      <c r="D7" s="108"/>
      <c r="E7" s="108"/>
      <c r="F7" s="108"/>
      <c r="G7" s="108"/>
      <c r="H7" s="108"/>
      <c r="I7" s="108"/>
      <c r="J7" s="108"/>
      <c r="K7" s="108"/>
    </row>
    <row r="8" spans="1:16" x14ac:dyDescent="0.25">
      <c r="A8" s="98" t="s">
        <v>4</v>
      </c>
      <c r="B8" s="98"/>
      <c r="C8" s="98"/>
      <c r="D8" s="44"/>
      <c r="E8" s="44"/>
      <c r="F8" s="99" t="s">
        <v>5</v>
      </c>
      <c r="G8" s="99"/>
      <c r="H8" s="99"/>
      <c r="I8" s="99"/>
      <c r="J8" s="99"/>
      <c r="K8" s="99"/>
    </row>
    <row r="9" spans="1:16" x14ac:dyDescent="0.25">
      <c r="A9" s="94" t="s">
        <v>6</v>
      </c>
      <c r="B9" s="94"/>
      <c r="C9" s="94"/>
      <c r="D9" s="42"/>
      <c r="E9" s="42"/>
      <c r="F9" s="100" t="s">
        <v>7</v>
      </c>
      <c r="G9" s="100"/>
      <c r="H9" s="100"/>
      <c r="I9" s="100"/>
      <c r="J9" s="100"/>
      <c r="K9" s="100"/>
    </row>
    <row r="10" spans="1:16" ht="36" customHeight="1" x14ac:dyDescent="0.25">
      <c r="A10" s="94" t="s">
        <v>8</v>
      </c>
      <c r="B10" s="94"/>
      <c r="C10" s="94"/>
      <c r="D10" s="42"/>
      <c r="E10" s="42"/>
      <c r="F10" s="101" t="s">
        <v>9</v>
      </c>
      <c r="G10" s="101"/>
      <c r="H10" s="101"/>
      <c r="I10" s="101"/>
      <c r="J10" s="101"/>
      <c r="K10" s="101"/>
    </row>
    <row r="11" spans="1:16" x14ac:dyDescent="0.25">
      <c r="A11" s="94" t="s">
        <v>10</v>
      </c>
      <c r="B11" s="94"/>
      <c r="C11" s="94"/>
      <c r="D11" s="42"/>
      <c r="E11" s="42"/>
      <c r="F11" s="95" t="s">
        <v>11</v>
      </c>
      <c r="G11" s="95"/>
      <c r="H11" s="95"/>
      <c r="I11" s="95"/>
      <c r="J11" s="95"/>
      <c r="K11" s="95"/>
    </row>
    <row r="12" spans="1:16" x14ac:dyDescent="0.25">
      <c r="A12" s="94" t="s">
        <v>12</v>
      </c>
      <c r="B12" s="94"/>
      <c r="C12" s="94"/>
      <c r="D12" s="42"/>
      <c r="E12" s="42"/>
      <c r="F12" s="95" t="s">
        <v>11</v>
      </c>
      <c r="G12" s="95"/>
      <c r="H12" s="95"/>
      <c r="I12" s="95"/>
      <c r="J12" s="95"/>
      <c r="K12" s="95"/>
    </row>
    <row r="13" spans="1:16" x14ac:dyDescent="0.25">
      <c r="A13" s="96" t="s">
        <v>13</v>
      </c>
      <c r="B13" s="96"/>
      <c r="C13" s="96"/>
      <c r="D13" s="43"/>
      <c r="E13" s="43"/>
      <c r="F13" s="97">
        <v>3702076037</v>
      </c>
      <c r="G13" s="97"/>
      <c r="H13" s="97"/>
      <c r="I13" s="97"/>
      <c r="J13" s="97"/>
      <c r="K13" s="97"/>
    </row>
    <row r="14" spans="1:16" ht="38.25" x14ac:dyDescent="0.25">
      <c r="A14" s="4" t="s">
        <v>14</v>
      </c>
      <c r="B14" s="5" t="s">
        <v>15</v>
      </c>
      <c r="C14" s="90" t="s">
        <v>16</v>
      </c>
      <c r="D14" s="91"/>
      <c r="E14" s="92"/>
      <c r="F14" s="5" t="s">
        <v>17</v>
      </c>
      <c r="G14" s="5" t="s">
        <v>18</v>
      </c>
      <c r="H14" s="5" t="s">
        <v>19</v>
      </c>
      <c r="I14" s="6" t="s">
        <v>20</v>
      </c>
      <c r="J14" s="5"/>
      <c r="K14" s="5" t="s">
        <v>21</v>
      </c>
    </row>
    <row r="15" spans="1:16" x14ac:dyDescent="0.25">
      <c r="A15" s="4"/>
      <c r="B15" s="5"/>
      <c r="C15" s="7" t="s">
        <v>22</v>
      </c>
      <c r="D15" s="47" t="s">
        <v>36</v>
      </c>
      <c r="E15" s="48" t="s">
        <v>37</v>
      </c>
      <c r="F15" s="5"/>
      <c r="G15" s="5"/>
      <c r="H15" s="5"/>
      <c r="I15" s="6"/>
      <c r="J15" s="5"/>
      <c r="K15" s="5"/>
    </row>
    <row r="16" spans="1:16" ht="20.100000000000001" customHeight="1" x14ac:dyDescent="0.25">
      <c r="A16" s="4">
        <v>1</v>
      </c>
      <c r="B16" s="52" t="s">
        <v>29</v>
      </c>
      <c r="C16" s="55">
        <v>43</v>
      </c>
      <c r="D16" s="55">
        <v>43</v>
      </c>
      <c r="E16" s="55">
        <v>49</v>
      </c>
      <c r="F16" s="60" t="s">
        <v>35</v>
      </c>
      <c r="G16" s="56">
        <v>12</v>
      </c>
      <c r="H16" s="10">
        <f>ROUND(N16-N16*2%,0)</f>
        <v>21268</v>
      </c>
      <c r="I16" s="11">
        <f>ROUND(H16*G16,0)</f>
        <v>255216</v>
      </c>
      <c r="J16" s="12"/>
      <c r="K16" s="12"/>
      <c r="L16" s="49"/>
      <c r="M16" s="13">
        <v>3500</v>
      </c>
      <c r="N16" s="59">
        <v>21702</v>
      </c>
      <c r="P16" t="str">
        <f>"Thùng "&amp;C16&amp;"x"&amp;D16&amp;"x"&amp;E16</f>
        <v>Thùng 43x43x49</v>
      </c>
    </row>
    <row r="17" spans="1:16" ht="20.100000000000001" customHeight="1" x14ac:dyDescent="0.25">
      <c r="A17" s="4">
        <v>2</v>
      </c>
      <c r="B17" s="52" t="s">
        <v>29</v>
      </c>
      <c r="C17" s="55">
        <v>33</v>
      </c>
      <c r="D17" s="55">
        <v>33</v>
      </c>
      <c r="E17" s="55">
        <v>47</v>
      </c>
      <c r="F17" s="60" t="s">
        <v>35</v>
      </c>
      <c r="G17" s="56">
        <v>12</v>
      </c>
      <c r="H17" s="10">
        <f t="shared" ref="H17:H45" si="0">ROUND(N17-N17*2%,0)</f>
        <v>14428</v>
      </c>
      <c r="I17" s="11">
        <f t="shared" ref="I17:I45" si="1">ROUND(H17*G17,0)</f>
        <v>173136</v>
      </c>
      <c r="J17" s="12"/>
      <c r="K17" s="12"/>
      <c r="L17" s="49"/>
      <c r="M17" s="13">
        <v>32500</v>
      </c>
      <c r="N17" s="59">
        <v>14722</v>
      </c>
      <c r="P17" t="str">
        <f t="shared" ref="P17:P45" si="2">"Thùng "&amp;C17&amp;"x"&amp;D17&amp;"x"&amp;E17</f>
        <v>Thùng 33x33x47</v>
      </c>
    </row>
    <row r="18" spans="1:16" ht="20.100000000000001" customHeight="1" x14ac:dyDescent="0.25">
      <c r="A18" s="4">
        <v>3</v>
      </c>
      <c r="B18" s="52" t="s">
        <v>29</v>
      </c>
      <c r="C18" s="55">
        <v>42</v>
      </c>
      <c r="D18" s="55">
        <v>42</v>
      </c>
      <c r="E18" s="55">
        <v>38</v>
      </c>
      <c r="F18" s="60" t="s">
        <v>35</v>
      </c>
      <c r="G18" s="56">
        <v>24</v>
      </c>
      <c r="H18" s="10">
        <f t="shared" si="0"/>
        <v>18191</v>
      </c>
      <c r="I18" s="11">
        <f t="shared" si="1"/>
        <v>436584</v>
      </c>
      <c r="J18" s="12"/>
      <c r="K18" s="12"/>
      <c r="L18" s="49"/>
      <c r="M18" s="13">
        <v>18500</v>
      </c>
      <c r="N18" s="59">
        <v>18562</v>
      </c>
      <c r="P18" t="str">
        <f t="shared" si="2"/>
        <v>Thùng 42x42x38</v>
      </c>
    </row>
    <row r="19" spans="1:16" ht="20.100000000000001" customHeight="1" x14ac:dyDescent="0.25">
      <c r="A19" s="4">
        <v>4</v>
      </c>
      <c r="B19" s="52" t="s">
        <v>29</v>
      </c>
      <c r="C19" s="69">
        <v>42</v>
      </c>
      <c r="D19" s="69">
        <v>42</v>
      </c>
      <c r="E19" s="69">
        <v>42</v>
      </c>
      <c r="F19" s="60" t="s">
        <v>35</v>
      </c>
      <c r="G19" s="70">
        <v>6</v>
      </c>
      <c r="H19" s="10">
        <f t="shared" si="0"/>
        <v>19057</v>
      </c>
      <c r="I19" s="11">
        <f t="shared" si="1"/>
        <v>114342</v>
      </c>
      <c r="J19" s="12"/>
      <c r="K19" s="12"/>
      <c r="L19" s="49"/>
      <c r="M19" s="13">
        <v>18500</v>
      </c>
      <c r="N19" s="76">
        <v>19446</v>
      </c>
      <c r="P19" t="str">
        <f t="shared" si="2"/>
        <v>Thùng 42x42x42</v>
      </c>
    </row>
    <row r="20" spans="1:16" ht="20.100000000000001" customHeight="1" x14ac:dyDescent="0.25">
      <c r="A20" s="4">
        <v>5</v>
      </c>
      <c r="B20" s="52" t="s">
        <v>29</v>
      </c>
      <c r="C20" s="67">
        <v>47</v>
      </c>
      <c r="D20" s="67">
        <v>47</v>
      </c>
      <c r="E20" s="67">
        <v>32</v>
      </c>
      <c r="F20" s="60" t="s">
        <v>35</v>
      </c>
      <c r="G20" s="71">
        <v>24</v>
      </c>
      <c r="H20" s="10">
        <f t="shared" si="0"/>
        <v>20041</v>
      </c>
      <c r="I20" s="11">
        <f t="shared" si="1"/>
        <v>480984</v>
      </c>
      <c r="J20" s="12"/>
      <c r="K20" s="12"/>
      <c r="L20" s="49"/>
      <c r="M20" s="13">
        <v>8500</v>
      </c>
      <c r="N20" s="68">
        <v>20450</v>
      </c>
      <c r="P20" t="str">
        <f t="shared" si="2"/>
        <v>Thùng 47x47x32</v>
      </c>
    </row>
    <row r="21" spans="1:16" ht="20.100000000000001" customHeight="1" x14ac:dyDescent="0.25">
      <c r="A21" s="4">
        <v>6</v>
      </c>
      <c r="B21" s="52" t="s">
        <v>29</v>
      </c>
      <c r="C21" s="67">
        <v>52</v>
      </c>
      <c r="D21" s="67">
        <v>52</v>
      </c>
      <c r="E21" s="67">
        <v>35</v>
      </c>
      <c r="F21" s="60" t="s">
        <v>35</v>
      </c>
      <c r="G21" s="71">
        <v>6</v>
      </c>
      <c r="H21" s="10">
        <f t="shared" si="0"/>
        <v>24690</v>
      </c>
      <c r="I21" s="11">
        <f t="shared" si="1"/>
        <v>148140</v>
      </c>
      <c r="J21" s="16"/>
      <c r="K21" s="17"/>
      <c r="L21" s="50">
        <v>32800</v>
      </c>
      <c r="M21" s="51">
        <v>10000</v>
      </c>
      <c r="N21" s="68">
        <v>25194</v>
      </c>
      <c r="P21" t="str">
        <f t="shared" si="2"/>
        <v>Thùng 52x52x35</v>
      </c>
    </row>
    <row r="22" spans="1:16" ht="20.100000000000001" customHeight="1" x14ac:dyDescent="0.25">
      <c r="A22" s="4">
        <v>7</v>
      </c>
      <c r="B22" s="52" t="s">
        <v>29</v>
      </c>
      <c r="C22" s="67">
        <v>44</v>
      </c>
      <c r="D22" s="67">
        <v>44</v>
      </c>
      <c r="E22" s="67">
        <v>31</v>
      </c>
      <c r="F22" s="60" t="s">
        <v>35</v>
      </c>
      <c r="G22" s="71">
        <v>24</v>
      </c>
      <c r="H22" s="10">
        <f t="shared" si="0"/>
        <v>17895</v>
      </c>
      <c r="I22" s="11">
        <f t="shared" si="1"/>
        <v>429480</v>
      </c>
      <c r="J22" s="16"/>
      <c r="K22" s="17"/>
      <c r="L22" s="50"/>
      <c r="M22" s="18"/>
      <c r="N22" s="68">
        <v>18260</v>
      </c>
      <c r="P22" t="str">
        <f t="shared" si="2"/>
        <v>Thùng 44x44x31</v>
      </c>
    </row>
    <row r="23" spans="1:16" ht="20.100000000000001" customHeight="1" x14ac:dyDescent="0.25">
      <c r="A23" s="4">
        <v>8</v>
      </c>
      <c r="B23" s="72" t="s">
        <v>38</v>
      </c>
      <c r="C23" s="67">
        <v>55</v>
      </c>
      <c r="D23" s="67">
        <v>55</v>
      </c>
      <c r="E23" s="67">
        <v>48</v>
      </c>
      <c r="F23" s="60" t="s">
        <v>35</v>
      </c>
      <c r="G23" s="71">
        <v>12</v>
      </c>
      <c r="H23" s="10">
        <f t="shared" si="0"/>
        <v>48224</v>
      </c>
      <c r="I23" s="11">
        <f t="shared" si="1"/>
        <v>578688</v>
      </c>
      <c r="J23" s="16"/>
      <c r="K23" s="17"/>
      <c r="L23" s="50"/>
      <c r="M23" s="18"/>
      <c r="N23" s="68">
        <v>49208</v>
      </c>
      <c r="P23" t="str">
        <f t="shared" si="2"/>
        <v>Thùng 55x55x48</v>
      </c>
    </row>
    <row r="24" spans="1:16" ht="20.100000000000001" customHeight="1" x14ac:dyDescent="0.25">
      <c r="A24" s="4">
        <v>9</v>
      </c>
      <c r="B24" s="72" t="s">
        <v>38</v>
      </c>
      <c r="C24" s="67">
        <v>45</v>
      </c>
      <c r="D24" s="67">
        <v>45</v>
      </c>
      <c r="E24" s="67">
        <v>52</v>
      </c>
      <c r="F24" s="60" t="s">
        <v>35</v>
      </c>
      <c r="G24" s="71">
        <v>12</v>
      </c>
      <c r="H24" s="10">
        <f t="shared" si="0"/>
        <v>36812</v>
      </c>
      <c r="I24" s="11">
        <f t="shared" si="1"/>
        <v>441744</v>
      </c>
      <c r="J24" s="16"/>
      <c r="K24" s="17"/>
      <c r="L24" s="50"/>
      <c r="M24" s="18"/>
      <c r="N24" s="68">
        <v>37563</v>
      </c>
      <c r="P24" t="str">
        <f t="shared" si="2"/>
        <v>Thùng 45x45x52</v>
      </c>
    </row>
    <row r="25" spans="1:16" ht="20.100000000000001" customHeight="1" x14ac:dyDescent="0.25">
      <c r="A25" s="4">
        <v>10</v>
      </c>
      <c r="B25" s="72" t="s">
        <v>38</v>
      </c>
      <c r="C25" s="67">
        <v>63</v>
      </c>
      <c r="D25" s="67">
        <v>56</v>
      </c>
      <c r="E25" s="67">
        <v>31</v>
      </c>
      <c r="F25" s="60" t="s">
        <v>35</v>
      </c>
      <c r="G25" s="71">
        <v>144</v>
      </c>
      <c r="H25" s="10">
        <f t="shared" si="0"/>
        <v>41098</v>
      </c>
      <c r="I25" s="11">
        <f t="shared" si="1"/>
        <v>5918112</v>
      </c>
      <c r="J25" s="16"/>
      <c r="K25" s="17"/>
      <c r="L25" s="50"/>
      <c r="M25" s="18"/>
      <c r="N25" s="68">
        <v>41937</v>
      </c>
      <c r="P25" t="str">
        <f t="shared" si="2"/>
        <v>Thùng 63x56x31</v>
      </c>
    </row>
    <row r="26" spans="1:16" ht="20.100000000000001" customHeight="1" x14ac:dyDescent="0.25">
      <c r="A26" s="4">
        <v>11</v>
      </c>
      <c r="B26" s="72" t="s">
        <v>38</v>
      </c>
      <c r="C26" s="69">
        <v>47</v>
      </c>
      <c r="D26" s="69">
        <v>47</v>
      </c>
      <c r="E26" s="69">
        <v>59</v>
      </c>
      <c r="F26" s="60" t="s">
        <v>35</v>
      </c>
      <c r="G26" s="70">
        <v>150</v>
      </c>
      <c r="H26" s="10">
        <f t="shared" si="0"/>
        <v>39735</v>
      </c>
      <c r="I26" s="11">
        <f t="shared" si="1"/>
        <v>5960250</v>
      </c>
      <c r="J26" s="16"/>
      <c r="K26" s="17"/>
      <c r="L26" s="50"/>
      <c r="M26" s="18"/>
      <c r="N26" s="68">
        <v>40546</v>
      </c>
      <c r="P26" t="str">
        <f t="shared" si="2"/>
        <v>Thùng 47x47x59</v>
      </c>
    </row>
    <row r="27" spans="1:16" ht="20.100000000000001" customHeight="1" x14ac:dyDescent="0.25">
      <c r="A27" s="4">
        <v>12</v>
      </c>
      <c r="B27" s="52" t="s">
        <v>30</v>
      </c>
      <c r="C27" s="57"/>
      <c r="D27" s="57"/>
      <c r="E27" s="57"/>
      <c r="F27" s="73" t="s">
        <v>34</v>
      </c>
      <c r="G27" s="74">
        <v>304</v>
      </c>
      <c r="H27" s="10">
        <f t="shared" si="0"/>
        <v>11010</v>
      </c>
      <c r="I27" s="11">
        <f t="shared" si="1"/>
        <v>3347040</v>
      </c>
      <c r="J27" s="16"/>
      <c r="K27" s="17"/>
      <c r="L27" s="50"/>
      <c r="M27" s="18"/>
      <c r="N27" s="68">
        <v>11235</v>
      </c>
      <c r="P27" t="s">
        <v>30</v>
      </c>
    </row>
    <row r="28" spans="1:16" ht="20.100000000000001" customHeight="1" x14ac:dyDescent="0.25">
      <c r="A28" s="4">
        <v>13</v>
      </c>
      <c r="B28" s="52" t="s">
        <v>38</v>
      </c>
      <c r="C28" s="57">
        <v>62</v>
      </c>
      <c r="D28" s="57">
        <v>62</v>
      </c>
      <c r="E28" s="57">
        <v>109</v>
      </c>
      <c r="F28" s="52" t="s">
        <v>35</v>
      </c>
      <c r="G28" s="54">
        <v>15</v>
      </c>
      <c r="H28" s="10">
        <f t="shared" si="0"/>
        <v>99421</v>
      </c>
      <c r="I28" s="11">
        <f t="shared" si="1"/>
        <v>1491315</v>
      </c>
      <c r="J28" s="16"/>
      <c r="K28" s="17"/>
      <c r="L28" s="50"/>
      <c r="M28" s="18"/>
      <c r="N28" s="77">
        <v>101450</v>
      </c>
      <c r="P28" t="str">
        <f t="shared" si="2"/>
        <v>Thùng 62x62x109</v>
      </c>
    </row>
    <row r="29" spans="1:16" ht="20.100000000000001" customHeight="1" x14ac:dyDescent="0.25">
      <c r="A29" s="4">
        <v>14</v>
      </c>
      <c r="B29" s="72" t="s">
        <v>38</v>
      </c>
      <c r="C29" s="58">
        <v>65</v>
      </c>
      <c r="D29" s="58">
        <v>65</v>
      </c>
      <c r="E29" s="58">
        <v>15</v>
      </c>
      <c r="F29" s="52" t="s">
        <v>35</v>
      </c>
      <c r="G29" s="75">
        <v>8</v>
      </c>
      <c r="H29" s="10">
        <f t="shared" si="0"/>
        <v>46675</v>
      </c>
      <c r="I29" s="11">
        <f t="shared" si="1"/>
        <v>373400</v>
      </c>
      <c r="J29" s="16"/>
      <c r="K29" s="17"/>
      <c r="L29" s="50"/>
      <c r="M29" s="18"/>
      <c r="N29" s="78">
        <v>47628</v>
      </c>
      <c r="P29" t="str">
        <f t="shared" si="2"/>
        <v>Thùng 65x65x15</v>
      </c>
    </row>
    <row r="30" spans="1:16" ht="20.100000000000001" customHeight="1" x14ac:dyDescent="0.25">
      <c r="A30" s="4">
        <v>15</v>
      </c>
      <c r="B30" s="72" t="s">
        <v>38</v>
      </c>
      <c r="C30" s="58">
        <v>35</v>
      </c>
      <c r="D30" s="58">
        <v>35</v>
      </c>
      <c r="E30" s="58">
        <v>60</v>
      </c>
      <c r="F30" s="52" t="s">
        <v>35</v>
      </c>
      <c r="G30" s="75">
        <v>8</v>
      </c>
      <c r="H30" s="10">
        <f t="shared" si="0"/>
        <v>29746</v>
      </c>
      <c r="I30" s="11">
        <f t="shared" si="1"/>
        <v>237968</v>
      </c>
      <c r="J30" s="16"/>
      <c r="K30" s="17"/>
      <c r="L30" s="50"/>
      <c r="M30" s="18"/>
      <c r="N30" s="78">
        <v>30353</v>
      </c>
      <c r="P30" t="str">
        <f t="shared" si="2"/>
        <v>Thùng 35x35x60</v>
      </c>
    </row>
    <row r="31" spans="1:16" ht="20.100000000000001" customHeight="1" x14ac:dyDescent="0.25">
      <c r="A31" s="4">
        <v>16</v>
      </c>
      <c r="B31" s="72" t="s">
        <v>38</v>
      </c>
      <c r="C31" s="58">
        <v>44</v>
      </c>
      <c r="D31" s="58">
        <v>44</v>
      </c>
      <c r="E31" s="58">
        <v>52</v>
      </c>
      <c r="F31" s="52" t="s">
        <v>35</v>
      </c>
      <c r="G31" s="75">
        <v>24</v>
      </c>
      <c r="H31" s="10">
        <f t="shared" si="0"/>
        <v>35663</v>
      </c>
      <c r="I31" s="11">
        <f t="shared" si="1"/>
        <v>855912</v>
      </c>
      <c r="J31" s="16"/>
      <c r="K31" s="17"/>
      <c r="L31" s="50"/>
      <c r="M31" s="18"/>
      <c r="N31" s="78">
        <v>36391</v>
      </c>
      <c r="P31" t="str">
        <f t="shared" si="2"/>
        <v>Thùng 44x44x52</v>
      </c>
    </row>
    <row r="32" spans="1:16" ht="20.100000000000001" customHeight="1" x14ac:dyDescent="0.25">
      <c r="A32" s="4">
        <v>17</v>
      </c>
      <c r="B32" s="72" t="s">
        <v>38</v>
      </c>
      <c r="C32" s="58">
        <v>48</v>
      </c>
      <c r="D32" s="58">
        <v>48</v>
      </c>
      <c r="E32" s="58">
        <v>52</v>
      </c>
      <c r="F32" s="52" t="s">
        <v>35</v>
      </c>
      <c r="G32" s="75">
        <v>24</v>
      </c>
      <c r="H32" s="10">
        <f t="shared" si="0"/>
        <v>40351</v>
      </c>
      <c r="I32" s="11">
        <f t="shared" si="1"/>
        <v>968424</v>
      </c>
      <c r="J32" s="16"/>
      <c r="K32" s="17"/>
      <c r="L32" s="50"/>
      <c r="M32" s="18"/>
      <c r="N32" s="79">
        <v>41174</v>
      </c>
      <c r="P32" t="str">
        <f t="shared" si="2"/>
        <v>Thùng 48x48x52</v>
      </c>
    </row>
    <row r="33" spans="1:16" ht="20.100000000000001" customHeight="1" x14ac:dyDescent="0.25">
      <c r="A33" s="4">
        <v>18</v>
      </c>
      <c r="B33" s="52" t="s">
        <v>29</v>
      </c>
      <c r="C33" s="58">
        <v>39</v>
      </c>
      <c r="D33" s="58">
        <v>39</v>
      </c>
      <c r="E33" s="58">
        <v>31</v>
      </c>
      <c r="F33" s="52" t="s">
        <v>35</v>
      </c>
      <c r="G33" s="75">
        <v>45</v>
      </c>
      <c r="H33" s="10">
        <f t="shared" si="0"/>
        <v>14921</v>
      </c>
      <c r="I33" s="11">
        <f t="shared" si="1"/>
        <v>671445</v>
      </c>
      <c r="J33" s="16"/>
      <c r="K33" s="17"/>
      <c r="L33" s="50"/>
      <c r="M33" s="18"/>
      <c r="N33" s="79">
        <v>15225</v>
      </c>
      <c r="P33" t="str">
        <f t="shared" si="2"/>
        <v>Thùng 39x39x31</v>
      </c>
    </row>
    <row r="34" spans="1:16" ht="20.100000000000001" customHeight="1" x14ac:dyDescent="0.25">
      <c r="A34" s="4">
        <v>19</v>
      </c>
      <c r="B34" s="52" t="s">
        <v>29</v>
      </c>
      <c r="C34" s="58">
        <v>27</v>
      </c>
      <c r="D34" s="58">
        <v>27</v>
      </c>
      <c r="E34" s="58">
        <v>24</v>
      </c>
      <c r="F34" s="52" t="s">
        <v>35</v>
      </c>
      <c r="G34" s="75">
        <v>12</v>
      </c>
      <c r="H34" s="10">
        <f t="shared" si="0"/>
        <v>7804</v>
      </c>
      <c r="I34" s="11">
        <f t="shared" si="1"/>
        <v>93648</v>
      </c>
      <c r="J34" s="16"/>
      <c r="K34" s="17"/>
      <c r="L34" s="50"/>
      <c r="M34" s="18"/>
      <c r="N34" s="68">
        <v>7963</v>
      </c>
      <c r="P34" t="str">
        <f t="shared" si="2"/>
        <v>Thùng 27x27x24</v>
      </c>
    </row>
    <row r="35" spans="1:16" ht="20.100000000000001" customHeight="1" x14ac:dyDescent="0.25">
      <c r="A35" s="4">
        <v>20</v>
      </c>
      <c r="B35" s="52" t="s">
        <v>29</v>
      </c>
      <c r="C35" s="58">
        <v>27</v>
      </c>
      <c r="D35" s="58">
        <v>27</v>
      </c>
      <c r="E35" s="58">
        <v>27</v>
      </c>
      <c r="F35" s="52" t="s">
        <v>35</v>
      </c>
      <c r="G35" s="75">
        <v>32</v>
      </c>
      <c r="H35" s="10">
        <f t="shared" si="0"/>
        <v>8229</v>
      </c>
      <c r="I35" s="11">
        <f t="shared" si="1"/>
        <v>263328</v>
      </c>
      <c r="J35" s="16"/>
      <c r="K35" s="17"/>
      <c r="L35" s="50"/>
      <c r="M35" s="18"/>
      <c r="N35" s="68">
        <v>8397</v>
      </c>
      <c r="P35" t="str">
        <f t="shared" si="2"/>
        <v>Thùng 27x27x27</v>
      </c>
    </row>
    <row r="36" spans="1:16" ht="20.100000000000001" customHeight="1" x14ac:dyDescent="0.25">
      <c r="A36" s="4">
        <v>21</v>
      </c>
      <c r="B36" s="52" t="s">
        <v>29</v>
      </c>
      <c r="C36" s="58">
        <v>52</v>
      </c>
      <c r="D36" s="58">
        <v>52</v>
      </c>
      <c r="E36" s="58">
        <v>27</v>
      </c>
      <c r="F36" s="52" t="s">
        <v>35</v>
      </c>
      <c r="G36" s="75">
        <v>12</v>
      </c>
      <c r="H36" s="10">
        <f t="shared" si="0"/>
        <v>22519</v>
      </c>
      <c r="I36" s="11">
        <f t="shared" si="1"/>
        <v>270228</v>
      </c>
      <c r="J36" s="16"/>
      <c r="K36" s="17"/>
      <c r="L36" s="50"/>
      <c r="M36" s="18"/>
      <c r="N36" s="68">
        <v>22979</v>
      </c>
      <c r="P36" t="str">
        <f t="shared" si="2"/>
        <v>Thùng 52x52x27</v>
      </c>
    </row>
    <row r="37" spans="1:16" ht="20.100000000000001" customHeight="1" x14ac:dyDescent="0.25">
      <c r="A37" s="4">
        <v>22</v>
      </c>
      <c r="B37" s="52" t="s">
        <v>29</v>
      </c>
      <c r="C37" s="58">
        <v>82</v>
      </c>
      <c r="D37" s="58">
        <v>82</v>
      </c>
      <c r="E37" s="58">
        <v>9</v>
      </c>
      <c r="F37" s="52" t="s">
        <v>35</v>
      </c>
      <c r="G37" s="75">
        <v>4</v>
      </c>
      <c r="H37" s="10">
        <f t="shared" si="0"/>
        <v>39964</v>
      </c>
      <c r="I37" s="11">
        <f t="shared" si="1"/>
        <v>159856</v>
      </c>
      <c r="J37" s="16"/>
      <c r="K37" s="17"/>
      <c r="L37" s="50"/>
      <c r="M37" s="18"/>
      <c r="N37" s="68">
        <v>40780</v>
      </c>
      <c r="P37" t="str">
        <f t="shared" si="2"/>
        <v>Thùng 82x82x9</v>
      </c>
    </row>
    <row r="38" spans="1:16" ht="20.100000000000001" customHeight="1" x14ac:dyDescent="0.25">
      <c r="A38" s="4">
        <v>23</v>
      </c>
      <c r="B38" s="52" t="s">
        <v>29</v>
      </c>
      <c r="C38" s="58">
        <v>82</v>
      </c>
      <c r="D38" s="58">
        <v>82</v>
      </c>
      <c r="E38" s="58">
        <v>12</v>
      </c>
      <c r="F38" s="52" t="s">
        <v>35</v>
      </c>
      <c r="G38" s="75">
        <v>4</v>
      </c>
      <c r="H38" s="10">
        <f t="shared" si="0"/>
        <v>41226</v>
      </c>
      <c r="I38" s="11">
        <f t="shared" si="1"/>
        <v>164904</v>
      </c>
      <c r="J38" s="16"/>
      <c r="K38" s="17"/>
      <c r="L38" s="50"/>
      <c r="M38" s="18"/>
      <c r="N38" s="68">
        <v>42067</v>
      </c>
      <c r="P38" t="str">
        <f t="shared" si="2"/>
        <v>Thùng 82x82x12</v>
      </c>
    </row>
    <row r="39" spans="1:16" ht="20.100000000000001" customHeight="1" x14ac:dyDescent="0.25">
      <c r="A39" s="4">
        <v>24</v>
      </c>
      <c r="B39" s="52" t="s">
        <v>29</v>
      </c>
      <c r="C39" s="58">
        <v>122</v>
      </c>
      <c r="D39" s="58">
        <v>37</v>
      </c>
      <c r="E39" s="58">
        <v>49</v>
      </c>
      <c r="F39" s="52" t="s">
        <v>35</v>
      </c>
      <c r="G39" s="75">
        <v>4</v>
      </c>
      <c r="H39" s="10">
        <f t="shared" si="0"/>
        <v>36740</v>
      </c>
      <c r="I39" s="11">
        <f t="shared" si="1"/>
        <v>146960</v>
      </c>
      <c r="J39" s="16"/>
      <c r="K39" s="17"/>
      <c r="L39" s="50"/>
      <c r="M39" s="18"/>
      <c r="N39" s="68">
        <v>37490</v>
      </c>
      <c r="P39" t="str">
        <f t="shared" si="2"/>
        <v>Thùng 122x37x49</v>
      </c>
    </row>
    <row r="40" spans="1:16" ht="20.100000000000001" customHeight="1" x14ac:dyDescent="0.25">
      <c r="A40" s="4">
        <v>25</v>
      </c>
      <c r="B40" s="52" t="s">
        <v>29</v>
      </c>
      <c r="C40" s="58">
        <v>44</v>
      </c>
      <c r="D40" s="58">
        <v>44</v>
      </c>
      <c r="E40" s="58">
        <v>44</v>
      </c>
      <c r="F40" s="52" t="s">
        <v>35</v>
      </c>
      <c r="G40" s="75">
        <v>6</v>
      </c>
      <c r="H40" s="10">
        <f t="shared" si="0"/>
        <v>20831</v>
      </c>
      <c r="I40" s="11">
        <f t="shared" si="1"/>
        <v>124986</v>
      </c>
      <c r="J40" s="16"/>
      <c r="K40" s="17"/>
      <c r="L40" s="50"/>
      <c r="M40" s="18"/>
      <c r="N40" s="68">
        <v>21256</v>
      </c>
      <c r="P40" t="str">
        <f t="shared" si="2"/>
        <v>Thùng 44x44x44</v>
      </c>
    </row>
    <row r="41" spans="1:16" ht="20.100000000000001" customHeight="1" x14ac:dyDescent="0.25">
      <c r="A41" s="4">
        <v>26</v>
      </c>
      <c r="B41" s="72" t="s">
        <v>38</v>
      </c>
      <c r="C41" s="58">
        <v>55</v>
      </c>
      <c r="D41" s="58">
        <v>53</v>
      </c>
      <c r="E41" s="58">
        <v>52</v>
      </c>
      <c r="F41" s="52" t="s">
        <v>35</v>
      </c>
      <c r="G41" s="75">
        <v>36</v>
      </c>
      <c r="H41" s="10">
        <f t="shared" si="0"/>
        <v>45869</v>
      </c>
      <c r="I41" s="11">
        <f t="shared" si="1"/>
        <v>1651284</v>
      </c>
      <c r="J41" s="16"/>
      <c r="K41" s="17"/>
      <c r="L41" s="50"/>
      <c r="M41" s="18"/>
      <c r="N41" s="68">
        <v>46805</v>
      </c>
      <c r="P41" t="str">
        <f t="shared" si="2"/>
        <v>Thùng 55x53x52</v>
      </c>
    </row>
    <row r="42" spans="1:16" ht="20.100000000000001" customHeight="1" x14ac:dyDescent="0.25">
      <c r="A42" s="4">
        <v>27</v>
      </c>
      <c r="B42" s="72" t="s">
        <v>38</v>
      </c>
      <c r="C42" s="58">
        <v>45</v>
      </c>
      <c r="D42" s="58">
        <v>45</v>
      </c>
      <c r="E42" s="58">
        <v>42</v>
      </c>
      <c r="F42" s="52" t="s">
        <v>35</v>
      </c>
      <c r="G42" s="75">
        <v>18</v>
      </c>
      <c r="H42" s="10">
        <f t="shared" si="0"/>
        <v>33167</v>
      </c>
      <c r="I42" s="11">
        <f t="shared" si="1"/>
        <v>597006</v>
      </c>
      <c r="J42" s="16"/>
      <c r="K42" s="17"/>
      <c r="L42" s="50"/>
      <c r="M42" s="18"/>
      <c r="N42" s="68">
        <v>33844</v>
      </c>
      <c r="P42" t="str">
        <f t="shared" si="2"/>
        <v>Thùng 45x45x42</v>
      </c>
    </row>
    <row r="43" spans="1:16" ht="20.100000000000001" customHeight="1" x14ac:dyDescent="0.25">
      <c r="A43" s="4">
        <v>28</v>
      </c>
      <c r="B43" s="72" t="s">
        <v>38</v>
      </c>
      <c r="C43" s="58">
        <v>45</v>
      </c>
      <c r="D43" s="58">
        <v>45</v>
      </c>
      <c r="E43" s="58">
        <v>51</v>
      </c>
      <c r="F43" s="52" t="s">
        <v>35</v>
      </c>
      <c r="G43" s="75">
        <v>12</v>
      </c>
      <c r="H43" s="10">
        <f t="shared" si="0"/>
        <v>36447</v>
      </c>
      <c r="I43" s="11">
        <f t="shared" si="1"/>
        <v>437364</v>
      </c>
      <c r="J43" s="16"/>
      <c r="K43" s="17"/>
      <c r="L43" s="50"/>
      <c r="M43" s="18"/>
      <c r="N43" s="68">
        <v>37191</v>
      </c>
      <c r="P43" t="str">
        <f t="shared" si="2"/>
        <v>Thùng 45x45x51</v>
      </c>
    </row>
    <row r="44" spans="1:16" ht="20.100000000000001" customHeight="1" x14ac:dyDescent="0.25">
      <c r="A44" s="4">
        <v>29</v>
      </c>
      <c r="B44" s="52" t="s">
        <v>29</v>
      </c>
      <c r="C44" s="58">
        <v>47</v>
      </c>
      <c r="D44" s="58">
        <v>47</v>
      </c>
      <c r="E44" s="58">
        <v>49</v>
      </c>
      <c r="F44" s="52" t="s">
        <v>35</v>
      </c>
      <c r="G44" s="75">
        <v>12</v>
      </c>
      <c r="H44" s="10">
        <f t="shared" si="0"/>
        <v>24145</v>
      </c>
      <c r="I44" s="11">
        <f t="shared" si="1"/>
        <v>289740</v>
      </c>
      <c r="J44" s="16"/>
      <c r="K44" s="17"/>
      <c r="L44" s="50"/>
      <c r="M44" s="18"/>
      <c r="N44" s="68">
        <v>24638</v>
      </c>
      <c r="P44" t="str">
        <f t="shared" si="2"/>
        <v>Thùng 47x47x49</v>
      </c>
    </row>
    <row r="45" spans="1:16" ht="20.100000000000001" customHeight="1" x14ac:dyDescent="0.25">
      <c r="A45" s="4">
        <v>30</v>
      </c>
      <c r="B45" s="52" t="s">
        <v>29</v>
      </c>
      <c r="C45" s="58">
        <v>56</v>
      </c>
      <c r="D45" s="58">
        <v>30</v>
      </c>
      <c r="E45" s="58">
        <v>24</v>
      </c>
      <c r="F45" s="52" t="s">
        <v>35</v>
      </c>
      <c r="G45" s="75">
        <v>36</v>
      </c>
      <c r="H45" s="10">
        <f t="shared" si="0"/>
        <v>12849</v>
      </c>
      <c r="I45" s="11">
        <f t="shared" si="1"/>
        <v>462564</v>
      </c>
      <c r="J45" s="16"/>
      <c r="K45" s="17"/>
      <c r="L45" s="50"/>
      <c r="M45" s="18"/>
      <c r="N45" s="68">
        <v>13111</v>
      </c>
      <c r="P45" t="str">
        <f t="shared" si="2"/>
        <v>Thùng 56x30x24</v>
      </c>
    </row>
    <row r="46" spans="1:16" ht="20.100000000000001" customHeight="1" x14ac:dyDescent="0.25">
      <c r="A46" s="4"/>
      <c r="B46" s="20"/>
      <c r="C46" s="21"/>
      <c r="D46" s="21"/>
      <c r="E46" s="21"/>
      <c r="F46" s="13"/>
      <c r="G46" s="12"/>
      <c r="H46" s="22"/>
      <c r="I46" s="23"/>
      <c r="J46" s="16"/>
      <c r="K46" s="17"/>
      <c r="L46" s="50"/>
      <c r="M46" s="18"/>
    </row>
    <row r="47" spans="1:16" ht="20.100000000000001" customHeight="1" x14ac:dyDescent="0.25">
      <c r="A47" s="4"/>
      <c r="B47" s="20"/>
      <c r="C47" s="21"/>
      <c r="D47" s="21"/>
      <c r="E47" s="21"/>
      <c r="F47" s="13"/>
      <c r="G47" s="12"/>
      <c r="H47" s="22"/>
      <c r="I47" s="23"/>
      <c r="J47" s="16"/>
      <c r="K47" s="17"/>
      <c r="L47" s="50"/>
      <c r="M47" s="18"/>
    </row>
    <row r="48" spans="1:16" ht="16.5" x14ac:dyDescent="0.25">
      <c r="A48" s="24"/>
      <c r="B48" s="25" t="s">
        <v>23</v>
      </c>
      <c r="C48" s="26"/>
      <c r="D48" s="26"/>
      <c r="E48" s="26"/>
      <c r="F48" s="26"/>
      <c r="G48" s="63"/>
      <c r="H48" s="27"/>
      <c r="I48" s="28">
        <f>SUM(I16:I46)</f>
        <v>27544048</v>
      </c>
      <c r="J48" s="27"/>
      <c r="K48" s="27"/>
      <c r="P48" s="110">
        <v>27544048</v>
      </c>
    </row>
    <row r="49" spans="1:11" ht="16.5" x14ac:dyDescent="0.25">
      <c r="A49" s="24"/>
      <c r="B49" s="29" t="s">
        <v>24</v>
      </c>
      <c r="C49" s="24"/>
      <c r="D49" s="24"/>
      <c r="E49" s="24"/>
      <c r="F49" s="27"/>
      <c r="G49" s="63"/>
      <c r="H49" s="27"/>
      <c r="I49" s="30">
        <f>I48/10</f>
        <v>2754404.8</v>
      </c>
      <c r="J49" s="27"/>
      <c r="K49" s="27"/>
    </row>
    <row r="50" spans="1:11" ht="15.75" customHeight="1" x14ac:dyDescent="0.25">
      <c r="A50" s="24"/>
      <c r="B50" s="29" t="s">
        <v>25</v>
      </c>
      <c r="C50" s="24"/>
      <c r="D50" s="24"/>
      <c r="E50" s="24"/>
      <c r="F50" s="27"/>
      <c r="G50" s="63"/>
      <c r="H50" s="27"/>
      <c r="I50" s="28">
        <f>SUM(I48:I49)</f>
        <v>30298452.800000001</v>
      </c>
      <c r="J50" s="27"/>
      <c r="K50" s="27"/>
    </row>
    <row r="51" spans="1:11" x14ac:dyDescent="0.25">
      <c r="A51" s="31"/>
      <c r="B51" s="31"/>
      <c r="C51" s="31"/>
      <c r="D51" s="31"/>
      <c r="E51" s="31"/>
      <c r="F51" s="32"/>
      <c r="G51" s="41"/>
      <c r="H51" s="32"/>
      <c r="I51" s="33"/>
      <c r="J51" s="32"/>
      <c r="K51" s="32"/>
    </row>
    <row r="52" spans="1:11" x14ac:dyDescent="0.25">
      <c r="A52" s="31"/>
      <c r="B52" s="31"/>
      <c r="C52" s="31"/>
      <c r="D52" s="31"/>
      <c r="E52" s="31"/>
      <c r="F52" s="32"/>
      <c r="G52" s="41"/>
      <c r="H52" s="93" t="s">
        <v>40</v>
      </c>
      <c r="I52" s="93"/>
      <c r="J52" s="32"/>
      <c r="K52" s="32"/>
    </row>
    <row r="53" spans="1:11" x14ac:dyDescent="0.25">
      <c r="A53" s="31"/>
      <c r="B53" s="34" t="s">
        <v>26</v>
      </c>
      <c r="C53" s="31"/>
      <c r="D53" s="31"/>
      <c r="E53" s="31"/>
      <c r="F53" s="32"/>
      <c r="G53" s="41"/>
      <c r="H53" s="93" t="s">
        <v>27</v>
      </c>
      <c r="I53" s="93"/>
      <c r="J53" s="32"/>
      <c r="K53" s="32"/>
    </row>
    <row r="54" spans="1:11" x14ac:dyDescent="0.25">
      <c r="A54" s="31"/>
      <c r="B54" s="31"/>
      <c r="C54" s="31"/>
      <c r="D54" s="31"/>
      <c r="E54" s="31"/>
      <c r="F54" s="32"/>
      <c r="G54" s="41"/>
      <c r="H54" s="32"/>
      <c r="I54" s="33"/>
      <c r="J54" s="32"/>
      <c r="K54" s="32"/>
    </row>
    <row r="55" spans="1:11" x14ac:dyDescent="0.25">
      <c r="A55" s="31"/>
      <c r="B55" s="31"/>
      <c r="C55" s="31"/>
      <c r="D55" s="31"/>
      <c r="E55" s="31"/>
      <c r="F55" s="32"/>
      <c r="G55" s="41"/>
      <c r="H55" s="32"/>
      <c r="I55" s="33"/>
      <c r="J55" s="32"/>
      <c r="K55" s="32"/>
    </row>
  </sheetData>
  <autoFilter ref="A15:P45"/>
  <mergeCells count="21">
    <mergeCell ref="A7:K7"/>
    <mergeCell ref="A1:K1"/>
    <mergeCell ref="A2:K2"/>
    <mergeCell ref="A3:K3"/>
    <mergeCell ref="A4:K4"/>
    <mergeCell ref="A6:K6"/>
    <mergeCell ref="A8:C8"/>
    <mergeCell ref="F8:K8"/>
    <mergeCell ref="A9:C9"/>
    <mergeCell ref="F9:K9"/>
    <mergeCell ref="A10:C10"/>
    <mergeCell ref="F10:K10"/>
    <mergeCell ref="C14:E14"/>
    <mergeCell ref="H52:I52"/>
    <mergeCell ref="H53:I53"/>
    <mergeCell ref="A11:C11"/>
    <mergeCell ref="F11:K11"/>
    <mergeCell ref="A12:C12"/>
    <mergeCell ref="F12:K12"/>
    <mergeCell ref="A13:C13"/>
    <mergeCell ref="F13:K13"/>
  </mergeCells>
  <conditionalFormatting sqref="D16:D17">
    <cfRule type="duplicateValues" dxfId="23" priority="6" stopIfTrue="1"/>
  </conditionalFormatting>
  <conditionalFormatting sqref="D21:E22 D18:E18">
    <cfRule type="duplicateValues" dxfId="22" priority="7" stopIfTrue="1"/>
  </conditionalFormatting>
  <conditionalFormatting sqref="D21:E22 D18:E18">
    <cfRule type="duplicateValues" dxfId="21" priority="8" stopIfTrue="1"/>
  </conditionalFormatting>
  <conditionalFormatting sqref="D19:E20">
    <cfRule type="duplicateValues" dxfId="20" priority="4" stopIfTrue="1"/>
  </conditionalFormatting>
  <conditionalFormatting sqref="D19:E20">
    <cfRule type="duplicateValues" dxfId="19" priority="5" stopIfTrue="1"/>
  </conditionalFormatting>
  <conditionalFormatting sqref="D25">
    <cfRule type="duplicateValues" dxfId="18" priority="1" stopIfTrue="1"/>
  </conditionalFormatting>
  <conditionalFormatting sqref="D26:E32">
    <cfRule type="duplicateValues" dxfId="17" priority="2" stopIfTrue="1"/>
  </conditionalFormatting>
  <conditionalFormatting sqref="D26:E32">
    <cfRule type="duplicateValues" dxfId="16" priority="3" stopIfTrue="1"/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opLeftCell="A11" workbookViewId="0">
      <selection activeCell="G16" sqref="G16:H33"/>
    </sheetView>
  </sheetViews>
  <sheetFormatPr defaultColWidth="12.85546875" defaultRowHeight="15" x14ac:dyDescent="0.25"/>
  <cols>
    <col min="1" max="1" width="6.140625" style="35" customWidth="1"/>
    <col min="2" max="2" width="11" customWidth="1"/>
    <col min="3" max="3" width="7.7109375" customWidth="1"/>
    <col min="4" max="4" width="8.85546875" customWidth="1"/>
    <col min="5" max="5" width="8" customWidth="1"/>
    <col min="6" max="6" width="9.42578125" customWidth="1"/>
    <col min="7" max="7" width="7.7109375" style="64" customWidth="1"/>
    <col min="8" max="8" width="8.28515625" customWidth="1"/>
    <col min="9" max="9" width="18.140625" style="36" customWidth="1"/>
    <col min="11" max="11" width="8.5703125" customWidth="1"/>
    <col min="12" max="12" width="1.42578125" customWidth="1"/>
    <col min="13" max="13" width="12.85546875" hidden="1" customWidth="1"/>
    <col min="14" max="14" width="0.7109375" customWidth="1"/>
    <col min="16" max="16" width="15.85546875" bestFit="1" customWidth="1"/>
  </cols>
  <sheetData>
    <row r="1" spans="1:16" ht="19.5" x14ac:dyDescent="0.25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</row>
    <row r="2" spans="1:16" x14ac:dyDescent="0.2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1:16" x14ac:dyDescent="0.25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</row>
    <row r="4" spans="1:16" ht="18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</row>
    <row r="5" spans="1:16" ht="18" x14ac:dyDescent="0.25">
      <c r="A5" s="45"/>
      <c r="B5" s="2"/>
      <c r="C5" s="2"/>
      <c r="D5" s="2"/>
      <c r="E5" s="2"/>
      <c r="F5" s="2"/>
      <c r="G5" s="2"/>
      <c r="H5" s="2"/>
      <c r="I5" s="3"/>
      <c r="J5" s="2"/>
      <c r="K5" s="2"/>
    </row>
    <row r="6" spans="1:16" ht="18" x14ac:dyDescent="0.25">
      <c r="A6" s="106" t="s">
        <v>3</v>
      </c>
      <c r="B6" s="106"/>
      <c r="C6" s="106"/>
      <c r="D6" s="106"/>
      <c r="E6" s="106"/>
      <c r="F6" s="106"/>
      <c r="G6" s="106"/>
      <c r="H6" s="106"/>
      <c r="I6" s="106"/>
      <c r="J6" s="106"/>
      <c r="K6" s="106"/>
    </row>
    <row r="7" spans="1:16" ht="18" x14ac:dyDescent="0.25">
      <c r="A7" s="107"/>
      <c r="B7" s="108"/>
      <c r="C7" s="108"/>
      <c r="D7" s="108"/>
      <c r="E7" s="108"/>
      <c r="F7" s="108"/>
      <c r="G7" s="108"/>
      <c r="H7" s="108"/>
      <c r="I7" s="108"/>
      <c r="J7" s="108"/>
      <c r="K7" s="108"/>
    </row>
    <row r="8" spans="1:16" x14ac:dyDescent="0.25">
      <c r="A8" s="98" t="s">
        <v>4</v>
      </c>
      <c r="B8" s="98"/>
      <c r="C8" s="98"/>
      <c r="D8" s="44"/>
      <c r="E8" s="44"/>
      <c r="F8" s="99" t="s">
        <v>5</v>
      </c>
      <c r="G8" s="99"/>
      <c r="H8" s="99"/>
      <c r="I8" s="99"/>
      <c r="J8" s="99"/>
      <c r="K8" s="99"/>
    </row>
    <row r="9" spans="1:16" x14ac:dyDescent="0.25">
      <c r="A9" s="94" t="s">
        <v>6</v>
      </c>
      <c r="B9" s="94"/>
      <c r="C9" s="94"/>
      <c r="D9" s="42"/>
      <c r="E9" s="42"/>
      <c r="F9" s="100" t="s">
        <v>7</v>
      </c>
      <c r="G9" s="100"/>
      <c r="H9" s="100"/>
      <c r="I9" s="100"/>
      <c r="J9" s="100"/>
      <c r="K9" s="100"/>
    </row>
    <row r="10" spans="1:16" ht="36" customHeight="1" x14ac:dyDescent="0.25">
      <c r="A10" s="94" t="s">
        <v>8</v>
      </c>
      <c r="B10" s="94"/>
      <c r="C10" s="94"/>
      <c r="D10" s="42"/>
      <c r="E10" s="42"/>
      <c r="F10" s="101" t="s">
        <v>9</v>
      </c>
      <c r="G10" s="101"/>
      <c r="H10" s="101"/>
      <c r="I10" s="101"/>
      <c r="J10" s="101"/>
      <c r="K10" s="101"/>
    </row>
    <row r="11" spans="1:16" x14ac:dyDescent="0.25">
      <c r="A11" s="94" t="s">
        <v>10</v>
      </c>
      <c r="B11" s="94"/>
      <c r="C11" s="94"/>
      <c r="D11" s="42"/>
      <c r="E11" s="42"/>
      <c r="F11" s="95" t="s">
        <v>11</v>
      </c>
      <c r="G11" s="95"/>
      <c r="H11" s="95"/>
      <c r="I11" s="95"/>
      <c r="J11" s="95"/>
      <c r="K11" s="95"/>
    </row>
    <row r="12" spans="1:16" x14ac:dyDescent="0.25">
      <c r="A12" s="94" t="s">
        <v>12</v>
      </c>
      <c r="B12" s="94"/>
      <c r="C12" s="94"/>
      <c r="D12" s="42"/>
      <c r="E12" s="42"/>
      <c r="F12" s="95" t="s">
        <v>11</v>
      </c>
      <c r="G12" s="95"/>
      <c r="H12" s="95"/>
      <c r="I12" s="95"/>
      <c r="J12" s="95"/>
      <c r="K12" s="95"/>
    </row>
    <row r="13" spans="1:16" x14ac:dyDescent="0.25">
      <c r="A13" s="96" t="s">
        <v>13</v>
      </c>
      <c r="B13" s="96"/>
      <c r="C13" s="96"/>
      <c r="D13" s="43"/>
      <c r="E13" s="43"/>
      <c r="F13" s="97">
        <v>3702076037</v>
      </c>
      <c r="G13" s="97"/>
      <c r="H13" s="97"/>
      <c r="I13" s="97"/>
      <c r="J13" s="97"/>
      <c r="K13" s="97"/>
    </row>
    <row r="14" spans="1:16" ht="38.25" x14ac:dyDescent="0.25">
      <c r="A14" s="4" t="s">
        <v>14</v>
      </c>
      <c r="B14" s="5" t="s">
        <v>15</v>
      </c>
      <c r="C14" s="90" t="s">
        <v>16</v>
      </c>
      <c r="D14" s="91"/>
      <c r="E14" s="92"/>
      <c r="F14" s="5" t="s">
        <v>17</v>
      </c>
      <c r="G14" s="5" t="s">
        <v>18</v>
      </c>
      <c r="H14" s="5" t="s">
        <v>19</v>
      </c>
      <c r="I14" s="6" t="s">
        <v>20</v>
      </c>
      <c r="J14" s="5"/>
      <c r="K14" s="5" t="s">
        <v>21</v>
      </c>
    </row>
    <row r="15" spans="1:16" x14ac:dyDescent="0.25">
      <c r="A15" s="4"/>
      <c r="B15" s="5"/>
      <c r="C15" s="7" t="s">
        <v>22</v>
      </c>
      <c r="D15" s="47" t="s">
        <v>36</v>
      </c>
      <c r="E15" s="48" t="s">
        <v>37</v>
      </c>
      <c r="F15" s="5"/>
      <c r="G15" s="5"/>
      <c r="H15" s="5"/>
      <c r="I15" s="6"/>
      <c r="J15" s="5"/>
      <c r="K15" s="5"/>
    </row>
    <row r="16" spans="1:16" ht="20.100000000000001" customHeight="1" x14ac:dyDescent="0.25">
      <c r="A16" s="4">
        <v>1</v>
      </c>
      <c r="B16" s="52" t="s">
        <v>30</v>
      </c>
      <c r="C16" s="80"/>
      <c r="D16" s="81"/>
      <c r="E16" s="80"/>
      <c r="F16" s="52" t="s">
        <v>34</v>
      </c>
      <c r="G16" s="52">
        <v>821</v>
      </c>
      <c r="H16" s="10">
        <f>ROUND(N16-N16*2%,0)</f>
        <v>11010</v>
      </c>
      <c r="I16" s="11">
        <f>ROUND(H16*G16,0)</f>
        <v>9039210</v>
      </c>
      <c r="J16" s="12"/>
      <c r="K16" s="12"/>
      <c r="L16" s="49"/>
      <c r="M16" s="13">
        <v>3500</v>
      </c>
      <c r="N16" s="82">
        <v>11235</v>
      </c>
      <c r="P16" t="s">
        <v>30</v>
      </c>
    </row>
    <row r="17" spans="1:16" ht="20.100000000000001" customHeight="1" x14ac:dyDescent="0.25">
      <c r="A17" s="4">
        <v>2</v>
      </c>
      <c r="B17" s="52" t="s">
        <v>38</v>
      </c>
      <c r="C17" s="57">
        <v>112</v>
      </c>
      <c r="D17" s="57">
        <v>112</v>
      </c>
      <c r="E17" s="57">
        <v>54</v>
      </c>
      <c r="F17" s="52" t="s">
        <v>35</v>
      </c>
      <c r="G17" s="52">
        <v>10</v>
      </c>
      <c r="H17" s="10">
        <v>176257.2</v>
      </c>
      <c r="I17" s="11">
        <f t="shared" ref="I17:I33" si="0">ROUND(H17*G17,0)</f>
        <v>1762572</v>
      </c>
      <c r="J17" s="12"/>
      <c r="K17" s="12"/>
      <c r="L17" s="49"/>
      <c r="M17" s="13">
        <v>32500</v>
      </c>
      <c r="N17" s="82">
        <v>179850</v>
      </c>
      <c r="P17" t="str">
        <f t="shared" ref="P17:P33" si="1">"Thùng "&amp;C17&amp;"x"&amp;D17&amp;"x"&amp;E17</f>
        <v>Thùng 112x112x54</v>
      </c>
    </row>
    <row r="18" spans="1:16" ht="20.100000000000001" customHeight="1" x14ac:dyDescent="0.25">
      <c r="A18" s="4">
        <v>3</v>
      </c>
      <c r="B18" s="52" t="s">
        <v>38</v>
      </c>
      <c r="C18" s="57">
        <v>132</v>
      </c>
      <c r="D18" s="57">
        <v>132</v>
      </c>
      <c r="E18" s="57">
        <v>54</v>
      </c>
      <c r="F18" s="52" t="s">
        <v>35</v>
      </c>
      <c r="G18" s="52">
        <v>16</v>
      </c>
      <c r="H18" s="10">
        <f t="shared" ref="H18:H33" si="2">ROUND(N18-N18*2%,0)</f>
        <v>231405</v>
      </c>
      <c r="I18" s="11">
        <f t="shared" si="0"/>
        <v>3702480</v>
      </c>
      <c r="J18" s="12"/>
      <c r="K18" s="12"/>
      <c r="L18" s="49"/>
      <c r="M18" s="13">
        <v>18500</v>
      </c>
      <c r="N18" s="82">
        <v>236128</v>
      </c>
      <c r="P18" t="str">
        <f t="shared" si="1"/>
        <v>Thùng 132x132x54</v>
      </c>
    </row>
    <row r="19" spans="1:16" ht="20.100000000000001" customHeight="1" x14ac:dyDescent="0.25">
      <c r="A19" s="4">
        <v>4</v>
      </c>
      <c r="B19" s="52" t="s">
        <v>38</v>
      </c>
      <c r="C19" s="57">
        <v>62</v>
      </c>
      <c r="D19" s="57">
        <v>62</v>
      </c>
      <c r="E19" s="57">
        <v>79</v>
      </c>
      <c r="F19" s="52" t="s">
        <v>35</v>
      </c>
      <c r="G19" s="52">
        <v>4</v>
      </c>
      <c r="H19" s="10">
        <f t="shared" si="2"/>
        <v>76990</v>
      </c>
      <c r="I19" s="11">
        <f t="shared" si="0"/>
        <v>307960</v>
      </c>
      <c r="J19" s="12"/>
      <c r="K19" s="12"/>
      <c r="L19" s="49"/>
      <c r="M19" s="13">
        <v>18500</v>
      </c>
      <c r="N19" s="82">
        <v>78561</v>
      </c>
      <c r="P19" t="str">
        <f t="shared" si="1"/>
        <v>Thùng 62x62x79</v>
      </c>
    </row>
    <row r="20" spans="1:16" ht="20.100000000000001" customHeight="1" x14ac:dyDescent="0.25">
      <c r="A20" s="4">
        <v>5</v>
      </c>
      <c r="B20" s="52" t="s">
        <v>38</v>
      </c>
      <c r="C20" s="57">
        <v>62</v>
      </c>
      <c r="D20" s="53">
        <v>37</v>
      </c>
      <c r="E20" s="53">
        <v>79</v>
      </c>
      <c r="F20" s="52" t="s">
        <v>35</v>
      </c>
      <c r="G20" s="52">
        <v>24</v>
      </c>
      <c r="H20" s="10">
        <f t="shared" si="2"/>
        <v>48910</v>
      </c>
      <c r="I20" s="11">
        <f t="shared" si="0"/>
        <v>1173840</v>
      </c>
      <c r="J20" s="12"/>
      <c r="K20" s="12"/>
      <c r="L20" s="49"/>
      <c r="M20" s="13">
        <v>8500</v>
      </c>
      <c r="N20" s="82">
        <v>49908</v>
      </c>
      <c r="P20" t="str">
        <f t="shared" si="1"/>
        <v>Thùng 62x37x79</v>
      </c>
    </row>
    <row r="21" spans="1:16" ht="20.100000000000001" customHeight="1" x14ac:dyDescent="0.25">
      <c r="A21" s="4">
        <v>7</v>
      </c>
      <c r="B21" s="52" t="s">
        <v>38</v>
      </c>
      <c r="C21" s="53">
        <v>188</v>
      </c>
      <c r="D21" s="53">
        <v>94</v>
      </c>
      <c r="E21" s="53">
        <v>57</v>
      </c>
      <c r="F21" s="52" t="s">
        <v>35</v>
      </c>
      <c r="G21" s="52">
        <v>3</v>
      </c>
      <c r="H21" s="10">
        <f t="shared" si="2"/>
        <v>201411</v>
      </c>
      <c r="I21" s="11">
        <f t="shared" si="0"/>
        <v>604233</v>
      </c>
      <c r="J21" s="16"/>
      <c r="K21" s="17"/>
      <c r="L21" s="50"/>
      <c r="M21" s="18"/>
      <c r="N21" s="82">
        <v>205521</v>
      </c>
      <c r="P21" t="str">
        <f t="shared" si="1"/>
        <v>Thùng 188x94x57</v>
      </c>
    </row>
    <row r="22" spans="1:16" ht="20.100000000000001" customHeight="1" x14ac:dyDescent="0.25">
      <c r="A22" s="4">
        <v>8</v>
      </c>
      <c r="B22" s="52" t="s">
        <v>38</v>
      </c>
      <c r="C22" s="53">
        <v>172</v>
      </c>
      <c r="D22" s="53">
        <v>47</v>
      </c>
      <c r="E22" s="53">
        <v>59</v>
      </c>
      <c r="F22" s="52" t="s">
        <v>35</v>
      </c>
      <c r="G22" s="52">
        <v>6</v>
      </c>
      <c r="H22" s="10">
        <f t="shared" si="2"/>
        <v>101418</v>
      </c>
      <c r="I22" s="11">
        <f t="shared" si="0"/>
        <v>608508</v>
      </c>
      <c r="J22" s="16"/>
      <c r="K22" s="17"/>
      <c r="L22" s="50"/>
      <c r="M22" s="18"/>
      <c r="N22" s="82">
        <v>103488</v>
      </c>
      <c r="P22" t="str">
        <f t="shared" si="1"/>
        <v>Thùng 172x47x59</v>
      </c>
    </row>
    <row r="23" spans="1:16" ht="20.100000000000001" customHeight="1" x14ac:dyDescent="0.25">
      <c r="A23" s="4">
        <v>9</v>
      </c>
      <c r="B23" s="52" t="s">
        <v>38</v>
      </c>
      <c r="C23" s="53">
        <v>139</v>
      </c>
      <c r="D23" s="53">
        <v>88</v>
      </c>
      <c r="E23" s="53">
        <v>55</v>
      </c>
      <c r="F23" s="52" t="s">
        <v>35</v>
      </c>
      <c r="G23" s="52">
        <v>5</v>
      </c>
      <c r="H23" s="10">
        <f t="shared" si="2"/>
        <v>140372</v>
      </c>
      <c r="I23" s="11">
        <f t="shared" si="0"/>
        <v>701860</v>
      </c>
      <c r="J23" s="16"/>
      <c r="K23" s="17"/>
      <c r="L23" s="50"/>
      <c r="M23" s="18"/>
      <c r="N23" s="82">
        <v>143237</v>
      </c>
      <c r="P23" t="str">
        <f t="shared" si="1"/>
        <v>Thùng 139x88x55</v>
      </c>
    </row>
    <row r="24" spans="1:16" ht="20.100000000000001" customHeight="1" x14ac:dyDescent="0.25">
      <c r="A24" s="4">
        <v>10</v>
      </c>
      <c r="B24" s="52" t="s">
        <v>38</v>
      </c>
      <c r="C24" s="53">
        <v>164</v>
      </c>
      <c r="D24" s="53">
        <v>47</v>
      </c>
      <c r="E24" s="53">
        <v>59</v>
      </c>
      <c r="F24" s="52" t="s">
        <v>35</v>
      </c>
      <c r="G24" s="52">
        <v>6</v>
      </c>
      <c r="H24" s="10">
        <f t="shared" si="2"/>
        <v>97796</v>
      </c>
      <c r="I24" s="11">
        <f t="shared" si="0"/>
        <v>586776</v>
      </c>
      <c r="J24" s="16"/>
      <c r="K24" s="17"/>
      <c r="L24" s="50"/>
      <c r="M24" s="18"/>
      <c r="N24" s="82">
        <v>99792</v>
      </c>
      <c r="P24" t="str">
        <f t="shared" si="1"/>
        <v>Thùng 164x47x59</v>
      </c>
    </row>
    <row r="25" spans="1:16" ht="20.100000000000001" customHeight="1" x14ac:dyDescent="0.25">
      <c r="A25" s="4">
        <v>11</v>
      </c>
      <c r="B25" s="52" t="s">
        <v>38</v>
      </c>
      <c r="C25" s="53">
        <v>192</v>
      </c>
      <c r="D25" s="53">
        <v>47</v>
      </c>
      <c r="E25" s="53">
        <v>59</v>
      </c>
      <c r="F25" s="52" t="s">
        <v>35</v>
      </c>
      <c r="G25" s="52">
        <v>6</v>
      </c>
      <c r="H25" s="10">
        <f t="shared" si="2"/>
        <v>110473</v>
      </c>
      <c r="I25" s="11">
        <f t="shared" si="0"/>
        <v>662838</v>
      </c>
      <c r="J25" s="16"/>
      <c r="K25" s="17"/>
      <c r="L25" s="50"/>
      <c r="M25" s="18"/>
      <c r="N25" s="82">
        <v>112728</v>
      </c>
      <c r="P25" t="str">
        <f t="shared" si="1"/>
        <v>Thùng 192x47x59</v>
      </c>
    </row>
    <row r="26" spans="1:16" ht="20.100000000000001" customHeight="1" x14ac:dyDescent="0.25">
      <c r="A26" s="4">
        <v>12</v>
      </c>
      <c r="B26" s="52" t="s">
        <v>38</v>
      </c>
      <c r="C26" s="53">
        <v>62</v>
      </c>
      <c r="D26" s="53">
        <v>62</v>
      </c>
      <c r="E26" s="53">
        <v>62</v>
      </c>
      <c r="F26" s="52" t="s">
        <v>35</v>
      </c>
      <c r="G26" s="52">
        <v>16</v>
      </c>
      <c r="H26" s="10">
        <f t="shared" si="2"/>
        <v>67963</v>
      </c>
      <c r="I26" s="11">
        <f t="shared" si="0"/>
        <v>1087408</v>
      </c>
      <c r="J26" s="16"/>
      <c r="K26" s="17"/>
      <c r="L26" s="50"/>
      <c r="M26" s="18"/>
      <c r="N26" s="82">
        <v>69350</v>
      </c>
      <c r="P26" t="str">
        <f t="shared" si="1"/>
        <v>Thùng 62x62x62</v>
      </c>
    </row>
    <row r="27" spans="1:16" ht="20.100000000000001" customHeight="1" x14ac:dyDescent="0.25">
      <c r="A27" s="4">
        <v>15</v>
      </c>
      <c r="B27" s="52" t="s">
        <v>38</v>
      </c>
      <c r="C27" s="53">
        <v>82</v>
      </c>
      <c r="D27" s="53">
        <v>82</v>
      </c>
      <c r="E27" s="53">
        <v>87</v>
      </c>
      <c r="F27" s="52" t="s">
        <v>35</v>
      </c>
      <c r="G27" s="52">
        <v>6</v>
      </c>
      <c r="H27" s="10">
        <f t="shared" si="2"/>
        <v>132374</v>
      </c>
      <c r="I27" s="11">
        <f t="shared" si="0"/>
        <v>794244</v>
      </c>
      <c r="J27" s="16"/>
      <c r="K27" s="17"/>
      <c r="L27" s="50"/>
      <c r="M27" s="18"/>
      <c r="N27" s="82">
        <v>135075</v>
      </c>
      <c r="P27" t="str">
        <f t="shared" si="1"/>
        <v>Thùng 82x82x87</v>
      </c>
    </row>
    <row r="28" spans="1:16" ht="20.100000000000001" customHeight="1" x14ac:dyDescent="0.25">
      <c r="A28" s="4">
        <v>16</v>
      </c>
      <c r="B28" s="52" t="s">
        <v>38</v>
      </c>
      <c r="C28" s="53">
        <v>62</v>
      </c>
      <c r="D28" s="53">
        <v>37</v>
      </c>
      <c r="E28" s="53">
        <v>87</v>
      </c>
      <c r="F28" s="52" t="s">
        <v>35</v>
      </c>
      <c r="G28" s="52">
        <v>20</v>
      </c>
      <c r="H28" s="10">
        <f t="shared" si="2"/>
        <v>52170</v>
      </c>
      <c r="I28" s="11">
        <f t="shared" si="0"/>
        <v>1043400</v>
      </c>
      <c r="J28" s="16"/>
      <c r="K28" s="17"/>
      <c r="L28" s="50"/>
      <c r="M28" s="18"/>
      <c r="N28" s="82">
        <v>53235</v>
      </c>
      <c r="P28" t="str">
        <f t="shared" si="1"/>
        <v>Thùng 62x37x87</v>
      </c>
    </row>
    <row r="29" spans="1:16" ht="20.100000000000001" customHeight="1" x14ac:dyDescent="0.25">
      <c r="A29" s="4">
        <v>17</v>
      </c>
      <c r="B29" s="52" t="s">
        <v>38</v>
      </c>
      <c r="C29" s="53">
        <v>47</v>
      </c>
      <c r="D29" s="53">
        <v>47</v>
      </c>
      <c r="E29" s="53">
        <v>59</v>
      </c>
      <c r="F29" s="52" t="s">
        <v>35</v>
      </c>
      <c r="G29" s="52">
        <v>8</v>
      </c>
      <c r="H29" s="10">
        <f t="shared" si="2"/>
        <v>43918</v>
      </c>
      <c r="I29" s="11">
        <f t="shared" si="0"/>
        <v>351344</v>
      </c>
      <c r="J29" s="16"/>
      <c r="K29" s="17"/>
      <c r="L29" s="50"/>
      <c r="M29" s="18"/>
      <c r="N29" s="82">
        <v>44814</v>
      </c>
      <c r="P29" t="str">
        <f t="shared" si="1"/>
        <v>Thùng 47x47x59</v>
      </c>
    </row>
    <row r="30" spans="1:16" ht="20.100000000000001" customHeight="1" x14ac:dyDescent="0.25">
      <c r="A30" s="4">
        <v>18</v>
      </c>
      <c r="B30" s="52" t="s">
        <v>38</v>
      </c>
      <c r="C30" s="53">
        <v>52</v>
      </c>
      <c r="D30" s="53">
        <v>52</v>
      </c>
      <c r="E30" s="53">
        <v>52</v>
      </c>
      <c r="F30" s="52" t="s">
        <v>35</v>
      </c>
      <c r="G30" s="52">
        <v>8</v>
      </c>
      <c r="H30" s="10">
        <f t="shared" si="2"/>
        <v>48453</v>
      </c>
      <c r="I30" s="11">
        <f t="shared" si="0"/>
        <v>387624</v>
      </c>
      <c r="J30" s="16"/>
      <c r="K30" s="17"/>
      <c r="L30" s="50"/>
      <c r="M30" s="18"/>
      <c r="N30" s="82">
        <v>49442</v>
      </c>
      <c r="P30" t="str">
        <f t="shared" si="1"/>
        <v>Thùng 52x52x52</v>
      </c>
    </row>
    <row r="31" spans="1:16" ht="20.100000000000001" customHeight="1" x14ac:dyDescent="0.25">
      <c r="A31" s="4">
        <v>20</v>
      </c>
      <c r="B31" s="52" t="s">
        <v>38</v>
      </c>
      <c r="C31" s="53">
        <v>72</v>
      </c>
      <c r="D31" s="53">
        <v>42</v>
      </c>
      <c r="E31" s="53">
        <v>53</v>
      </c>
      <c r="F31" s="52" t="s">
        <v>35</v>
      </c>
      <c r="G31" s="52">
        <v>7</v>
      </c>
      <c r="H31" s="10">
        <f t="shared" si="2"/>
        <v>48490</v>
      </c>
      <c r="I31" s="11">
        <f t="shared" si="0"/>
        <v>339430</v>
      </c>
      <c r="J31" s="16"/>
      <c r="K31" s="17"/>
      <c r="L31" s="50"/>
      <c r="M31" s="18"/>
      <c r="N31" s="82">
        <v>49480</v>
      </c>
      <c r="P31" t="str">
        <f t="shared" si="1"/>
        <v>Thùng 72x42x53</v>
      </c>
    </row>
    <row r="32" spans="1:16" ht="20.100000000000001" customHeight="1" x14ac:dyDescent="0.25">
      <c r="A32" s="4">
        <v>21</v>
      </c>
      <c r="B32" s="52" t="s">
        <v>38</v>
      </c>
      <c r="C32" s="53">
        <v>62</v>
      </c>
      <c r="D32" s="53">
        <v>62</v>
      </c>
      <c r="E32" s="53">
        <v>53</v>
      </c>
      <c r="F32" s="52" t="s">
        <v>35</v>
      </c>
      <c r="G32" s="52">
        <v>14</v>
      </c>
      <c r="H32" s="10">
        <f t="shared" si="2"/>
        <v>60161</v>
      </c>
      <c r="I32" s="11">
        <f t="shared" si="0"/>
        <v>842254</v>
      </c>
      <c r="J32" s="16"/>
      <c r="K32" s="17"/>
      <c r="L32" s="50"/>
      <c r="M32" s="18"/>
      <c r="N32" s="82">
        <v>61389</v>
      </c>
      <c r="P32" t="str">
        <f t="shared" si="1"/>
        <v>Thùng 62x62x53</v>
      </c>
    </row>
    <row r="33" spans="1:18" ht="20.100000000000001" customHeight="1" x14ac:dyDescent="0.25">
      <c r="A33" s="4">
        <v>22</v>
      </c>
      <c r="B33" s="52" t="s">
        <v>38</v>
      </c>
      <c r="C33" s="53">
        <v>47</v>
      </c>
      <c r="D33" s="53">
        <v>47</v>
      </c>
      <c r="E33" s="53">
        <v>59</v>
      </c>
      <c r="F33" s="52" t="s">
        <v>35</v>
      </c>
      <c r="G33" s="52">
        <v>32</v>
      </c>
      <c r="H33" s="10">
        <f t="shared" si="2"/>
        <v>39735</v>
      </c>
      <c r="I33" s="11">
        <f t="shared" si="0"/>
        <v>1271520</v>
      </c>
      <c r="J33" s="16"/>
      <c r="K33" s="17"/>
      <c r="L33" s="50"/>
      <c r="M33" s="18"/>
      <c r="N33" s="82">
        <v>40546</v>
      </c>
      <c r="P33" t="str">
        <f t="shared" si="1"/>
        <v>Thùng 47x47x59</v>
      </c>
    </row>
    <row r="34" spans="1:18" ht="20.100000000000001" customHeight="1" x14ac:dyDescent="0.25">
      <c r="A34" s="4"/>
      <c r="B34" s="20"/>
      <c r="C34" s="21"/>
      <c r="D34" s="21"/>
      <c r="E34" s="21"/>
      <c r="F34" s="13"/>
      <c r="G34" s="12"/>
      <c r="H34" s="22"/>
      <c r="I34" s="23"/>
      <c r="J34" s="16"/>
      <c r="K34" s="17"/>
      <c r="L34" s="50"/>
      <c r="M34" s="18"/>
    </row>
    <row r="35" spans="1:18" ht="20.100000000000001" customHeight="1" x14ac:dyDescent="0.25">
      <c r="A35" s="4"/>
      <c r="B35" s="20"/>
      <c r="C35" s="21"/>
      <c r="D35" s="21"/>
      <c r="E35" s="21"/>
      <c r="F35" s="13"/>
      <c r="G35" s="12"/>
      <c r="H35" s="22"/>
      <c r="I35" s="23"/>
      <c r="J35" s="16"/>
      <c r="K35" s="17"/>
      <c r="L35" s="50"/>
      <c r="M35" s="18"/>
    </row>
    <row r="36" spans="1:18" ht="16.5" x14ac:dyDescent="0.25">
      <c r="A36" s="24"/>
      <c r="B36" s="25" t="s">
        <v>23</v>
      </c>
      <c r="C36" s="26"/>
      <c r="D36" s="26"/>
      <c r="E36" s="26"/>
      <c r="F36" s="26"/>
      <c r="G36" s="63"/>
      <c r="H36" s="27"/>
      <c r="I36" s="28">
        <f>SUM(I16:I34)</f>
        <v>25267501</v>
      </c>
      <c r="J36" s="27"/>
      <c r="K36" s="27"/>
      <c r="P36" s="110">
        <v>25267501</v>
      </c>
    </row>
    <row r="37" spans="1:18" ht="16.5" x14ac:dyDescent="0.25">
      <c r="A37" s="24"/>
      <c r="B37" s="29" t="s">
        <v>24</v>
      </c>
      <c r="C37" s="24"/>
      <c r="D37" s="24"/>
      <c r="E37" s="24"/>
      <c r="F37" s="27"/>
      <c r="G37" s="63"/>
      <c r="H37" s="27"/>
      <c r="I37" s="30">
        <f>I36/10</f>
        <v>2526750.1</v>
      </c>
      <c r="J37" s="27"/>
      <c r="K37" s="27"/>
    </row>
    <row r="38" spans="1:18" ht="15.75" customHeight="1" x14ac:dyDescent="0.25">
      <c r="A38" s="24"/>
      <c r="B38" s="29" t="s">
        <v>25</v>
      </c>
      <c r="C38" s="24"/>
      <c r="D38" s="24"/>
      <c r="E38" s="24"/>
      <c r="F38" s="27"/>
      <c r="G38" s="63"/>
      <c r="H38" s="27"/>
      <c r="I38" s="28">
        <f>SUM(I36:I37)</f>
        <v>27794251.100000001</v>
      </c>
      <c r="J38" s="27"/>
      <c r="K38" s="27"/>
    </row>
    <row r="39" spans="1:18" x14ac:dyDescent="0.25">
      <c r="A39" s="31"/>
      <c r="B39" s="31"/>
      <c r="C39" s="31"/>
      <c r="D39" s="31"/>
      <c r="E39" s="31"/>
      <c r="F39" s="32"/>
      <c r="G39" s="41"/>
      <c r="H39" s="32"/>
      <c r="I39" s="33"/>
      <c r="J39" s="32"/>
      <c r="K39" s="32"/>
    </row>
    <row r="40" spans="1:18" x14ac:dyDescent="0.25">
      <c r="A40" s="31"/>
      <c r="B40" s="31"/>
      <c r="C40" s="31"/>
      <c r="D40" s="31"/>
      <c r="E40" s="31"/>
      <c r="F40" s="32"/>
      <c r="G40" s="41"/>
      <c r="H40" s="93" t="s">
        <v>40</v>
      </c>
      <c r="I40" s="93"/>
      <c r="J40" s="32"/>
      <c r="K40" s="32"/>
    </row>
    <row r="41" spans="1:18" x14ac:dyDescent="0.25">
      <c r="A41" s="31"/>
      <c r="B41" s="34" t="s">
        <v>26</v>
      </c>
      <c r="C41" s="31"/>
      <c r="D41" s="31"/>
      <c r="E41" s="31"/>
      <c r="F41" s="32"/>
      <c r="G41" s="41"/>
      <c r="H41" s="93" t="s">
        <v>27</v>
      </c>
      <c r="I41" s="93"/>
      <c r="J41" s="32"/>
      <c r="K41" s="32"/>
      <c r="Q41" s="89"/>
      <c r="R41" s="111"/>
    </row>
    <row r="42" spans="1:18" x14ac:dyDescent="0.25">
      <c r="A42" s="31"/>
      <c r="B42" s="31"/>
      <c r="C42" s="31"/>
      <c r="D42" s="31"/>
      <c r="E42" s="31"/>
      <c r="F42" s="32"/>
      <c r="G42" s="41"/>
      <c r="H42" s="32"/>
      <c r="I42" s="33"/>
      <c r="J42" s="32"/>
      <c r="K42" s="32"/>
    </row>
    <row r="43" spans="1:18" x14ac:dyDescent="0.25">
      <c r="A43" s="31"/>
      <c r="B43" s="31"/>
      <c r="C43" s="31"/>
      <c r="D43" s="31"/>
      <c r="E43" s="31"/>
      <c r="F43" s="32"/>
      <c r="G43" s="41"/>
      <c r="H43" s="32"/>
      <c r="I43" s="33"/>
      <c r="J43" s="32"/>
      <c r="K43" s="32"/>
    </row>
  </sheetData>
  <autoFilter ref="A15:P33"/>
  <mergeCells count="21">
    <mergeCell ref="A7:K7"/>
    <mergeCell ref="A1:K1"/>
    <mergeCell ref="A2:K2"/>
    <mergeCell ref="A3:K3"/>
    <mergeCell ref="A4:K4"/>
    <mergeCell ref="A6:K6"/>
    <mergeCell ref="A8:C8"/>
    <mergeCell ref="F8:K8"/>
    <mergeCell ref="A9:C9"/>
    <mergeCell ref="F9:K9"/>
    <mergeCell ref="A10:C10"/>
    <mergeCell ref="F10:K10"/>
    <mergeCell ref="C14:E14"/>
    <mergeCell ref="H40:I40"/>
    <mergeCell ref="H41:I41"/>
    <mergeCell ref="A11:C11"/>
    <mergeCell ref="F11:K11"/>
    <mergeCell ref="A12:C12"/>
    <mergeCell ref="F12:K12"/>
    <mergeCell ref="A13:C13"/>
    <mergeCell ref="F13:K13"/>
  </mergeCells>
  <conditionalFormatting sqref="D16:D17">
    <cfRule type="duplicateValues" dxfId="15" priority="6" stopIfTrue="1"/>
  </conditionalFormatting>
  <conditionalFormatting sqref="D19:E20">
    <cfRule type="duplicateValues" dxfId="14" priority="4" stopIfTrue="1"/>
  </conditionalFormatting>
  <conditionalFormatting sqref="D19:E20">
    <cfRule type="duplicateValues" dxfId="13" priority="5" stopIfTrue="1"/>
  </conditionalFormatting>
  <conditionalFormatting sqref="D24">
    <cfRule type="duplicateValues" dxfId="12" priority="1" stopIfTrue="1"/>
  </conditionalFormatting>
  <conditionalFormatting sqref="D25:E29">
    <cfRule type="duplicateValues" dxfId="11" priority="24" stopIfTrue="1"/>
  </conditionalFormatting>
  <conditionalFormatting sqref="D25:E29">
    <cfRule type="duplicateValues" dxfId="10" priority="26" stopIfTrue="1"/>
  </conditionalFormatting>
  <conditionalFormatting sqref="D21:E21 D18:E18">
    <cfRule type="duplicateValues" dxfId="9" priority="27" stopIfTrue="1"/>
  </conditionalFormatting>
  <conditionalFormatting sqref="D21:E21 D18:E18">
    <cfRule type="duplicateValues" dxfId="8" priority="29" stopIfTrue="1"/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topLeftCell="A14" workbookViewId="0">
      <pane ySplit="2" topLeftCell="A28" activePane="bottomLeft" state="frozen"/>
      <selection activeCell="A14" sqref="A14"/>
      <selection pane="bottomLeft" activeCell="G16" sqref="G16:H47"/>
    </sheetView>
  </sheetViews>
  <sheetFormatPr defaultColWidth="12.85546875" defaultRowHeight="15" x14ac:dyDescent="0.25"/>
  <cols>
    <col min="1" max="1" width="6.140625" style="35" customWidth="1"/>
    <col min="2" max="2" width="19.5703125" customWidth="1"/>
    <col min="3" max="3" width="7.7109375" customWidth="1"/>
    <col min="4" max="4" width="8.85546875" customWidth="1"/>
    <col min="5" max="5" width="8" customWidth="1"/>
    <col min="6" max="6" width="9.42578125" customWidth="1"/>
    <col min="7" max="7" width="7.7109375" style="64" customWidth="1"/>
    <col min="8" max="8" width="9.28515625" customWidth="1"/>
    <col min="9" max="9" width="12.7109375" style="36" customWidth="1"/>
    <col min="11" max="11" width="8.42578125" customWidth="1"/>
    <col min="12" max="12" width="1.42578125" hidden="1" customWidth="1"/>
    <col min="13" max="13" width="12.85546875" hidden="1" customWidth="1"/>
    <col min="14" max="14" width="8.42578125" hidden="1" customWidth="1"/>
    <col min="16" max="16" width="15.85546875" bestFit="1" customWidth="1"/>
  </cols>
  <sheetData>
    <row r="1" spans="1:16" ht="19.5" x14ac:dyDescent="0.25">
      <c r="A1" s="102" t="s">
        <v>0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</row>
    <row r="2" spans="1:16" x14ac:dyDescent="0.25">
      <c r="A2" s="103" t="s">
        <v>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1:16" x14ac:dyDescent="0.25">
      <c r="A3" s="104" t="s">
        <v>2</v>
      </c>
      <c r="B3" s="104"/>
      <c r="C3" s="104"/>
      <c r="D3" s="104"/>
      <c r="E3" s="104"/>
      <c r="F3" s="104"/>
      <c r="G3" s="104"/>
      <c r="H3" s="104"/>
      <c r="I3" s="104"/>
      <c r="J3" s="104"/>
      <c r="K3" s="104"/>
    </row>
    <row r="4" spans="1:16" ht="18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</row>
    <row r="5" spans="1:16" ht="18" x14ac:dyDescent="0.25">
      <c r="A5" s="45"/>
      <c r="B5" s="2"/>
      <c r="C5" s="2"/>
      <c r="D5" s="2"/>
      <c r="E5" s="2"/>
      <c r="F5" s="2"/>
      <c r="G5" s="2"/>
      <c r="H5" s="2"/>
      <c r="I5" s="3"/>
      <c r="J5" s="2"/>
      <c r="K5" s="2"/>
    </row>
    <row r="6" spans="1:16" ht="18" x14ac:dyDescent="0.25">
      <c r="A6" s="106" t="s">
        <v>3</v>
      </c>
      <c r="B6" s="106"/>
      <c r="C6" s="106"/>
      <c r="D6" s="106"/>
      <c r="E6" s="106"/>
      <c r="F6" s="106"/>
      <c r="G6" s="106"/>
      <c r="H6" s="106"/>
      <c r="I6" s="106"/>
      <c r="J6" s="106"/>
      <c r="K6" s="106"/>
    </row>
    <row r="7" spans="1:16" ht="18" x14ac:dyDescent="0.25">
      <c r="A7" s="107"/>
      <c r="B7" s="108"/>
      <c r="C7" s="108"/>
      <c r="D7" s="108"/>
      <c r="E7" s="108"/>
      <c r="F7" s="108"/>
      <c r="G7" s="108"/>
      <c r="H7" s="108"/>
      <c r="I7" s="108"/>
      <c r="J7" s="108"/>
      <c r="K7" s="108"/>
    </row>
    <row r="8" spans="1:16" x14ac:dyDescent="0.25">
      <c r="A8" s="98" t="s">
        <v>4</v>
      </c>
      <c r="B8" s="98"/>
      <c r="C8" s="98"/>
      <c r="D8" s="44"/>
      <c r="E8" s="44"/>
      <c r="F8" s="99" t="s">
        <v>5</v>
      </c>
      <c r="G8" s="99"/>
      <c r="H8" s="99"/>
      <c r="I8" s="99"/>
      <c r="J8" s="99"/>
      <c r="K8" s="99"/>
    </row>
    <row r="9" spans="1:16" x14ac:dyDescent="0.25">
      <c r="A9" s="94" t="s">
        <v>6</v>
      </c>
      <c r="B9" s="94"/>
      <c r="C9" s="94"/>
      <c r="D9" s="42"/>
      <c r="E9" s="42"/>
      <c r="F9" s="100" t="s">
        <v>7</v>
      </c>
      <c r="G9" s="100"/>
      <c r="H9" s="100"/>
      <c r="I9" s="100"/>
      <c r="J9" s="100"/>
      <c r="K9" s="100"/>
    </row>
    <row r="10" spans="1:16" ht="36" customHeight="1" x14ac:dyDescent="0.25">
      <c r="A10" s="94" t="s">
        <v>8</v>
      </c>
      <c r="B10" s="94"/>
      <c r="C10" s="94"/>
      <c r="D10" s="42"/>
      <c r="E10" s="42"/>
      <c r="F10" s="101" t="s">
        <v>9</v>
      </c>
      <c r="G10" s="101"/>
      <c r="H10" s="101"/>
      <c r="I10" s="101"/>
      <c r="J10" s="101"/>
      <c r="K10" s="101"/>
    </row>
    <row r="11" spans="1:16" x14ac:dyDescent="0.25">
      <c r="A11" s="94" t="s">
        <v>10</v>
      </c>
      <c r="B11" s="94"/>
      <c r="C11" s="94"/>
      <c r="D11" s="42"/>
      <c r="E11" s="42"/>
      <c r="F11" s="95" t="s">
        <v>11</v>
      </c>
      <c r="G11" s="95"/>
      <c r="H11" s="95"/>
      <c r="I11" s="95"/>
      <c r="J11" s="95"/>
      <c r="K11" s="95"/>
    </row>
    <row r="12" spans="1:16" x14ac:dyDescent="0.25">
      <c r="A12" s="94" t="s">
        <v>12</v>
      </c>
      <c r="B12" s="94"/>
      <c r="C12" s="94"/>
      <c r="D12" s="42"/>
      <c r="E12" s="42"/>
      <c r="F12" s="95" t="s">
        <v>11</v>
      </c>
      <c r="G12" s="95"/>
      <c r="H12" s="95"/>
      <c r="I12" s="95"/>
      <c r="J12" s="95"/>
      <c r="K12" s="95"/>
    </row>
    <row r="13" spans="1:16" x14ac:dyDescent="0.25">
      <c r="A13" s="96" t="s">
        <v>13</v>
      </c>
      <c r="B13" s="96"/>
      <c r="C13" s="96"/>
      <c r="D13" s="43"/>
      <c r="E13" s="43"/>
      <c r="F13" s="97">
        <v>3702076037</v>
      </c>
      <c r="G13" s="97"/>
      <c r="H13" s="97"/>
      <c r="I13" s="97"/>
      <c r="J13" s="97"/>
      <c r="K13" s="97"/>
    </row>
    <row r="14" spans="1:16" ht="38.25" x14ac:dyDescent="0.25">
      <c r="A14" s="4" t="s">
        <v>14</v>
      </c>
      <c r="B14" s="5" t="s">
        <v>15</v>
      </c>
      <c r="C14" s="90" t="s">
        <v>16</v>
      </c>
      <c r="D14" s="91"/>
      <c r="E14" s="92"/>
      <c r="F14" s="5" t="s">
        <v>17</v>
      </c>
      <c r="G14" s="5" t="s">
        <v>18</v>
      </c>
      <c r="H14" s="5" t="s">
        <v>19</v>
      </c>
      <c r="I14" s="6" t="s">
        <v>20</v>
      </c>
      <c r="J14" s="5"/>
      <c r="K14" s="5" t="s">
        <v>21</v>
      </c>
    </row>
    <row r="15" spans="1:16" x14ac:dyDescent="0.25">
      <c r="A15" s="4"/>
      <c r="B15" s="5"/>
      <c r="C15" s="7" t="s">
        <v>22</v>
      </c>
      <c r="D15" s="47" t="s">
        <v>36</v>
      </c>
      <c r="E15" s="48" t="s">
        <v>37</v>
      </c>
      <c r="F15" s="5"/>
      <c r="G15" s="5"/>
      <c r="H15" s="5"/>
      <c r="I15" s="6"/>
      <c r="J15" s="5"/>
      <c r="K15" s="5"/>
    </row>
    <row r="16" spans="1:16" ht="20.100000000000001" customHeight="1" x14ac:dyDescent="0.25">
      <c r="A16" s="4">
        <v>1</v>
      </c>
      <c r="B16" s="52" t="s">
        <v>30</v>
      </c>
      <c r="C16" s="80"/>
      <c r="D16" s="81"/>
      <c r="E16" s="80"/>
      <c r="F16" s="52" t="s">
        <v>34</v>
      </c>
      <c r="G16" s="52">
        <v>787</v>
      </c>
      <c r="H16" s="10">
        <f>ROUND(N16-N16*2%,0)</f>
        <v>11221</v>
      </c>
      <c r="I16" s="11">
        <f>ROUND(H16*G16,0)</f>
        <v>8830927</v>
      </c>
      <c r="J16" s="12"/>
      <c r="K16" s="12"/>
      <c r="L16" s="49"/>
      <c r="M16" s="13">
        <v>3500</v>
      </c>
      <c r="N16" s="82">
        <v>11450</v>
      </c>
      <c r="P16" t="s">
        <v>30</v>
      </c>
    </row>
    <row r="17" spans="1:16" ht="20.100000000000001" customHeight="1" x14ac:dyDescent="0.25">
      <c r="A17" s="4">
        <v>2</v>
      </c>
      <c r="B17" s="52" t="s">
        <v>38</v>
      </c>
      <c r="C17" s="53">
        <v>62</v>
      </c>
      <c r="D17" s="57">
        <v>62</v>
      </c>
      <c r="E17" s="53">
        <v>52</v>
      </c>
      <c r="F17" s="52" t="s">
        <v>35</v>
      </c>
      <c r="G17" s="52">
        <v>4</v>
      </c>
      <c r="H17" s="10">
        <f t="shared" ref="H17:H36" si="0">ROUND(N17-N17*2%,0)</f>
        <v>62653</v>
      </c>
      <c r="I17" s="11">
        <f t="shared" ref="I17:I36" si="1">ROUND(H17*G17,0)</f>
        <v>250612</v>
      </c>
      <c r="J17" s="12"/>
      <c r="K17" s="12"/>
      <c r="L17" s="49"/>
      <c r="M17" s="13">
        <v>32500</v>
      </c>
      <c r="N17" s="82">
        <v>63932</v>
      </c>
      <c r="P17" t="str">
        <f t="shared" ref="P17:P47" si="2">"Thùng "&amp;C17&amp;"x"&amp;D17&amp;"x"&amp;E17</f>
        <v>Thùng 62x62x52</v>
      </c>
    </row>
    <row r="18" spans="1:16" ht="20.100000000000001" customHeight="1" x14ac:dyDescent="0.25">
      <c r="A18" s="4">
        <v>3</v>
      </c>
      <c r="B18" s="52" t="s">
        <v>38</v>
      </c>
      <c r="C18" s="53">
        <v>112</v>
      </c>
      <c r="D18" s="83">
        <v>112</v>
      </c>
      <c r="E18" s="53">
        <v>55</v>
      </c>
      <c r="F18" s="52" t="s">
        <v>35</v>
      </c>
      <c r="G18" s="72">
        <v>8</v>
      </c>
      <c r="H18" s="10">
        <f t="shared" si="0"/>
        <v>161179</v>
      </c>
      <c r="I18" s="11">
        <f t="shared" si="1"/>
        <v>1289432</v>
      </c>
      <c r="J18" s="12"/>
      <c r="K18" s="12"/>
      <c r="L18" s="49"/>
      <c r="M18" s="13">
        <v>18500</v>
      </c>
      <c r="N18" s="85">
        <v>164468</v>
      </c>
      <c r="P18" t="str">
        <f t="shared" si="2"/>
        <v>Thùng 112x112x55</v>
      </c>
    </row>
    <row r="19" spans="1:16" ht="20.100000000000001" customHeight="1" x14ac:dyDescent="0.25">
      <c r="A19" s="4">
        <v>4</v>
      </c>
      <c r="B19" s="52" t="s">
        <v>38</v>
      </c>
      <c r="C19" s="53">
        <v>142</v>
      </c>
      <c r="D19" s="84">
        <v>92</v>
      </c>
      <c r="E19" s="53">
        <v>54</v>
      </c>
      <c r="F19" s="52" t="s">
        <v>35</v>
      </c>
      <c r="G19" s="52">
        <v>6</v>
      </c>
      <c r="H19" s="10">
        <f t="shared" si="0"/>
        <v>162314</v>
      </c>
      <c r="I19" s="11">
        <f t="shared" si="1"/>
        <v>973884</v>
      </c>
      <c r="J19" s="12"/>
      <c r="K19" s="12"/>
      <c r="L19" s="49"/>
      <c r="M19" s="13">
        <v>18500</v>
      </c>
      <c r="N19" s="82">
        <v>165627</v>
      </c>
      <c r="P19" t="str">
        <f t="shared" si="2"/>
        <v>Thùng 142x92x54</v>
      </c>
    </row>
    <row r="20" spans="1:16" ht="20.100000000000001" customHeight="1" x14ac:dyDescent="0.25">
      <c r="A20" s="4">
        <v>5</v>
      </c>
      <c r="B20" s="52" t="s">
        <v>38</v>
      </c>
      <c r="C20" s="53">
        <v>47</v>
      </c>
      <c r="D20" s="84">
        <v>47</v>
      </c>
      <c r="E20" s="53">
        <v>59</v>
      </c>
      <c r="F20" s="52" t="s">
        <v>35</v>
      </c>
      <c r="G20" s="52">
        <v>10</v>
      </c>
      <c r="H20" s="10">
        <f t="shared" si="0"/>
        <v>43918</v>
      </c>
      <c r="I20" s="11">
        <f t="shared" si="1"/>
        <v>439180</v>
      </c>
      <c r="J20" s="12"/>
      <c r="K20" s="12"/>
      <c r="L20" s="49"/>
      <c r="M20" s="13">
        <v>8500</v>
      </c>
      <c r="N20" s="82">
        <v>44814</v>
      </c>
      <c r="P20" t="str">
        <f t="shared" si="2"/>
        <v>Thùng 47x47x59</v>
      </c>
    </row>
    <row r="21" spans="1:16" ht="20.100000000000001" customHeight="1" x14ac:dyDescent="0.25">
      <c r="A21" s="4">
        <v>6</v>
      </c>
      <c r="B21" s="52" t="s">
        <v>38</v>
      </c>
      <c r="C21" s="53">
        <v>86</v>
      </c>
      <c r="D21" s="84">
        <v>86</v>
      </c>
      <c r="E21" s="53">
        <v>18</v>
      </c>
      <c r="F21" s="52" t="s">
        <v>35</v>
      </c>
      <c r="G21" s="52">
        <v>60</v>
      </c>
      <c r="H21" s="10">
        <f t="shared" si="0"/>
        <v>75459</v>
      </c>
      <c r="I21" s="11">
        <f t="shared" si="1"/>
        <v>4527540</v>
      </c>
      <c r="J21" s="16"/>
      <c r="K21" s="17"/>
      <c r="L21" s="50">
        <v>32800</v>
      </c>
      <c r="M21" s="51">
        <v>10000</v>
      </c>
      <c r="N21" s="82">
        <v>76999</v>
      </c>
      <c r="P21" t="str">
        <f t="shared" si="2"/>
        <v>Thùng 86x86x18</v>
      </c>
    </row>
    <row r="22" spans="1:16" ht="20.100000000000001" customHeight="1" x14ac:dyDescent="0.25">
      <c r="A22" s="4">
        <v>7</v>
      </c>
      <c r="B22" s="52" t="s">
        <v>38</v>
      </c>
      <c r="C22" s="53">
        <v>105</v>
      </c>
      <c r="D22" s="84">
        <v>105</v>
      </c>
      <c r="E22" s="53">
        <v>50</v>
      </c>
      <c r="F22" s="52" t="s">
        <v>35</v>
      </c>
      <c r="G22" s="52">
        <v>20</v>
      </c>
      <c r="H22" s="10">
        <f t="shared" si="0"/>
        <v>142010</v>
      </c>
      <c r="I22" s="11">
        <f t="shared" si="1"/>
        <v>2840200</v>
      </c>
      <c r="J22" s="16"/>
      <c r="K22" s="17"/>
      <c r="L22" s="50"/>
      <c r="M22" s="18"/>
      <c r="N22" s="82">
        <v>144908</v>
      </c>
      <c r="P22" t="str">
        <f t="shared" si="2"/>
        <v>Thùng 105x105x50</v>
      </c>
    </row>
    <row r="23" spans="1:16" ht="20.100000000000001" customHeight="1" x14ac:dyDescent="0.25">
      <c r="A23" s="4">
        <v>8</v>
      </c>
      <c r="B23" s="52" t="s">
        <v>38</v>
      </c>
      <c r="C23" s="53">
        <v>112</v>
      </c>
      <c r="D23" s="57">
        <v>84</v>
      </c>
      <c r="E23" s="53">
        <v>32</v>
      </c>
      <c r="F23" s="52" t="s">
        <v>35</v>
      </c>
      <c r="G23" s="52">
        <v>8</v>
      </c>
      <c r="H23" s="10">
        <f t="shared" si="0"/>
        <v>99278</v>
      </c>
      <c r="I23" s="11">
        <f t="shared" si="1"/>
        <v>794224</v>
      </c>
      <c r="J23" s="16"/>
      <c r="K23" s="17"/>
      <c r="L23" s="50"/>
      <c r="M23" s="18"/>
      <c r="N23" s="82">
        <v>101304</v>
      </c>
      <c r="P23" t="str">
        <f t="shared" si="2"/>
        <v>Thùng 112x84x32</v>
      </c>
    </row>
    <row r="24" spans="1:16" ht="20.100000000000001" customHeight="1" x14ac:dyDescent="0.25">
      <c r="A24" s="4">
        <v>9</v>
      </c>
      <c r="B24" s="52" t="s">
        <v>38</v>
      </c>
      <c r="C24" s="53">
        <v>42</v>
      </c>
      <c r="D24" s="84">
        <v>42</v>
      </c>
      <c r="E24" s="53">
        <v>42</v>
      </c>
      <c r="F24" s="52" t="s">
        <v>35</v>
      </c>
      <c r="G24" s="52">
        <v>100</v>
      </c>
      <c r="H24" s="10">
        <f t="shared" si="0"/>
        <v>28511</v>
      </c>
      <c r="I24" s="11">
        <f t="shared" si="1"/>
        <v>2851100</v>
      </c>
      <c r="J24" s="16"/>
      <c r="K24" s="17"/>
      <c r="L24" s="50"/>
      <c r="M24" s="18"/>
      <c r="N24" s="82">
        <v>29093</v>
      </c>
      <c r="P24" t="str">
        <f t="shared" si="2"/>
        <v>Thùng 42x42x42</v>
      </c>
    </row>
    <row r="25" spans="1:16" ht="20.100000000000001" customHeight="1" x14ac:dyDescent="0.25">
      <c r="A25" s="4">
        <v>10</v>
      </c>
      <c r="B25" s="52" t="s">
        <v>38</v>
      </c>
      <c r="C25" s="53">
        <v>52</v>
      </c>
      <c r="D25" s="84">
        <v>52</v>
      </c>
      <c r="E25" s="53">
        <v>59</v>
      </c>
      <c r="F25" s="52" t="s">
        <v>35</v>
      </c>
      <c r="G25" s="52">
        <v>35</v>
      </c>
      <c r="H25" s="10">
        <f t="shared" si="0"/>
        <v>46680</v>
      </c>
      <c r="I25" s="11">
        <f t="shared" si="1"/>
        <v>1633800</v>
      </c>
      <c r="J25" s="16"/>
      <c r="K25" s="17"/>
      <c r="L25" s="50"/>
      <c r="M25" s="18"/>
      <c r="N25" s="82">
        <v>47633</v>
      </c>
      <c r="P25" t="str">
        <f t="shared" si="2"/>
        <v>Thùng 52x52x59</v>
      </c>
    </row>
    <row r="26" spans="1:16" ht="20.100000000000001" customHeight="1" x14ac:dyDescent="0.25">
      <c r="A26" s="4">
        <v>11</v>
      </c>
      <c r="B26" s="52" t="s">
        <v>38</v>
      </c>
      <c r="C26" s="53">
        <v>55</v>
      </c>
      <c r="D26" s="84">
        <v>55</v>
      </c>
      <c r="E26" s="53">
        <v>59</v>
      </c>
      <c r="F26" s="52" t="s">
        <v>35</v>
      </c>
      <c r="G26" s="52">
        <v>30</v>
      </c>
      <c r="H26" s="10">
        <f t="shared" si="0"/>
        <v>50535</v>
      </c>
      <c r="I26" s="11">
        <f t="shared" si="1"/>
        <v>1516050</v>
      </c>
      <c r="J26" s="16"/>
      <c r="K26" s="17"/>
      <c r="L26" s="50"/>
      <c r="M26" s="18"/>
      <c r="N26" s="82">
        <v>51566</v>
      </c>
      <c r="P26" t="str">
        <f t="shared" si="2"/>
        <v>Thùng 55x55x59</v>
      </c>
    </row>
    <row r="27" spans="1:16" ht="20.100000000000001" customHeight="1" x14ac:dyDescent="0.25">
      <c r="A27" s="4">
        <v>12</v>
      </c>
      <c r="B27" s="52" t="s">
        <v>38</v>
      </c>
      <c r="C27" s="53">
        <v>155</v>
      </c>
      <c r="D27" s="84">
        <v>56</v>
      </c>
      <c r="E27" s="53">
        <v>24</v>
      </c>
      <c r="F27" s="52" t="s">
        <v>35</v>
      </c>
      <c r="G27" s="52">
        <v>30</v>
      </c>
      <c r="H27" s="10">
        <f t="shared" si="0"/>
        <v>71107</v>
      </c>
      <c r="I27" s="11">
        <f t="shared" si="1"/>
        <v>2133210</v>
      </c>
      <c r="J27" s="16"/>
      <c r="K27" s="17"/>
      <c r="L27" s="50"/>
      <c r="M27" s="18"/>
      <c r="N27" s="82">
        <v>72558</v>
      </c>
      <c r="P27" t="str">
        <f t="shared" si="2"/>
        <v>Thùng 155x56x24</v>
      </c>
    </row>
    <row r="28" spans="1:16" ht="20.100000000000001" customHeight="1" x14ac:dyDescent="0.25">
      <c r="A28" s="4">
        <v>13</v>
      </c>
      <c r="B28" s="52" t="s">
        <v>38</v>
      </c>
      <c r="C28" s="53">
        <v>52</v>
      </c>
      <c r="D28" s="84">
        <v>52</v>
      </c>
      <c r="E28" s="53">
        <v>46</v>
      </c>
      <c r="F28" s="52" t="s">
        <v>35</v>
      </c>
      <c r="G28" s="52">
        <v>20</v>
      </c>
      <c r="H28" s="10">
        <f t="shared" si="0"/>
        <v>43572</v>
      </c>
      <c r="I28" s="11">
        <f t="shared" si="1"/>
        <v>871440</v>
      </c>
      <c r="J28" s="16"/>
      <c r="K28" s="17"/>
      <c r="L28" s="50"/>
      <c r="M28" s="18"/>
      <c r="N28" s="82">
        <v>44461</v>
      </c>
      <c r="P28" t="str">
        <f t="shared" si="2"/>
        <v>Thùng 52x52x46</v>
      </c>
    </row>
    <row r="29" spans="1:16" ht="20.100000000000001" customHeight="1" x14ac:dyDescent="0.25">
      <c r="A29" s="4">
        <v>14</v>
      </c>
      <c r="B29" s="52" t="s">
        <v>38</v>
      </c>
      <c r="C29" s="53">
        <v>52</v>
      </c>
      <c r="D29" s="84">
        <v>52</v>
      </c>
      <c r="E29" s="53">
        <v>67</v>
      </c>
      <c r="F29" s="52" t="s">
        <v>35</v>
      </c>
      <c r="G29" s="52">
        <v>20</v>
      </c>
      <c r="H29" s="10">
        <f t="shared" si="0"/>
        <v>52543</v>
      </c>
      <c r="I29" s="11">
        <f t="shared" si="1"/>
        <v>1050860</v>
      </c>
      <c r="J29" s="16"/>
      <c r="K29" s="17"/>
      <c r="L29" s="50"/>
      <c r="M29" s="18"/>
      <c r="N29" s="82">
        <v>53615</v>
      </c>
      <c r="P29" t="str">
        <f t="shared" si="2"/>
        <v>Thùng 52x52x67</v>
      </c>
    </row>
    <row r="30" spans="1:16" ht="20.100000000000001" customHeight="1" x14ac:dyDescent="0.25">
      <c r="A30" s="4">
        <v>15</v>
      </c>
      <c r="B30" s="52" t="s">
        <v>38</v>
      </c>
      <c r="C30" s="53">
        <v>45</v>
      </c>
      <c r="D30" s="84">
        <v>45</v>
      </c>
      <c r="E30" s="53">
        <v>52</v>
      </c>
      <c r="F30" s="52" t="s">
        <v>35</v>
      </c>
      <c r="G30" s="52">
        <v>20</v>
      </c>
      <c r="H30" s="10">
        <f t="shared" si="0"/>
        <v>39020</v>
      </c>
      <c r="I30" s="11">
        <f t="shared" si="1"/>
        <v>780400</v>
      </c>
      <c r="J30" s="16"/>
      <c r="K30" s="17"/>
      <c r="L30" s="50"/>
      <c r="M30" s="18"/>
      <c r="N30" s="82">
        <v>39816</v>
      </c>
      <c r="P30" t="str">
        <f t="shared" si="2"/>
        <v>Thùng 45x45x52</v>
      </c>
    </row>
    <row r="31" spans="1:16" ht="20.100000000000001" customHeight="1" x14ac:dyDescent="0.25">
      <c r="A31" s="4">
        <v>16</v>
      </c>
      <c r="B31" s="52" t="s">
        <v>38</v>
      </c>
      <c r="C31" s="53">
        <v>55</v>
      </c>
      <c r="D31" s="84">
        <v>55</v>
      </c>
      <c r="E31" s="53">
        <v>55</v>
      </c>
      <c r="F31" s="52" t="s">
        <v>35</v>
      </c>
      <c r="G31" s="52">
        <v>50</v>
      </c>
      <c r="H31" s="10">
        <f t="shared" si="0"/>
        <v>51751</v>
      </c>
      <c r="I31" s="11">
        <f t="shared" si="1"/>
        <v>2587550</v>
      </c>
      <c r="J31" s="16"/>
      <c r="K31" s="17"/>
      <c r="L31" s="50"/>
      <c r="M31" s="18"/>
      <c r="N31" s="82">
        <v>52807</v>
      </c>
      <c r="P31" t="str">
        <f t="shared" si="2"/>
        <v>Thùng 55x55x55</v>
      </c>
    </row>
    <row r="32" spans="1:16" ht="20.100000000000001" customHeight="1" x14ac:dyDescent="0.25">
      <c r="A32" s="4">
        <v>17</v>
      </c>
      <c r="B32" s="52" t="s">
        <v>38</v>
      </c>
      <c r="C32" s="53">
        <v>125</v>
      </c>
      <c r="D32" s="84">
        <v>45</v>
      </c>
      <c r="E32" s="53">
        <v>52</v>
      </c>
      <c r="F32" s="52" t="s">
        <v>35</v>
      </c>
      <c r="G32" s="52">
        <v>20</v>
      </c>
      <c r="H32" s="10">
        <f t="shared" si="0"/>
        <v>73425</v>
      </c>
      <c r="I32" s="11">
        <f t="shared" si="1"/>
        <v>1468500</v>
      </c>
      <c r="J32" s="16"/>
      <c r="K32" s="17"/>
      <c r="L32" s="50"/>
      <c r="M32" s="18"/>
      <c r="N32" s="82">
        <v>74923</v>
      </c>
      <c r="P32" t="str">
        <f t="shared" si="2"/>
        <v>Thùng 125x45x52</v>
      </c>
    </row>
    <row r="33" spans="1:16" ht="20.100000000000001" customHeight="1" x14ac:dyDescent="0.25">
      <c r="A33" s="4">
        <v>18</v>
      </c>
      <c r="B33" s="52" t="s">
        <v>29</v>
      </c>
      <c r="C33" s="53">
        <v>112</v>
      </c>
      <c r="D33" s="57">
        <v>37</v>
      </c>
      <c r="E33" s="53">
        <v>49</v>
      </c>
      <c r="F33" s="52" t="s">
        <v>35</v>
      </c>
      <c r="G33" s="52">
        <v>2</v>
      </c>
      <c r="H33" s="10">
        <f t="shared" si="0"/>
        <v>36740</v>
      </c>
      <c r="I33" s="11">
        <f t="shared" si="1"/>
        <v>73480</v>
      </c>
      <c r="J33" s="16"/>
      <c r="K33" s="17"/>
      <c r="L33" s="50"/>
      <c r="M33" s="18"/>
      <c r="N33" s="82">
        <v>37490</v>
      </c>
      <c r="P33" t="str">
        <f t="shared" si="2"/>
        <v>Thùng 112x37x49</v>
      </c>
    </row>
    <row r="34" spans="1:16" ht="20.100000000000001" customHeight="1" x14ac:dyDescent="0.25">
      <c r="A34" s="4">
        <v>19</v>
      </c>
      <c r="B34" s="52" t="s">
        <v>29</v>
      </c>
      <c r="C34" s="53">
        <v>142</v>
      </c>
      <c r="D34" s="57">
        <v>37</v>
      </c>
      <c r="E34" s="53">
        <v>49</v>
      </c>
      <c r="F34" s="52" t="s">
        <v>35</v>
      </c>
      <c r="G34" s="52">
        <v>2</v>
      </c>
      <c r="H34" s="10">
        <f t="shared" si="0"/>
        <v>41221</v>
      </c>
      <c r="I34" s="11">
        <f t="shared" si="1"/>
        <v>82442</v>
      </c>
      <c r="J34" s="16"/>
      <c r="K34" s="17"/>
      <c r="L34" s="50"/>
      <c r="M34" s="18"/>
      <c r="N34" s="82">
        <v>42062</v>
      </c>
      <c r="P34" t="str">
        <f t="shared" si="2"/>
        <v>Thùng 142x37x49</v>
      </c>
    </row>
    <row r="35" spans="1:16" ht="20.100000000000001" customHeight="1" x14ac:dyDescent="0.25">
      <c r="A35" s="4">
        <v>20</v>
      </c>
      <c r="B35" s="52" t="s">
        <v>29</v>
      </c>
      <c r="C35" s="53">
        <v>52</v>
      </c>
      <c r="D35" s="57">
        <v>52</v>
      </c>
      <c r="E35" s="53">
        <v>62</v>
      </c>
      <c r="F35" s="52" t="s">
        <v>35</v>
      </c>
      <c r="G35" s="52">
        <v>12</v>
      </c>
      <c r="H35" s="10">
        <f t="shared" si="0"/>
        <v>32016</v>
      </c>
      <c r="I35" s="11">
        <f t="shared" si="1"/>
        <v>384192</v>
      </c>
      <c r="J35" s="16"/>
      <c r="K35" s="17"/>
      <c r="L35" s="50"/>
      <c r="M35" s="18"/>
      <c r="N35" s="82">
        <v>32669</v>
      </c>
      <c r="P35" t="str">
        <f t="shared" si="2"/>
        <v>Thùng 52x52x62</v>
      </c>
    </row>
    <row r="36" spans="1:16" ht="20.100000000000001" customHeight="1" x14ac:dyDescent="0.25">
      <c r="A36" s="4">
        <v>21</v>
      </c>
      <c r="B36" s="52" t="s">
        <v>29</v>
      </c>
      <c r="C36" s="53">
        <v>92</v>
      </c>
      <c r="D36" s="57">
        <v>92</v>
      </c>
      <c r="E36" s="53">
        <v>54</v>
      </c>
      <c r="F36" s="52" t="s">
        <v>35</v>
      </c>
      <c r="G36" s="52">
        <v>7</v>
      </c>
      <c r="H36" s="10">
        <f t="shared" si="0"/>
        <v>77626</v>
      </c>
      <c r="I36" s="11">
        <f t="shared" si="1"/>
        <v>543382</v>
      </c>
      <c r="J36" s="16"/>
      <c r="K36" s="17"/>
      <c r="L36" s="50"/>
      <c r="M36" s="18"/>
      <c r="N36" s="82">
        <v>79210</v>
      </c>
      <c r="P36" t="str">
        <f t="shared" si="2"/>
        <v>Thùng 92x92x54</v>
      </c>
    </row>
    <row r="37" spans="1:16" ht="20.100000000000001" customHeight="1" x14ac:dyDescent="0.25">
      <c r="A37" s="4">
        <v>22</v>
      </c>
      <c r="B37" s="52" t="s">
        <v>29</v>
      </c>
      <c r="C37" s="53">
        <v>142</v>
      </c>
      <c r="D37" s="57">
        <v>82</v>
      </c>
      <c r="E37" s="53">
        <v>54</v>
      </c>
      <c r="F37" s="52" t="s">
        <v>35</v>
      </c>
      <c r="G37" s="52">
        <v>7</v>
      </c>
      <c r="H37" s="10">
        <f t="shared" ref="H37:H47" si="3">ROUND(N37-N37*2%,0)</f>
        <v>79803</v>
      </c>
      <c r="I37" s="11">
        <f t="shared" ref="I37:I47" si="4">ROUND(H37*G37,0)</f>
        <v>558621</v>
      </c>
      <c r="J37" s="16"/>
      <c r="K37" s="17"/>
      <c r="L37" s="50"/>
      <c r="M37" s="18"/>
      <c r="N37" s="82">
        <v>81432</v>
      </c>
      <c r="P37" t="str">
        <f t="shared" si="2"/>
        <v>Thùng 142x82x54</v>
      </c>
    </row>
    <row r="38" spans="1:16" ht="20.100000000000001" customHeight="1" x14ac:dyDescent="0.25">
      <c r="A38" s="4">
        <v>23</v>
      </c>
      <c r="B38" s="52" t="s">
        <v>29</v>
      </c>
      <c r="C38" s="53">
        <v>37</v>
      </c>
      <c r="D38" s="57">
        <v>37</v>
      </c>
      <c r="E38" s="53">
        <v>49</v>
      </c>
      <c r="F38" s="52" t="s">
        <v>35</v>
      </c>
      <c r="G38" s="52">
        <v>55</v>
      </c>
      <c r="H38" s="10">
        <f t="shared" si="3"/>
        <v>17250</v>
      </c>
      <c r="I38" s="11">
        <f t="shared" si="4"/>
        <v>948750</v>
      </c>
      <c r="J38" s="16"/>
      <c r="K38" s="17"/>
      <c r="L38" s="50"/>
      <c r="M38" s="18"/>
      <c r="N38" s="82">
        <v>17602</v>
      </c>
      <c r="P38" t="str">
        <f t="shared" si="2"/>
        <v>Thùng 37x37x49</v>
      </c>
    </row>
    <row r="39" spans="1:16" x14ac:dyDescent="0.25">
      <c r="A39" s="4">
        <v>24</v>
      </c>
      <c r="B39" s="52" t="s">
        <v>29</v>
      </c>
      <c r="C39" s="53">
        <v>32</v>
      </c>
      <c r="D39" s="57">
        <v>32</v>
      </c>
      <c r="E39" s="53">
        <v>59</v>
      </c>
      <c r="F39" s="52" t="s">
        <v>35</v>
      </c>
      <c r="G39" s="52">
        <v>10</v>
      </c>
      <c r="H39" s="10">
        <f t="shared" si="3"/>
        <v>15844</v>
      </c>
      <c r="I39" s="11">
        <f t="shared" si="4"/>
        <v>158440</v>
      </c>
      <c r="J39" s="86"/>
      <c r="K39" s="86"/>
      <c r="N39" s="82">
        <v>16167</v>
      </c>
      <c r="P39" t="str">
        <f t="shared" si="2"/>
        <v>Thùng 32x32x59</v>
      </c>
    </row>
    <row r="40" spans="1:16" x14ac:dyDescent="0.25">
      <c r="A40" s="4">
        <v>25</v>
      </c>
      <c r="B40" s="52" t="s">
        <v>38</v>
      </c>
      <c r="C40" s="53">
        <v>65</v>
      </c>
      <c r="D40" s="57">
        <v>55</v>
      </c>
      <c r="E40" s="53">
        <v>27</v>
      </c>
      <c r="F40" s="52" t="s">
        <v>35</v>
      </c>
      <c r="G40" s="52">
        <v>8</v>
      </c>
      <c r="H40" s="10">
        <f t="shared" si="3"/>
        <v>44247</v>
      </c>
      <c r="I40" s="11">
        <f t="shared" si="4"/>
        <v>353976</v>
      </c>
      <c r="J40" s="86"/>
      <c r="K40" s="86"/>
      <c r="N40" s="82">
        <v>45150</v>
      </c>
      <c r="P40" t="str">
        <f t="shared" si="2"/>
        <v>Thùng 65x55x27</v>
      </c>
    </row>
    <row r="41" spans="1:16" ht="15.75" customHeight="1" x14ac:dyDescent="0.25">
      <c r="A41" s="4">
        <v>26</v>
      </c>
      <c r="B41" s="52" t="s">
        <v>38</v>
      </c>
      <c r="C41" s="53">
        <v>85</v>
      </c>
      <c r="D41" s="57">
        <v>79</v>
      </c>
      <c r="E41" s="53">
        <v>27</v>
      </c>
      <c r="F41" s="52" t="s">
        <v>35</v>
      </c>
      <c r="G41" s="52">
        <v>8</v>
      </c>
      <c r="H41" s="10">
        <f t="shared" si="3"/>
        <v>76516</v>
      </c>
      <c r="I41" s="11">
        <f t="shared" si="4"/>
        <v>612128</v>
      </c>
      <c r="J41" s="86"/>
      <c r="K41" s="86"/>
      <c r="N41" s="82">
        <v>78078</v>
      </c>
      <c r="P41" t="str">
        <f t="shared" si="2"/>
        <v>Thùng 85x79x27</v>
      </c>
    </row>
    <row r="42" spans="1:16" x14ac:dyDescent="0.25">
      <c r="A42" s="4">
        <v>27</v>
      </c>
      <c r="B42" s="52" t="s">
        <v>38</v>
      </c>
      <c r="C42" s="53">
        <v>40</v>
      </c>
      <c r="D42" s="57">
        <v>40</v>
      </c>
      <c r="E42" s="53">
        <v>77</v>
      </c>
      <c r="F42" s="52" t="s">
        <v>35</v>
      </c>
      <c r="G42" s="52">
        <v>6</v>
      </c>
      <c r="H42" s="10">
        <f t="shared" si="3"/>
        <v>41337</v>
      </c>
      <c r="I42" s="11">
        <f t="shared" si="4"/>
        <v>248022</v>
      </c>
      <c r="J42" s="86"/>
      <c r="K42" s="86"/>
      <c r="N42" s="82">
        <v>42181</v>
      </c>
      <c r="P42" t="str">
        <f t="shared" si="2"/>
        <v>Thùng 40x40x77</v>
      </c>
    </row>
    <row r="43" spans="1:16" x14ac:dyDescent="0.25">
      <c r="A43" s="4">
        <v>28</v>
      </c>
      <c r="B43" s="52" t="s">
        <v>29</v>
      </c>
      <c r="C43" s="53">
        <v>122</v>
      </c>
      <c r="D43" s="57">
        <v>37</v>
      </c>
      <c r="E43" s="53">
        <v>49</v>
      </c>
      <c r="F43" s="52" t="s">
        <v>35</v>
      </c>
      <c r="G43" s="52">
        <v>12</v>
      </c>
      <c r="H43" s="10">
        <f t="shared" si="3"/>
        <v>36740</v>
      </c>
      <c r="I43" s="11">
        <f t="shared" si="4"/>
        <v>440880</v>
      </c>
      <c r="J43" s="27"/>
      <c r="K43" s="27"/>
      <c r="N43" s="82">
        <v>37490</v>
      </c>
      <c r="P43" t="str">
        <f t="shared" si="2"/>
        <v>Thùng 122x37x49</v>
      </c>
    </row>
    <row r="44" spans="1:16" x14ac:dyDescent="0.25">
      <c r="A44" s="4">
        <v>29</v>
      </c>
      <c r="B44" s="52" t="s">
        <v>29</v>
      </c>
      <c r="C44" s="53">
        <v>162</v>
      </c>
      <c r="D44" s="57">
        <v>37</v>
      </c>
      <c r="E44" s="53">
        <v>49</v>
      </c>
      <c r="F44" s="52" t="s">
        <v>35</v>
      </c>
      <c r="G44" s="52">
        <v>12</v>
      </c>
      <c r="H44" s="10">
        <f t="shared" si="3"/>
        <v>45701</v>
      </c>
      <c r="I44" s="11">
        <f t="shared" si="4"/>
        <v>548412</v>
      </c>
      <c r="J44" s="27"/>
      <c r="K44" s="27"/>
      <c r="N44" s="82">
        <v>46634</v>
      </c>
      <c r="P44" t="str">
        <f t="shared" si="2"/>
        <v>Thùng 162x37x49</v>
      </c>
    </row>
    <row r="45" spans="1:16" x14ac:dyDescent="0.25">
      <c r="A45" s="4">
        <v>30</v>
      </c>
      <c r="B45" s="52" t="s">
        <v>29</v>
      </c>
      <c r="C45" s="53">
        <v>192</v>
      </c>
      <c r="D45" s="57">
        <v>37</v>
      </c>
      <c r="E45" s="53">
        <v>49</v>
      </c>
      <c r="F45" s="52" t="s">
        <v>35</v>
      </c>
      <c r="G45" s="52">
        <v>12</v>
      </c>
      <c r="H45" s="10">
        <f t="shared" si="3"/>
        <v>52422</v>
      </c>
      <c r="I45" s="11">
        <f t="shared" si="4"/>
        <v>629064</v>
      </c>
      <c r="J45" s="86"/>
      <c r="K45" s="86"/>
      <c r="N45" s="82">
        <v>53492</v>
      </c>
      <c r="P45" t="str">
        <f t="shared" si="2"/>
        <v>Thùng 192x37x49</v>
      </c>
    </row>
    <row r="46" spans="1:16" x14ac:dyDescent="0.25">
      <c r="A46" s="4">
        <v>31</v>
      </c>
      <c r="B46" s="52" t="s">
        <v>38</v>
      </c>
      <c r="C46" s="53">
        <v>95</v>
      </c>
      <c r="D46" s="57">
        <v>79</v>
      </c>
      <c r="E46" s="53">
        <v>27</v>
      </c>
      <c r="F46" s="52" t="s">
        <v>35</v>
      </c>
      <c r="G46" s="52">
        <v>18</v>
      </c>
      <c r="H46" s="10">
        <f t="shared" si="3"/>
        <v>77165</v>
      </c>
      <c r="I46" s="11">
        <f t="shared" si="4"/>
        <v>1388970</v>
      </c>
      <c r="J46" s="86"/>
      <c r="K46" s="86"/>
      <c r="N46" s="82">
        <v>78740</v>
      </c>
      <c r="P46" t="str">
        <f t="shared" si="2"/>
        <v>Thùng 95x79x27</v>
      </c>
    </row>
    <row r="47" spans="1:16" x14ac:dyDescent="0.25">
      <c r="A47" s="4">
        <v>32</v>
      </c>
      <c r="B47" s="52" t="s">
        <v>38</v>
      </c>
      <c r="C47" s="53">
        <v>75</v>
      </c>
      <c r="D47" s="57">
        <v>57</v>
      </c>
      <c r="E47" s="53">
        <v>27</v>
      </c>
      <c r="F47" s="52" t="s">
        <v>35</v>
      </c>
      <c r="G47" s="52">
        <v>8</v>
      </c>
      <c r="H47" s="10">
        <f t="shared" si="3"/>
        <v>49622</v>
      </c>
      <c r="I47" s="11">
        <f t="shared" si="4"/>
        <v>396976</v>
      </c>
      <c r="J47" s="86"/>
      <c r="K47" s="86"/>
      <c r="N47" s="82">
        <v>50635</v>
      </c>
      <c r="P47" t="str">
        <f t="shared" si="2"/>
        <v>Thùng 75x57x27</v>
      </c>
    </row>
    <row r="48" spans="1:16" ht="16.5" x14ac:dyDescent="0.25">
      <c r="A48" s="87"/>
      <c r="B48" s="25" t="s">
        <v>23</v>
      </c>
      <c r="C48" s="26"/>
      <c r="D48" s="86"/>
      <c r="E48" s="86"/>
      <c r="F48" s="86"/>
      <c r="G48" s="88"/>
      <c r="H48" s="27"/>
      <c r="I48" s="28">
        <f>SUM(I16:I47)</f>
        <v>42206644</v>
      </c>
      <c r="J48" s="27"/>
      <c r="K48" s="27"/>
      <c r="L48" s="86"/>
      <c r="M48" s="86"/>
      <c r="N48" s="86"/>
    </row>
    <row r="49" spans="1:16" ht="16.5" x14ac:dyDescent="0.25">
      <c r="A49" s="87"/>
      <c r="B49" s="29" t="s">
        <v>24</v>
      </c>
      <c r="C49" s="24"/>
      <c r="D49" s="86"/>
      <c r="E49" s="86"/>
      <c r="F49" s="86"/>
      <c r="G49" s="88"/>
      <c r="H49" s="27"/>
      <c r="I49" s="30">
        <f>I48/10</f>
        <v>4220664.4000000004</v>
      </c>
      <c r="J49" s="27"/>
      <c r="K49" s="27"/>
      <c r="L49" s="86"/>
      <c r="M49" s="86"/>
      <c r="N49" s="86"/>
      <c r="P49" s="110">
        <v>42206644</v>
      </c>
    </row>
    <row r="50" spans="1:16" ht="30.75" customHeight="1" x14ac:dyDescent="0.25">
      <c r="A50" s="87"/>
      <c r="B50" s="29" t="s">
        <v>25</v>
      </c>
      <c r="C50" s="24"/>
      <c r="D50" s="86"/>
      <c r="E50" s="86"/>
      <c r="F50" s="86"/>
      <c r="G50" s="88"/>
      <c r="H50" s="27"/>
      <c r="I50" s="28">
        <f>SUM(I48:I49)</f>
        <v>46427308.399999999</v>
      </c>
      <c r="J50" s="27"/>
      <c r="K50" s="27"/>
      <c r="L50" s="86"/>
      <c r="M50" s="86"/>
      <c r="N50" s="86"/>
    </row>
    <row r="51" spans="1:16" x14ac:dyDescent="0.25">
      <c r="H51" s="32"/>
      <c r="I51" s="33"/>
      <c r="J51" s="32"/>
      <c r="K51" s="32"/>
    </row>
    <row r="52" spans="1:16" x14ac:dyDescent="0.25">
      <c r="H52" s="93" t="s">
        <v>40</v>
      </c>
      <c r="I52" s="93"/>
      <c r="J52" s="32"/>
      <c r="K52" s="32"/>
    </row>
    <row r="53" spans="1:16" x14ac:dyDescent="0.25">
      <c r="H53" s="93" t="s">
        <v>27</v>
      </c>
      <c r="I53" s="93"/>
      <c r="J53" s="32"/>
      <c r="K53" s="32"/>
    </row>
  </sheetData>
  <autoFilter ref="A15:P50"/>
  <mergeCells count="21">
    <mergeCell ref="A7:K7"/>
    <mergeCell ref="A1:K1"/>
    <mergeCell ref="A2:K2"/>
    <mergeCell ref="A3:K3"/>
    <mergeCell ref="A4:K4"/>
    <mergeCell ref="A6:K6"/>
    <mergeCell ref="A8:C8"/>
    <mergeCell ref="F8:K8"/>
    <mergeCell ref="A9:C9"/>
    <mergeCell ref="F9:K9"/>
    <mergeCell ref="A10:C10"/>
    <mergeCell ref="F10:K10"/>
    <mergeCell ref="C14:E14"/>
    <mergeCell ref="H52:I52"/>
    <mergeCell ref="H53:I53"/>
    <mergeCell ref="A11:C11"/>
    <mergeCell ref="F11:K11"/>
    <mergeCell ref="A12:C12"/>
    <mergeCell ref="F12:K12"/>
    <mergeCell ref="A13:C13"/>
    <mergeCell ref="F13:K13"/>
  </mergeCells>
  <conditionalFormatting sqref="D16:D17">
    <cfRule type="duplicateValues" dxfId="7" priority="6" stopIfTrue="1"/>
  </conditionalFormatting>
  <conditionalFormatting sqref="D21:E22 D18:E18">
    <cfRule type="duplicateValues" dxfId="6" priority="7" stopIfTrue="1"/>
  </conditionalFormatting>
  <conditionalFormatting sqref="D21:E22 D18:E18">
    <cfRule type="duplicateValues" dxfId="5" priority="8" stopIfTrue="1"/>
  </conditionalFormatting>
  <conditionalFormatting sqref="D19:E20">
    <cfRule type="duplicateValues" dxfId="4" priority="4" stopIfTrue="1"/>
  </conditionalFormatting>
  <conditionalFormatting sqref="D19:E20">
    <cfRule type="duplicateValues" dxfId="3" priority="5" stopIfTrue="1"/>
  </conditionalFormatting>
  <conditionalFormatting sqref="D25">
    <cfRule type="duplicateValues" dxfId="2" priority="1" stopIfTrue="1"/>
  </conditionalFormatting>
  <conditionalFormatting sqref="D26:E31">
    <cfRule type="duplicateValues" dxfId="1" priority="30" stopIfTrue="1"/>
  </conditionalFormatting>
  <conditionalFormatting sqref="D26:E31">
    <cfRule type="duplicateValues" dxfId="0" priority="32" stopIfTrue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02.04.2017</vt:lpstr>
      <vt:lpstr>04.04.2017</vt:lpstr>
      <vt:lpstr>8.4.2017</vt:lpstr>
      <vt:lpstr>16.04.2017</vt:lpstr>
      <vt:lpstr>18.04.2017</vt:lpstr>
      <vt:lpstr>21.04.2017</vt:lpstr>
      <vt:lpstr>25.04.2017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2017-04-05T08:13:44Z</dcterms:created>
  <dcterms:modified xsi:type="dcterms:W3CDTF">2017-06-15T03:30:59Z</dcterms:modified>
</cp:coreProperties>
</file>