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25" windowWidth="14880" windowHeight="8835" tabRatio="734"/>
  </bookViews>
  <sheets>
    <sheet name="MAI MÈ 10-14" sheetId="11" r:id="rId1"/>
  </sheets>
  <calcPr calcId="144525"/>
</workbook>
</file>

<file path=xl/calcChain.xml><?xml version="1.0" encoding="utf-8"?>
<calcChain xmlns="http://schemas.openxmlformats.org/spreadsheetml/2006/main">
  <c r="C14" i="11" l="1"/>
  <c r="C13" i="11"/>
  <c r="C11" i="11"/>
  <c r="E53" i="11" l="1"/>
  <c r="E14" i="11" l="1"/>
  <c r="G14" i="11" s="1"/>
  <c r="C12" i="11"/>
  <c r="E12" i="11" s="1"/>
  <c r="G12" i="11" s="1"/>
  <c r="C10" i="11"/>
  <c r="E10" i="11" s="1"/>
  <c r="G10" i="11" s="1"/>
  <c r="E13" i="11"/>
  <c r="G13" i="11" s="1"/>
  <c r="E11" i="11"/>
  <c r="G11" i="11" s="1"/>
  <c r="E61" i="11"/>
  <c r="E62" i="11"/>
  <c r="E63" i="11"/>
  <c r="E65" i="11"/>
  <c r="C17" i="11" l="1"/>
  <c r="E28" i="11"/>
  <c r="E27" i="11"/>
  <c r="E30" i="11"/>
  <c r="E31" i="11"/>
  <c r="E32" i="11"/>
  <c r="E33" i="11"/>
  <c r="E34" i="11"/>
  <c r="E35" i="11"/>
  <c r="E36" i="11"/>
  <c r="E37" i="11"/>
  <c r="E38" i="11"/>
  <c r="E39" i="11"/>
  <c r="E54" i="11"/>
  <c r="E55" i="11"/>
  <c r="E56" i="11"/>
  <c r="E57" i="11"/>
  <c r="E58" i="11"/>
  <c r="E59" i="11"/>
  <c r="C64" i="11" l="1"/>
  <c r="E64" i="11" s="1"/>
  <c r="C66" i="11"/>
  <c r="E66" i="11" s="1"/>
  <c r="E17" i="11"/>
  <c r="E5" i="11"/>
  <c r="E6" i="11"/>
  <c r="E26" i="11"/>
  <c r="E29" i="11"/>
  <c r="C22" i="11"/>
  <c r="D22" i="11"/>
  <c r="E22" i="11"/>
  <c r="F17" i="11"/>
  <c r="C8" i="11"/>
  <c r="F8" i="11"/>
  <c r="G8" i="11"/>
  <c r="E41" i="11" l="1"/>
  <c r="G17" i="11"/>
  <c r="E8" i="11"/>
  <c r="F22" i="11" s="1"/>
  <c r="G20" i="11"/>
  <c r="G22" i="11" s="1"/>
  <c r="E60" i="11" l="1"/>
  <c r="E68" i="11" s="1"/>
</calcChain>
</file>

<file path=xl/sharedStrings.xml><?xml version="1.0" encoding="utf-8"?>
<sst xmlns="http://schemas.openxmlformats.org/spreadsheetml/2006/main" count="62" uniqueCount="51">
  <si>
    <t>Đường</t>
  </si>
  <si>
    <t>Mè</t>
  </si>
  <si>
    <t>Bột ngọt</t>
  </si>
  <si>
    <t>Gas</t>
  </si>
  <si>
    <t>STT</t>
  </si>
  <si>
    <t>SỐ LƯỢNG</t>
  </si>
  <si>
    <t>ĐƠN GIÁ</t>
  </si>
  <si>
    <t>THÀNH TIỀN</t>
  </si>
  <si>
    <t>NỘI DUNG</t>
  </si>
  <si>
    <t>TỔNG CỘNG CHI PHÍ</t>
  </si>
  <si>
    <t>Muối</t>
  </si>
  <si>
    <t>Mai lạt</t>
  </si>
  <si>
    <t>Băng keo</t>
  </si>
  <si>
    <t>Hút ẩm</t>
  </si>
  <si>
    <t>Dây thun</t>
  </si>
  <si>
    <t>Chi phí nhân công</t>
  </si>
  <si>
    <t>TỔNG</t>
  </si>
  <si>
    <t>THANH TOÁN</t>
  </si>
  <si>
    <t>THANH TOÁN :</t>
  </si>
  <si>
    <t>TỜ KHAI:</t>
  </si>
  <si>
    <t>THỰC TẾ:</t>
  </si>
  <si>
    <t>THÀNH TIỀN USD</t>
  </si>
  <si>
    <t>THÀNH TIỀN VND</t>
  </si>
  <si>
    <t>Bột gừng</t>
  </si>
  <si>
    <t>Ngũ vị hương</t>
  </si>
  <si>
    <t>Thùng thiếc</t>
  </si>
  <si>
    <t>Ghẹ mè</t>
  </si>
  <si>
    <t>Ghẹ lạt</t>
  </si>
  <si>
    <t>Ớt bột</t>
  </si>
  <si>
    <t>Điện, ( tẩm, sấy)</t>
  </si>
  <si>
    <t>Mai tẩm nướng</t>
  </si>
  <si>
    <t>Giấy decan dán nhãn</t>
  </si>
  <si>
    <t>Mai mè</t>
  </si>
  <si>
    <t>CHI PHÍ XUẤT HÀNG - CHÚ NGUYÊN ()</t>
  </si>
  <si>
    <t>12/12/16 : Tạm ứng Cô Dương</t>
  </si>
  <si>
    <t>Mai tẩm xẻ</t>
  </si>
  <si>
    <t>Chai ghép</t>
  </si>
  <si>
    <t>Thùng trắng</t>
  </si>
  <si>
    <t>Thùng vàng</t>
  </si>
  <si>
    <t>Bao PA lớn</t>
  </si>
  <si>
    <t>Bao PE</t>
  </si>
  <si>
    <t>Ổ khóa</t>
  </si>
  <si>
    <t>Gum</t>
  </si>
  <si>
    <t>Tôm lạt</t>
  </si>
  <si>
    <t>Chỉ tẩm</t>
  </si>
  <si>
    <t>Chai</t>
  </si>
  <si>
    <t>Mai mè ớt</t>
  </si>
  <si>
    <t>2 thùng mẫu</t>
  </si>
  <si>
    <t>CHI PHÍ NGUYÊN VẬT LIỆU PHỤ</t>
  </si>
  <si>
    <t>CHI PHÍ NGUYÊN LIỆU CHÍNH &amp; BAO BÌ</t>
  </si>
  <si>
    <t>Tiền nước, nước thải, mặt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</si>
</sst>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-* #,##0.00_-;\-* #,##0.00_-;_-* &quot;-&quot;??_-;_-@_-"/>
    <numFmt numFmtId="167" formatCode="_(* #,##0.000_);_(* \(#,##0.000\);_(* &quot;-&quot;??_);_(@_)"/>
    <numFmt numFmtId="168" formatCode="_(* #,##0.0_);_(* \(#,##0.0\);_(* &quot;-&quot;?_);_(@_)"/>
  </numFmts>
  <fonts count="8" x14ac:knownFonts="1">
    <font>
      <sz val="12"/>
      <name val="VNI-Times"/>
    </font>
    <font>
      <sz val="12"/>
      <name val="VNI-Times"/>
    </font>
    <font>
      <sz val="8"/>
      <name val="VNI-Times"/>
    </font>
    <font>
      <sz val="13"/>
      <name val="Times New Roman"/>
      <family val="1"/>
    </font>
    <font>
      <b/>
      <sz val="12"/>
      <name val="VNI-Times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164" fontId="3" fillId="0" borderId="5" xfId="1" applyNumberFormat="1" applyFont="1" applyBorder="1" applyAlignment="1">
      <alignment vertical="center"/>
    </xf>
    <xf numFmtId="165" fontId="3" fillId="0" borderId="5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168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1" applyNumberFormat="1" applyFont="1" applyBorder="1" applyAlignment="1">
      <alignment vertical="center"/>
    </xf>
    <xf numFmtId="43" fontId="5" fillId="0" borderId="0" xfId="0" applyNumberFormat="1" applyFont="1" applyAlignment="1">
      <alignment vertical="center"/>
    </xf>
    <xf numFmtId="1" fontId="3" fillId="0" borderId="3" xfId="2" applyNumberFormat="1" applyFont="1" applyBorder="1" applyAlignment="1">
      <alignment horizontal="left"/>
    </xf>
    <xf numFmtId="167" fontId="3" fillId="0" borderId="3" xfId="2" applyNumberFormat="1" applyFont="1" applyBorder="1" applyAlignment="1">
      <alignment horizontal="left"/>
    </xf>
    <xf numFmtId="0" fontId="3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vertical="center"/>
    </xf>
    <xf numFmtId="0" fontId="6" fillId="0" borderId="2" xfId="0" applyFont="1" applyBorder="1" applyAlignment="1">
      <alignment vertical="center"/>
    </xf>
    <xf numFmtId="164" fontId="5" fillId="0" borderId="2" xfId="1" applyNumberFormat="1" applyFont="1" applyBorder="1" applyAlignment="1">
      <alignment vertical="center"/>
    </xf>
    <xf numFmtId="43" fontId="5" fillId="0" borderId="2" xfId="1" applyFont="1" applyBorder="1" applyAlignment="1">
      <alignment vertical="center"/>
    </xf>
    <xf numFmtId="43" fontId="5" fillId="0" borderId="2" xfId="1" applyNumberFormat="1" applyFont="1" applyBorder="1" applyAlignment="1">
      <alignment vertical="center"/>
    </xf>
    <xf numFmtId="165" fontId="5" fillId="0" borderId="2" xfId="1" applyNumberFormat="1" applyFont="1" applyBorder="1" applyAlignment="1">
      <alignment vertical="center"/>
    </xf>
    <xf numFmtId="164" fontId="5" fillId="0" borderId="3" xfId="1" applyNumberFormat="1" applyFont="1" applyBorder="1" applyAlignment="1">
      <alignment vertical="center"/>
    </xf>
    <xf numFmtId="43" fontId="5" fillId="0" borderId="3" xfId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165" fontId="5" fillId="0" borderId="3" xfId="1" applyNumberFormat="1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165" fontId="6" fillId="0" borderId="1" xfId="1" applyNumberFormat="1" applyFont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5" fontId="6" fillId="0" borderId="2" xfId="1" applyNumberFormat="1" applyFont="1" applyBorder="1" applyAlignment="1">
      <alignment vertical="center"/>
    </xf>
    <xf numFmtId="43" fontId="6" fillId="0" borderId="2" xfId="1" applyNumberFormat="1" applyFont="1" applyBorder="1" applyAlignment="1">
      <alignment vertical="center"/>
    </xf>
    <xf numFmtId="165" fontId="5" fillId="0" borderId="3" xfId="0" applyNumberFormat="1" applyFont="1" applyBorder="1" applyAlignment="1">
      <alignment vertical="center"/>
    </xf>
    <xf numFmtId="164" fontId="5" fillId="0" borderId="4" xfId="1" applyNumberFormat="1" applyFont="1" applyBorder="1" applyAlignment="1">
      <alignment vertical="center"/>
    </xf>
    <xf numFmtId="43" fontId="5" fillId="0" borderId="4" xfId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165" fontId="5" fillId="0" borderId="4" xfId="1" applyNumberFormat="1" applyFont="1" applyBorder="1" applyAlignment="1">
      <alignment vertical="center"/>
    </xf>
    <xf numFmtId="0" fontId="6" fillId="0" borderId="0" xfId="0" applyFont="1" applyAlignment="1">
      <alignment vertical="center" wrapText="1"/>
    </xf>
    <xf numFmtId="168" fontId="5" fillId="0" borderId="0" xfId="0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165" fontId="5" fillId="0" borderId="6" xfId="1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164" fontId="5" fillId="0" borderId="6" xfId="1" applyNumberFormat="1" applyFont="1" applyBorder="1" applyAlignment="1">
      <alignment vertical="center"/>
    </xf>
    <xf numFmtId="43" fontId="5" fillId="0" borderId="6" xfId="1" applyFont="1" applyBorder="1" applyAlignment="1">
      <alignment vertical="center"/>
    </xf>
    <xf numFmtId="43" fontId="5" fillId="0" borderId="6" xfId="1" applyNumberFormat="1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vertical="center"/>
    </xf>
    <xf numFmtId="164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165" fontId="5" fillId="0" borderId="5" xfId="1" applyNumberFormat="1" applyFont="1" applyBorder="1" applyAlignment="1">
      <alignment vertical="center"/>
    </xf>
    <xf numFmtId="165" fontId="7" fillId="0" borderId="0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7" fontId="3" fillId="0" borderId="5" xfId="2" applyNumberFormat="1" applyFont="1" applyBorder="1" applyAlignment="1">
      <alignment horizontal="left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164" fontId="5" fillId="0" borderId="8" xfId="1" applyNumberFormat="1" applyFont="1" applyBorder="1" applyAlignment="1">
      <alignment vertical="center"/>
    </xf>
    <xf numFmtId="165" fontId="5" fillId="0" borderId="8" xfId="1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5" fontId="6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</cellXfs>
  <cellStyles count="3">
    <cellStyle name="Comma" xfId="1" builtinId="3"/>
    <cellStyle name="Comma_cong no VL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G69"/>
  <sheetViews>
    <sheetView tabSelected="1" topLeftCell="A54" workbookViewId="0">
      <selection activeCell="C36" sqref="C36"/>
    </sheetView>
  </sheetViews>
  <sheetFormatPr defaultRowHeight="15.75" x14ac:dyDescent="0.3"/>
  <cols>
    <col min="1" max="1" width="3.5" style="9" customWidth="1"/>
    <col min="2" max="2" width="26.625" style="9" customWidth="1"/>
    <col min="3" max="3" width="11" style="11" customWidth="1"/>
    <col min="4" max="4" width="9.875" style="12" customWidth="1"/>
    <col min="5" max="5" width="15.625" style="12" customWidth="1"/>
    <col min="6" max="6" width="11" style="9" customWidth="1"/>
    <col min="7" max="7" width="13.75" style="9" customWidth="1"/>
    <col min="8" max="16384" width="9" style="9"/>
  </cols>
  <sheetData>
    <row r="1" spans="1:7" ht="27.75" customHeight="1" x14ac:dyDescent="0.3">
      <c r="A1" s="75" t="s">
        <v>33</v>
      </c>
      <c r="B1" s="75"/>
      <c r="C1" s="75"/>
      <c r="D1" s="75"/>
      <c r="E1" s="75"/>
      <c r="F1" s="24"/>
      <c r="G1" s="24"/>
    </row>
    <row r="2" spans="1:7" ht="15" customHeight="1" x14ac:dyDescent="0.3">
      <c r="A2" s="10"/>
    </row>
    <row r="3" spans="1:7" s="29" customFormat="1" ht="39.75" customHeight="1" x14ac:dyDescent="0.3">
      <c r="A3" s="25"/>
      <c r="B3" s="26" t="s">
        <v>8</v>
      </c>
      <c r="C3" s="27" t="s">
        <v>5</v>
      </c>
      <c r="D3" s="28" t="s">
        <v>6</v>
      </c>
      <c r="E3" s="28" t="s">
        <v>21</v>
      </c>
      <c r="F3" s="26" t="s">
        <v>17</v>
      </c>
      <c r="G3" s="28" t="s">
        <v>22</v>
      </c>
    </row>
    <row r="4" spans="1:7" ht="17.25" hidden="1" customHeight="1" x14ac:dyDescent="0.3">
      <c r="A4" s="30"/>
      <c r="B4" s="31" t="s">
        <v>19</v>
      </c>
      <c r="C4" s="32"/>
      <c r="D4" s="33"/>
      <c r="E4" s="34"/>
      <c r="F4" s="33"/>
      <c r="G4" s="35"/>
    </row>
    <row r="5" spans="1:7" ht="17.25" hidden="1" customHeight="1" x14ac:dyDescent="0.3">
      <c r="A5" s="30"/>
      <c r="B5" s="54"/>
      <c r="C5" s="55"/>
      <c r="D5" s="56"/>
      <c r="E5" s="57">
        <f>C5*D5</f>
        <v>0</v>
      </c>
      <c r="F5" s="56"/>
      <c r="G5" s="53"/>
    </row>
    <row r="6" spans="1:7" ht="17.25" hidden="1" customHeight="1" x14ac:dyDescent="0.3">
      <c r="A6" s="30"/>
      <c r="B6" s="54"/>
      <c r="C6" s="55"/>
      <c r="D6" s="56"/>
      <c r="E6" s="57">
        <f>C6*D6</f>
        <v>0</v>
      </c>
      <c r="F6" s="56"/>
      <c r="G6" s="53"/>
    </row>
    <row r="7" spans="1:7" ht="17.25" hidden="1" customHeight="1" x14ac:dyDescent="0.3">
      <c r="B7" s="21"/>
      <c r="C7" s="36"/>
      <c r="D7" s="37"/>
      <c r="E7" s="38"/>
      <c r="F7" s="37"/>
      <c r="G7" s="39"/>
    </row>
    <row r="8" spans="1:7" s="10" customFormat="1" ht="17.25" hidden="1" customHeight="1" x14ac:dyDescent="0.3">
      <c r="B8" s="19" t="s">
        <v>16</v>
      </c>
      <c r="C8" s="40">
        <f>SUM(C4:C7)</f>
        <v>0</v>
      </c>
      <c r="D8" s="40"/>
      <c r="E8" s="40">
        <f>SUM(E4:E7)</f>
        <v>0</v>
      </c>
      <c r="F8" s="40">
        <f>SUM(F4:F7)</f>
        <v>0</v>
      </c>
      <c r="G8" s="41">
        <f>SUM(G4:G7)</f>
        <v>0</v>
      </c>
    </row>
    <row r="9" spans="1:7" s="10" customFormat="1" ht="17.25" customHeight="1" x14ac:dyDescent="0.3">
      <c r="B9" s="31" t="s">
        <v>20</v>
      </c>
      <c r="C9" s="42"/>
      <c r="D9" s="43"/>
      <c r="E9" s="44"/>
      <c r="F9" s="44"/>
      <c r="G9" s="43"/>
    </row>
    <row r="10" spans="1:7" ht="17.25" customHeight="1" x14ac:dyDescent="0.3">
      <c r="B10" s="21" t="s">
        <v>45</v>
      </c>
      <c r="C10" s="36">
        <f>7*12</f>
        <v>84</v>
      </c>
      <c r="D10" s="37"/>
      <c r="E10" s="38">
        <f>C10*D10</f>
        <v>0</v>
      </c>
      <c r="F10" s="21"/>
      <c r="G10" s="45">
        <f>E10*21400</f>
        <v>0</v>
      </c>
    </row>
    <row r="11" spans="1:7" ht="17.25" customHeight="1" x14ac:dyDescent="0.3">
      <c r="B11" s="21" t="s">
        <v>30</v>
      </c>
      <c r="C11" s="36">
        <f>30*12</f>
        <v>360</v>
      </c>
      <c r="D11" s="37"/>
      <c r="E11" s="38">
        <f>C11*D11</f>
        <v>0</v>
      </c>
      <c r="F11" s="21"/>
      <c r="G11" s="45">
        <f>E11*21400</f>
        <v>0</v>
      </c>
    </row>
    <row r="12" spans="1:7" ht="17.25" customHeight="1" x14ac:dyDescent="0.3">
      <c r="B12" s="21" t="s">
        <v>26</v>
      </c>
      <c r="C12" s="36">
        <f>220*7</f>
        <v>1540</v>
      </c>
      <c r="D12" s="37"/>
      <c r="E12" s="38">
        <f>C12*D12</f>
        <v>0</v>
      </c>
      <c r="F12" s="21"/>
      <c r="G12" s="45">
        <f>E12*21400</f>
        <v>0</v>
      </c>
    </row>
    <row r="13" spans="1:7" ht="17.25" customHeight="1" x14ac:dyDescent="0.3">
      <c r="B13" s="21" t="s">
        <v>32</v>
      </c>
      <c r="C13" s="36">
        <f>270*8</f>
        <v>2160</v>
      </c>
      <c r="D13" s="37"/>
      <c r="E13" s="38">
        <f>C13*D13</f>
        <v>0</v>
      </c>
      <c r="F13" s="21"/>
      <c r="G13" s="45">
        <f>E13*21400</f>
        <v>0</v>
      </c>
    </row>
    <row r="14" spans="1:7" ht="17.25" customHeight="1" x14ac:dyDescent="0.3">
      <c r="B14" s="21" t="s">
        <v>46</v>
      </c>
      <c r="C14" s="36">
        <f>170*8</f>
        <v>1360</v>
      </c>
      <c r="D14" s="37"/>
      <c r="E14" s="38">
        <f>C14*D14</f>
        <v>0</v>
      </c>
      <c r="F14" s="21"/>
      <c r="G14" s="45">
        <f>E14*21400</f>
        <v>0</v>
      </c>
    </row>
    <row r="15" spans="1:7" ht="17.25" customHeight="1" x14ac:dyDescent="0.3">
      <c r="B15" s="21" t="s">
        <v>47</v>
      </c>
      <c r="C15" s="36"/>
      <c r="D15" s="37"/>
      <c r="E15" s="38"/>
      <c r="F15" s="21"/>
      <c r="G15" s="45"/>
    </row>
    <row r="16" spans="1:7" ht="17.25" customHeight="1" x14ac:dyDescent="0.3">
      <c r="B16" s="21"/>
      <c r="C16" s="36"/>
      <c r="D16" s="37"/>
      <c r="E16" s="38"/>
      <c r="F16" s="37"/>
      <c r="G16" s="39"/>
    </row>
    <row r="17" spans="1:7" s="10" customFormat="1" ht="17.25" customHeight="1" x14ac:dyDescent="0.3">
      <c r="B17" s="19" t="s">
        <v>16</v>
      </c>
      <c r="C17" s="40">
        <f>SUM(C9:C16)</f>
        <v>5504</v>
      </c>
      <c r="D17" s="40"/>
      <c r="E17" s="40">
        <f>SUM(E9:E16)</f>
        <v>0</v>
      </c>
      <c r="F17" s="40">
        <f>SUM(F9:F16)</f>
        <v>0</v>
      </c>
      <c r="G17" s="41">
        <f>SUM(G9:G16)</f>
        <v>0</v>
      </c>
    </row>
    <row r="18" spans="1:7" ht="17.25" customHeight="1" x14ac:dyDescent="0.3">
      <c r="B18" s="22" t="s">
        <v>18</v>
      </c>
      <c r="C18" s="36"/>
      <c r="D18" s="37"/>
      <c r="E18" s="38"/>
      <c r="F18" s="21"/>
      <c r="G18" s="45"/>
    </row>
    <row r="19" spans="1:7" ht="17.25" customHeight="1" x14ac:dyDescent="0.3">
      <c r="B19" s="52" t="s">
        <v>34</v>
      </c>
      <c r="C19" s="60"/>
      <c r="D19" s="61"/>
      <c r="E19" s="62"/>
      <c r="F19" s="61"/>
      <c r="G19" s="7">
        <v>300000000</v>
      </c>
    </row>
    <row r="20" spans="1:7" ht="17.25" customHeight="1" x14ac:dyDescent="0.3">
      <c r="B20" s="52"/>
      <c r="C20" s="60"/>
      <c r="D20" s="61"/>
      <c r="E20" s="62"/>
      <c r="F20" s="61"/>
      <c r="G20" s="7">
        <f>F20*21400</f>
        <v>0</v>
      </c>
    </row>
    <row r="21" spans="1:7" ht="17.25" customHeight="1" x14ac:dyDescent="0.3">
      <c r="B21" s="23"/>
      <c r="C21" s="46"/>
      <c r="D21" s="47"/>
      <c r="E21" s="48"/>
      <c r="F21" s="47"/>
      <c r="G21" s="49"/>
    </row>
    <row r="22" spans="1:7" s="10" customFormat="1" ht="17.25" customHeight="1" x14ac:dyDescent="0.3">
      <c r="B22" s="19" t="s">
        <v>16</v>
      </c>
      <c r="C22" s="41">
        <f>SUM(C18:C21)</f>
        <v>0</v>
      </c>
      <c r="D22" s="41">
        <f>SUM(D18:D21)</f>
        <v>0</v>
      </c>
      <c r="E22" s="41">
        <f>SUM(E18:E21)</f>
        <v>0</v>
      </c>
      <c r="F22" s="41">
        <f>SUM(F18:F21)</f>
        <v>0</v>
      </c>
      <c r="G22" s="41">
        <f>SUM(G18:G21)</f>
        <v>300000000</v>
      </c>
    </row>
    <row r="23" spans="1:7" ht="11.25" customHeight="1" x14ac:dyDescent="0.3">
      <c r="B23" s="13"/>
      <c r="C23" s="76"/>
      <c r="D23" s="76"/>
      <c r="E23" s="14"/>
      <c r="G23" s="15"/>
    </row>
    <row r="24" spans="1:7" ht="26.25" customHeight="1" x14ac:dyDescent="0.3">
      <c r="B24" s="13" t="s">
        <v>49</v>
      </c>
      <c r="C24" s="64"/>
      <c r="D24" s="64"/>
      <c r="E24" s="14"/>
      <c r="G24" s="15"/>
    </row>
    <row r="25" spans="1:7" s="50" customFormat="1" ht="36.75" customHeight="1" x14ac:dyDescent="0.3">
      <c r="A25" s="65" t="s">
        <v>4</v>
      </c>
      <c r="B25" s="65" t="s">
        <v>8</v>
      </c>
      <c r="C25" s="27" t="s">
        <v>5</v>
      </c>
      <c r="D25" s="28" t="s">
        <v>6</v>
      </c>
      <c r="E25" s="28" t="s">
        <v>7</v>
      </c>
    </row>
    <row r="26" spans="1:7" ht="15.75" customHeight="1" x14ac:dyDescent="0.3">
      <c r="A26" s="58">
        <v>1</v>
      </c>
      <c r="B26" s="54" t="s">
        <v>43</v>
      </c>
      <c r="C26" s="55">
        <v>2</v>
      </c>
      <c r="D26" s="53">
        <v>350000</v>
      </c>
      <c r="E26" s="53">
        <f t="shared" ref="E26:E66" si="0">C26*D26</f>
        <v>700000</v>
      </c>
    </row>
    <row r="27" spans="1:7" ht="15.75" customHeight="1" x14ac:dyDescent="0.3">
      <c r="A27" s="58">
        <v>2</v>
      </c>
      <c r="B27" s="21" t="s">
        <v>44</v>
      </c>
      <c r="C27" s="36">
        <v>12</v>
      </c>
      <c r="D27" s="39">
        <v>150000</v>
      </c>
      <c r="E27" s="39">
        <f t="shared" ref="E27:E28" si="1">C27*D27</f>
        <v>1800000</v>
      </c>
    </row>
    <row r="28" spans="1:7" ht="15.75" customHeight="1" x14ac:dyDescent="0.3">
      <c r="A28" s="20">
        <v>3</v>
      </c>
      <c r="B28" s="21" t="s">
        <v>35</v>
      </c>
      <c r="C28" s="36">
        <v>403</v>
      </c>
      <c r="D28" s="39">
        <v>200000</v>
      </c>
      <c r="E28" s="39">
        <f t="shared" si="1"/>
        <v>80600000</v>
      </c>
      <c r="G28" s="51"/>
    </row>
    <row r="29" spans="1:7" ht="15.75" customHeight="1" x14ac:dyDescent="0.3">
      <c r="A29" s="58">
        <v>4</v>
      </c>
      <c r="B29" s="21" t="s">
        <v>36</v>
      </c>
      <c r="C29" s="36">
        <v>108</v>
      </c>
      <c r="D29" s="39">
        <v>165000</v>
      </c>
      <c r="E29" s="39">
        <f t="shared" si="0"/>
        <v>17820000</v>
      </c>
    </row>
    <row r="30" spans="1:7" ht="15.75" customHeight="1" x14ac:dyDescent="0.3">
      <c r="A30" s="20">
        <v>5</v>
      </c>
      <c r="B30" s="21" t="s">
        <v>11</v>
      </c>
      <c r="C30" s="36">
        <v>1753</v>
      </c>
      <c r="D30" s="39">
        <v>200000</v>
      </c>
      <c r="E30" s="39">
        <f t="shared" si="0"/>
        <v>350600000</v>
      </c>
      <c r="G30" s="51"/>
    </row>
    <row r="31" spans="1:7" ht="15.75" customHeight="1" x14ac:dyDescent="0.3">
      <c r="A31" s="58">
        <v>6</v>
      </c>
      <c r="B31" s="21" t="s">
        <v>27</v>
      </c>
      <c r="C31" s="36">
        <v>696</v>
      </c>
      <c r="D31" s="39">
        <v>90000</v>
      </c>
      <c r="E31" s="39">
        <f t="shared" si="0"/>
        <v>62640000</v>
      </c>
      <c r="G31" s="51"/>
    </row>
    <row r="32" spans="1:7" ht="15.75" customHeight="1" x14ac:dyDescent="0.3">
      <c r="A32" s="20">
        <v>7</v>
      </c>
      <c r="B32" s="21" t="s">
        <v>25</v>
      </c>
      <c r="C32" s="36">
        <v>1350</v>
      </c>
      <c r="D32" s="39">
        <v>34000</v>
      </c>
      <c r="E32" s="39">
        <f t="shared" si="0"/>
        <v>45900000</v>
      </c>
      <c r="G32" s="51"/>
    </row>
    <row r="33" spans="1:7" ht="15.75" customHeight="1" x14ac:dyDescent="0.3">
      <c r="A33" s="58">
        <v>8</v>
      </c>
      <c r="B33" s="21" t="s">
        <v>37</v>
      </c>
      <c r="C33" s="36">
        <v>100</v>
      </c>
      <c r="D33" s="39">
        <v>18500</v>
      </c>
      <c r="E33" s="39">
        <f t="shared" si="0"/>
        <v>1850000</v>
      </c>
      <c r="G33" s="51"/>
    </row>
    <row r="34" spans="1:7" ht="15.75" customHeight="1" x14ac:dyDescent="0.3">
      <c r="A34" s="20">
        <v>9</v>
      </c>
      <c r="B34" s="21" t="s">
        <v>38</v>
      </c>
      <c r="C34" s="36">
        <v>660</v>
      </c>
      <c r="D34" s="39">
        <v>10120</v>
      </c>
      <c r="E34" s="39">
        <f t="shared" si="0"/>
        <v>6679200</v>
      </c>
      <c r="G34" s="51"/>
    </row>
    <row r="35" spans="1:7" ht="15.75" customHeight="1" x14ac:dyDescent="0.3">
      <c r="A35" s="58">
        <v>10</v>
      </c>
      <c r="B35" s="21" t="s">
        <v>12</v>
      </c>
      <c r="C35" s="36">
        <v>60</v>
      </c>
      <c r="D35" s="39">
        <v>9500</v>
      </c>
      <c r="E35" s="39">
        <f t="shared" si="0"/>
        <v>570000</v>
      </c>
      <c r="G35" s="51"/>
    </row>
    <row r="36" spans="1:7" ht="15.75" customHeight="1" x14ac:dyDescent="0.3">
      <c r="A36" s="20">
        <v>11</v>
      </c>
      <c r="B36" s="21" t="s">
        <v>13</v>
      </c>
      <c r="C36" s="36">
        <v>5</v>
      </c>
      <c r="D36" s="39">
        <v>55000</v>
      </c>
      <c r="E36" s="39">
        <f t="shared" si="0"/>
        <v>275000</v>
      </c>
      <c r="G36" s="51"/>
    </row>
    <row r="37" spans="1:7" ht="15.75" customHeight="1" x14ac:dyDescent="0.3">
      <c r="A37" s="58">
        <v>12</v>
      </c>
      <c r="B37" s="21" t="s">
        <v>14</v>
      </c>
      <c r="C37" s="36">
        <v>1</v>
      </c>
      <c r="D37" s="39">
        <v>58000</v>
      </c>
      <c r="E37" s="39">
        <f t="shared" si="0"/>
        <v>58000</v>
      </c>
      <c r="G37" s="51"/>
    </row>
    <row r="38" spans="1:7" ht="15.75" customHeight="1" x14ac:dyDescent="0.3">
      <c r="A38" s="20">
        <v>13</v>
      </c>
      <c r="B38" s="21" t="s">
        <v>39</v>
      </c>
      <c r="C38" s="36">
        <v>380</v>
      </c>
      <c r="D38" s="39">
        <v>1000</v>
      </c>
      <c r="E38" s="39">
        <f t="shared" si="0"/>
        <v>380000</v>
      </c>
      <c r="G38" s="51"/>
    </row>
    <row r="39" spans="1:7" ht="15.75" customHeight="1" x14ac:dyDescent="0.3">
      <c r="A39" s="58">
        <v>14</v>
      </c>
      <c r="B39" s="21" t="s">
        <v>40</v>
      </c>
      <c r="C39" s="36">
        <v>18</v>
      </c>
      <c r="D39" s="39">
        <v>42000</v>
      </c>
      <c r="E39" s="39">
        <f t="shared" si="0"/>
        <v>756000</v>
      </c>
      <c r="G39" s="51"/>
    </row>
    <row r="40" spans="1:7" ht="15.75" customHeight="1" x14ac:dyDescent="0.3">
      <c r="A40" s="67"/>
      <c r="B40" s="68"/>
      <c r="C40" s="69"/>
      <c r="D40" s="70"/>
      <c r="E40" s="70"/>
      <c r="G40" s="51"/>
    </row>
    <row r="41" spans="1:7" s="10" customFormat="1" ht="15.75" customHeight="1" x14ac:dyDescent="0.3">
      <c r="A41" s="19"/>
      <c r="B41" s="19" t="s">
        <v>9</v>
      </c>
      <c r="C41" s="40"/>
      <c r="D41" s="41"/>
      <c r="E41" s="41">
        <f>SUM(E26:E40)</f>
        <v>570628200</v>
      </c>
      <c r="G41" s="9"/>
    </row>
    <row r="42" spans="1:7" s="71" customFormat="1" ht="15.75" customHeight="1" x14ac:dyDescent="0.3">
      <c r="C42" s="72"/>
      <c r="D42" s="73"/>
      <c r="E42" s="73"/>
      <c r="G42" s="74"/>
    </row>
    <row r="43" spans="1:7" s="71" customFormat="1" ht="15.75" customHeight="1" x14ac:dyDescent="0.3">
      <c r="C43" s="72"/>
      <c r="D43" s="73"/>
      <c r="E43" s="73"/>
      <c r="G43" s="74"/>
    </row>
    <row r="44" spans="1:7" s="71" customFormat="1" ht="15.75" customHeight="1" x14ac:dyDescent="0.3">
      <c r="C44" s="72"/>
      <c r="D44" s="73"/>
      <c r="E44" s="73"/>
      <c r="G44" s="74"/>
    </row>
    <row r="45" spans="1:7" s="71" customFormat="1" ht="15.75" customHeight="1" x14ac:dyDescent="0.3">
      <c r="C45" s="72"/>
      <c r="D45" s="73"/>
      <c r="E45" s="73"/>
      <c r="G45" s="74"/>
    </row>
    <row r="46" spans="1:7" s="71" customFormat="1" ht="15.75" customHeight="1" x14ac:dyDescent="0.3">
      <c r="C46" s="72"/>
      <c r="D46" s="73"/>
      <c r="E46" s="73"/>
      <c r="G46" s="74"/>
    </row>
    <row r="47" spans="1:7" s="71" customFormat="1" ht="15.75" customHeight="1" x14ac:dyDescent="0.3">
      <c r="C47" s="72"/>
      <c r="D47" s="73"/>
      <c r="E47" s="73"/>
      <c r="G47" s="74"/>
    </row>
    <row r="48" spans="1:7" s="71" customFormat="1" ht="15.75" customHeight="1" x14ac:dyDescent="0.3">
      <c r="C48" s="72"/>
      <c r="D48" s="73"/>
      <c r="E48" s="73"/>
      <c r="G48" s="74"/>
    </row>
    <row r="49" spans="1:7" s="71" customFormat="1" ht="15.75" customHeight="1" x14ac:dyDescent="0.3">
      <c r="C49" s="72"/>
      <c r="D49" s="73"/>
      <c r="E49" s="73"/>
      <c r="G49" s="74"/>
    </row>
    <row r="50" spans="1:7" s="71" customFormat="1" ht="15.75" customHeight="1" x14ac:dyDescent="0.3">
      <c r="C50" s="72"/>
      <c r="D50" s="73"/>
      <c r="E50" s="73"/>
      <c r="G50" s="74"/>
    </row>
    <row r="51" spans="1:7" s="71" customFormat="1" ht="26.25" customHeight="1" x14ac:dyDescent="0.3">
      <c r="B51" s="71" t="s">
        <v>48</v>
      </c>
      <c r="C51" s="72"/>
      <c r="D51" s="73"/>
      <c r="E51" s="73"/>
      <c r="G51" s="74"/>
    </row>
    <row r="52" spans="1:7" s="50" customFormat="1" ht="36.75" customHeight="1" x14ac:dyDescent="0.3">
      <c r="A52" s="65" t="s">
        <v>4</v>
      </c>
      <c r="B52" s="65" t="s">
        <v>8</v>
      </c>
      <c r="C52" s="27" t="s">
        <v>5</v>
      </c>
      <c r="D52" s="28" t="s">
        <v>6</v>
      </c>
      <c r="E52" s="28" t="s">
        <v>7</v>
      </c>
    </row>
    <row r="53" spans="1:7" ht="15.75" customHeight="1" x14ac:dyDescent="0.3">
      <c r="A53" s="20">
        <v>1</v>
      </c>
      <c r="B53" s="21" t="s">
        <v>3</v>
      </c>
      <c r="C53" s="36">
        <v>450</v>
      </c>
      <c r="D53" s="39">
        <v>22000</v>
      </c>
      <c r="E53" s="39">
        <f>C53*D53</f>
        <v>9900000</v>
      </c>
      <c r="G53" s="51"/>
    </row>
    <row r="54" spans="1:7" ht="15.75" customHeight="1" x14ac:dyDescent="0.3">
      <c r="A54" s="58">
        <v>2</v>
      </c>
      <c r="B54" s="21" t="s">
        <v>41</v>
      </c>
      <c r="C54" s="36">
        <v>1</v>
      </c>
      <c r="D54" s="39">
        <v>100000</v>
      </c>
      <c r="E54" s="39">
        <f t="shared" si="0"/>
        <v>100000</v>
      </c>
      <c r="G54" s="51"/>
    </row>
    <row r="55" spans="1:7" ht="15.75" customHeight="1" x14ac:dyDescent="0.3">
      <c r="A55" s="20">
        <v>3</v>
      </c>
      <c r="B55" s="21" t="s">
        <v>0</v>
      </c>
      <c r="C55" s="36">
        <v>1034</v>
      </c>
      <c r="D55" s="39">
        <v>18000</v>
      </c>
      <c r="E55" s="39">
        <f t="shared" si="0"/>
        <v>18612000</v>
      </c>
      <c r="G55" s="51"/>
    </row>
    <row r="56" spans="1:7" ht="15.75" customHeight="1" x14ac:dyDescent="0.3">
      <c r="A56" s="58">
        <v>4</v>
      </c>
      <c r="B56" s="21" t="s">
        <v>2</v>
      </c>
      <c r="C56" s="36">
        <v>146</v>
      </c>
      <c r="D56" s="39">
        <v>42000</v>
      </c>
      <c r="E56" s="39">
        <f t="shared" si="0"/>
        <v>6132000</v>
      </c>
      <c r="G56" s="51"/>
    </row>
    <row r="57" spans="1:7" ht="15.75" customHeight="1" x14ac:dyDescent="0.3">
      <c r="A57" s="20">
        <v>5</v>
      </c>
      <c r="B57" s="21" t="s">
        <v>10</v>
      </c>
      <c r="C57" s="36">
        <v>78.5</v>
      </c>
      <c r="D57" s="39">
        <v>3500</v>
      </c>
      <c r="E57" s="39">
        <f t="shared" si="0"/>
        <v>274750</v>
      </c>
      <c r="G57" s="51"/>
    </row>
    <row r="58" spans="1:7" ht="15.75" customHeight="1" x14ac:dyDescent="0.3">
      <c r="A58" s="58">
        <v>6</v>
      </c>
      <c r="B58" s="21" t="s">
        <v>1</v>
      </c>
      <c r="C58" s="36">
        <v>1770</v>
      </c>
      <c r="D58" s="39">
        <v>78000</v>
      </c>
      <c r="E58" s="39">
        <f t="shared" si="0"/>
        <v>138060000</v>
      </c>
      <c r="G58" s="51"/>
    </row>
    <row r="59" spans="1:7" ht="15.75" customHeight="1" x14ac:dyDescent="0.3">
      <c r="A59" s="20">
        <v>7</v>
      </c>
      <c r="B59" s="59" t="s">
        <v>42</v>
      </c>
      <c r="C59" s="36">
        <v>432</v>
      </c>
      <c r="D59" s="39">
        <v>66000</v>
      </c>
      <c r="E59" s="39">
        <f t="shared" si="0"/>
        <v>28512000</v>
      </c>
      <c r="G59" s="51"/>
    </row>
    <row r="60" spans="1:7" ht="15.75" customHeight="1" x14ac:dyDescent="0.3">
      <c r="A60" s="58">
        <v>8</v>
      </c>
      <c r="B60" s="2" t="s">
        <v>24</v>
      </c>
      <c r="C60" s="36">
        <v>6</v>
      </c>
      <c r="D60" s="39">
        <v>240000</v>
      </c>
      <c r="E60" s="39">
        <f t="shared" si="0"/>
        <v>1440000</v>
      </c>
      <c r="G60" s="51"/>
    </row>
    <row r="61" spans="1:7" s="1" customFormat="1" ht="15.75" customHeight="1" x14ac:dyDescent="0.25">
      <c r="A61" s="20">
        <v>9</v>
      </c>
      <c r="B61" s="16" t="s">
        <v>28</v>
      </c>
      <c r="C61" s="4">
        <v>19</v>
      </c>
      <c r="D61" s="3">
        <v>50000</v>
      </c>
      <c r="E61" s="39">
        <f t="shared" si="0"/>
        <v>950000</v>
      </c>
      <c r="G61" s="8"/>
    </row>
    <row r="62" spans="1:7" s="1" customFormat="1" ht="15.75" customHeight="1" x14ac:dyDescent="0.25">
      <c r="A62" s="58">
        <v>10</v>
      </c>
      <c r="B62" s="17" t="s">
        <v>23</v>
      </c>
      <c r="C62" s="4">
        <v>7.5</v>
      </c>
      <c r="D62" s="3">
        <v>240000</v>
      </c>
      <c r="E62" s="39">
        <f t="shared" si="0"/>
        <v>1800000</v>
      </c>
      <c r="G62" s="8"/>
    </row>
    <row r="63" spans="1:7" s="1" customFormat="1" ht="15.75" customHeight="1" x14ac:dyDescent="0.3">
      <c r="A63" s="20">
        <v>11</v>
      </c>
      <c r="B63" s="18" t="s">
        <v>31</v>
      </c>
      <c r="C63" s="5">
        <v>3</v>
      </c>
      <c r="D63" s="6">
        <v>75000</v>
      </c>
      <c r="E63" s="39">
        <f t="shared" si="0"/>
        <v>225000</v>
      </c>
      <c r="G63" s="8"/>
    </row>
    <row r="64" spans="1:7" s="1" customFormat="1" ht="15.75" customHeight="1" x14ac:dyDescent="0.3">
      <c r="A64" s="58">
        <v>12</v>
      </c>
      <c r="B64" s="21" t="s">
        <v>15</v>
      </c>
      <c r="C64" s="5">
        <f>C17</f>
        <v>5504</v>
      </c>
      <c r="D64" s="6">
        <v>9000</v>
      </c>
      <c r="E64" s="39">
        <f t="shared" si="0"/>
        <v>49536000</v>
      </c>
      <c r="G64" s="8"/>
    </row>
    <row r="65" spans="1:7" s="1" customFormat="1" ht="15.75" customHeight="1" x14ac:dyDescent="0.3">
      <c r="A65" s="20">
        <v>13</v>
      </c>
      <c r="B65" s="59" t="s">
        <v>29</v>
      </c>
      <c r="C65" s="5">
        <v>3500</v>
      </c>
      <c r="D65" s="6">
        <v>2600</v>
      </c>
      <c r="E65" s="39">
        <f t="shared" si="0"/>
        <v>9100000</v>
      </c>
      <c r="G65" s="8"/>
    </row>
    <row r="66" spans="1:7" s="1" customFormat="1" ht="15.75" customHeight="1" x14ac:dyDescent="0.3">
      <c r="A66" s="58">
        <v>14</v>
      </c>
      <c r="B66" s="2" t="s">
        <v>50</v>
      </c>
      <c r="C66" s="5">
        <f>C17</f>
        <v>5504</v>
      </c>
      <c r="D66" s="6">
        <v>4000</v>
      </c>
      <c r="E66" s="39">
        <f t="shared" si="0"/>
        <v>22016000</v>
      </c>
      <c r="G66" s="8"/>
    </row>
    <row r="67" spans="1:7" s="1" customFormat="1" ht="15.75" customHeight="1" x14ac:dyDescent="0.25">
      <c r="A67" s="58"/>
      <c r="B67" s="66"/>
      <c r="C67" s="5"/>
      <c r="D67" s="6"/>
      <c r="E67" s="63"/>
      <c r="G67" s="8"/>
    </row>
    <row r="68" spans="1:7" s="10" customFormat="1" ht="15.75" customHeight="1" x14ac:dyDescent="0.3">
      <c r="A68" s="19"/>
      <c r="B68" s="19" t="s">
        <v>9</v>
      </c>
      <c r="C68" s="40"/>
      <c r="D68" s="41"/>
      <c r="E68" s="41">
        <f>SUM(E53:E67)</f>
        <v>286657750</v>
      </c>
      <c r="G68" s="9"/>
    </row>
    <row r="69" spans="1:7" ht="8.25" customHeight="1" x14ac:dyDescent="0.3"/>
  </sheetData>
  <mergeCells count="2">
    <mergeCell ref="A1:E1"/>
    <mergeCell ref="C23:D23"/>
  </mergeCells>
  <phoneticPr fontId="2" type="noConversion"/>
  <pageMargins left="0.16" right="0.25" top="0.19" bottom="0.2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 MÈ 10-14</vt:lpstr>
    </vt:vector>
  </TitlesOfParts>
  <Company>anlac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Mr_Thang</dc:creator>
  <cp:lastModifiedBy>User 1</cp:lastModifiedBy>
  <cp:lastPrinted>2016-12-22T09:39:24Z</cp:lastPrinted>
  <dcterms:created xsi:type="dcterms:W3CDTF">2012-12-29T04:13:22Z</dcterms:created>
  <dcterms:modified xsi:type="dcterms:W3CDTF">2016-12-22T09:39:50Z</dcterms:modified>
</cp:coreProperties>
</file>