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095" windowHeight="10995"/>
  </bookViews>
  <sheets>
    <sheet name="MINH - Mr.Fish" sheetId="1" r:id="rId1"/>
  </sheets>
  <definedNames>
    <definedName name="_Fill" hidden="1">#REF!</definedName>
    <definedName name="_xlnm._FilterDatabase" localSheetId="0" hidden="1">'MINH - Mr.Fish'!$A$11:$K$64</definedName>
    <definedName name="_xlnm.Print_Titles" localSheetId="0">'MINH - Mr.Fish'!$11:$11</definedName>
  </definedNames>
  <calcPr calcId="144525"/>
</workbook>
</file>

<file path=xl/calcChain.xml><?xml version="1.0" encoding="utf-8"?>
<calcChain xmlns="http://schemas.openxmlformats.org/spreadsheetml/2006/main">
  <c r="I86" i="1" l="1"/>
  <c r="H84" i="1"/>
  <c r="H72" i="1" l="1"/>
  <c r="H73" i="1"/>
  <c r="H74" i="1"/>
  <c r="H75" i="1"/>
  <c r="H76" i="1"/>
  <c r="H77" i="1"/>
  <c r="H78" i="1"/>
  <c r="H79" i="1"/>
  <c r="H80" i="1"/>
  <c r="H81" i="1"/>
  <c r="H71" i="1" l="1"/>
  <c r="H70" i="1"/>
  <c r="H69" i="1"/>
  <c r="H68" i="1"/>
  <c r="H67" i="1"/>
  <c r="H64" i="1"/>
  <c r="I63" i="1"/>
  <c r="G63" i="1"/>
  <c r="I62" i="1"/>
  <c r="G62" i="1"/>
  <c r="I61" i="1"/>
  <c r="G61" i="1"/>
  <c r="I60" i="1"/>
  <c r="G60" i="1"/>
  <c r="I59" i="1"/>
  <c r="G59" i="1"/>
  <c r="I58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G64" i="1" l="1"/>
  <c r="I64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</calcChain>
</file>

<file path=xl/sharedStrings.xml><?xml version="1.0" encoding="utf-8"?>
<sst xmlns="http://schemas.openxmlformats.org/spreadsheetml/2006/main" count="151" uniqueCount="65">
  <si>
    <t>Công ty TNHH Hải Sản An Lạc</t>
  </si>
  <si>
    <t>Địa chỉ: Lô A14, Đường 4A, KCN Hải Sơn, Đức Hòa, Long An</t>
  </si>
  <si>
    <t>ĐT : 072. 3850 606</t>
  </si>
  <si>
    <t>Fax: 072. 3850 608</t>
  </si>
  <si>
    <t>BẢNG ĐỐI CHIẾU CÔNG NỢ THÁNG NĂM 2013</t>
  </si>
  <si>
    <t>Ngày nhập</t>
  </si>
  <si>
    <t>Diễn giải</t>
  </si>
  <si>
    <t>ĐVT</t>
  </si>
  <si>
    <t>Số lượng</t>
  </si>
  <si>
    <t>Đơn giá</t>
  </si>
  <si>
    <t>VAT</t>
  </si>
  <si>
    <t>Thành tiền</t>
  </si>
  <si>
    <t>Thanh toán</t>
  </si>
  <si>
    <t>Còn nợ</t>
  </si>
  <si>
    <t>Ghi chú</t>
  </si>
  <si>
    <t>Cá bống cắt 100g</t>
  </si>
  <si>
    <t>hộp</t>
  </si>
  <si>
    <t>Cá bống cắt 250g</t>
  </si>
  <si>
    <t>Cá bống giòn 100g</t>
  </si>
  <si>
    <t>Cá bống giòn 200g</t>
  </si>
  <si>
    <t>Mai mè 50g</t>
  </si>
  <si>
    <t>Mai mè 150g</t>
  </si>
  <si>
    <t>Cơm 100g</t>
  </si>
  <si>
    <t>Cơm 200g</t>
  </si>
  <si>
    <t>Tôm khô mè 50g</t>
  </si>
  <si>
    <t>Tôm khô mè 150g</t>
  </si>
  <si>
    <t>Chỉ vàng 100g</t>
  </si>
  <si>
    <t>gói</t>
  </si>
  <si>
    <t>Chỉ vàng 200g</t>
  </si>
  <si>
    <t>Chà bông cá ngừ 100g</t>
  </si>
  <si>
    <t>Chà bông cá ngừ 200g</t>
  </si>
  <si>
    <t>Khô cá ngừ 100g</t>
  </si>
  <si>
    <t>HĐ : 0000030</t>
  </si>
  <si>
    <t>Cá bống giòn 100g (GC)</t>
  </si>
  <si>
    <t>Cơm 100g (GC)</t>
  </si>
  <si>
    <t>Tôm khô mè 50g (GC)</t>
  </si>
  <si>
    <t>Mai mè 50g (GC)</t>
  </si>
  <si>
    <t>Cá bống cắt 100g (GC)</t>
  </si>
  <si>
    <t>Chà bông cá ngừ 100g (GC)</t>
  </si>
  <si>
    <t>Thanh toán NH</t>
  </si>
  <si>
    <t>Thanh toán ngoài</t>
  </si>
  <si>
    <t>TỔNG CỘNG</t>
  </si>
  <si>
    <t>NGÀY</t>
  </si>
  <si>
    <t>TÊN HÀNG</t>
  </si>
  <si>
    <t>SỐ LƯỢNG 
MUA</t>
  </si>
  <si>
    <t>SỐ LƯỢNG 
BÁN</t>
  </si>
  <si>
    <t>THỰC BÁN</t>
  </si>
  <si>
    <t>ĐƠN GIÁ</t>
  </si>
  <si>
    <t>THÀNH TIỀN</t>
  </si>
  <si>
    <t>NGÀY TT</t>
  </si>
  <si>
    <t>rẻo (mẩu)</t>
  </si>
  <si>
    <t>kg</t>
  </si>
  <si>
    <t>Hàng mẫu không tính</t>
  </si>
  <si>
    <t>đầu+đuôi ngừ</t>
  </si>
  <si>
    <t>Hàng trả về</t>
  </si>
  <si>
    <t>Sử dụng 352 kg</t>
  </si>
  <si>
    <t>rẻo</t>
  </si>
  <si>
    <t>28/6/14</t>
  </si>
  <si>
    <t>file cá hồi</t>
  </si>
  <si>
    <t>30/8/14</t>
  </si>
  <si>
    <t>loin</t>
  </si>
  <si>
    <t>25/9/14</t>
  </si>
  <si>
    <t xml:space="preserve">file cá Ngừ </t>
  </si>
  <si>
    <t xml:space="preserve">Trứng Cá Hồi </t>
  </si>
  <si>
    <t>HOÀNG HẢI CÒN NỢ LẠI: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</si>
</sst>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.0_);_(* \(#,##0.0\);_(* &quot;-&quot;??_);_(@_)"/>
    <numFmt numFmtId="167" formatCode="_-* #,##0.000_-;\-* #,##0.000_-;_-* &quot;-&quot;??_-;_-@_-"/>
    <numFmt numFmtId="168" formatCode="_(* #,##0_);_(* \(#,##0\);_(* &quot;-&quot;??_);_(@_)"/>
    <numFmt numFmtId="170" formatCode="_-* #,##0.0_-;\-* #,##0.0_-;_-* &quot;-&quot;??_-;_-@_-"/>
    <numFmt numFmtId="171" formatCode="\$#,##0\ ;\(\$#,##0\)"/>
    <numFmt numFmtId="172" formatCode="#,###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-* #,##0_-;\-* #,##0_-;_-* &quot;-&quot;???_-;_-@_-"/>
    <numFmt numFmtId="178" formatCode="#,##0;[Red]\(#,##0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VNI-Times"/>
    </font>
    <font>
      <b/>
      <sz val="16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9"/>
      <name val="VNI-Times"/>
    </font>
    <font>
      <sz val="10"/>
      <name val="VNI-Times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9">
    <xf numFmtId="0" fontId="0" fillId="0" borderId="0"/>
    <xf numFmtId="0" fontId="2" fillId="0" borderId="0"/>
    <xf numFmtId="171" fontId="4" fillId="0" borderId="0" applyFont="0" applyFill="0" applyBorder="0" applyAlignment="0" applyProtection="0"/>
    <xf numFmtId="0" fontId="2" fillId="0" borderId="0"/>
    <xf numFmtId="0" fontId="4" fillId="0" borderId="0"/>
    <xf numFmtId="3" fontId="15" fillId="3" borderId="1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5" fillId="3" borderId="1">
      <alignment horizontal="centerContinuous" vertical="center" wrapText="1"/>
    </xf>
    <xf numFmtId="3" fontId="15" fillId="3" borderId="1">
      <alignment horizontal="center" vertical="center" wrapText="1"/>
    </xf>
    <xf numFmtId="2" fontId="11" fillId="0" borderId="0" applyFont="0" applyFill="0" applyBorder="0" applyAlignment="0" applyProtection="0"/>
    <xf numFmtId="0" fontId="17" fillId="0" borderId="10" applyNumberFormat="0" applyAlignment="0" applyProtection="0">
      <alignment horizontal="left" vertical="center"/>
    </xf>
    <xf numFmtId="0" fontId="17" fillId="0" borderId="11">
      <alignment horizontal="left" vertical="center"/>
    </xf>
    <xf numFmtId="3" fontId="15" fillId="0" borderId="12"/>
    <xf numFmtId="3" fontId="18" fillId="0" borderId="13"/>
    <xf numFmtId="3" fontId="15" fillId="0" borderId="1">
      <alignment horizontal="center" vertical="center" wrapText="1"/>
    </xf>
    <xf numFmtId="3" fontId="15" fillId="0" borderId="1">
      <alignment horizontal="centerContinuous" vertical="center"/>
    </xf>
    <xf numFmtId="172" fontId="19" fillId="0" borderId="2"/>
    <xf numFmtId="0" fontId="16" fillId="0" borderId="0"/>
    <xf numFmtId="0" fontId="1" fillId="0" borderId="0"/>
    <xf numFmtId="0" fontId="20" fillId="0" borderId="0">
      <alignment horizontal="centerContinuous"/>
    </xf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22" fillId="0" borderId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09">
    <xf numFmtId="0" fontId="0" fillId="0" borderId="0" xfId="0"/>
    <xf numFmtId="165" fontId="3" fillId="0" borderId="0" xfId="2" applyNumberFormat="1" applyFont="1" applyAlignment="1">
      <alignment horizontal="left" vertical="center"/>
    </xf>
    <xf numFmtId="166" fontId="3" fillId="0" borderId="0" xfId="3" applyNumberFormat="1" applyFont="1" applyAlignment="1">
      <alignment horizontal="left" vertical="center"/>
    </xf>
    <xf numFmtId="167" fontId="3" fillId="0" borderId="0" xfId="2" applyNumberFormat="1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166" fontId="3" fillId="0" borderId="0" xfId="1" applyNumberFormat="1" applyFont="1" applyAlignment="1">
      <alignment horizontal="left" vertical="center" wrapText="1"/>
    </xf>
    <xf numFmtId="0" fontId="3" fillId="0" borderId="0" xfId="3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7" fontId="3" fillId="0" borderId="0" xfId="2" applyNumberFormat="1" applyFont="1" applyAlignment="1">
      <alignment horizontal="center" vertical="center"/>
    </xf>
    <xf numFmtId="0" fontId="6" fillId="0" borderId="0" xfId="4" applyFont="1" applyAlignment="1">
      <alignment vertical="center"/>
    </xf>
    <xf numFmtId="0" fontId="3" fillId="0" borderId="0" xfId="4" applyFont="1"/>
    <xf numFmtId="14" fontId="3" fillId="0" borderId="0" xfId="4" applyNumberFormat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0" xfId="4" applyFont="1" applyAlignment="1">
      <alignment horizontal="center" vertical="center"/>
    </xf>
    <xf numFmtId="165" fontId="3" fillId="0" borderId="0" xfId="2" applyNumberFormat="1" applyFont="1" applyAlignment="1">
      <alignment vertical="center"/>
    </xf>
    <xf numFmtId="166" fontId="3" fillId="0" borderId="0" xfId="2" applyNumberFormat="1" applyFont="1" applyAlignment="1">
      <alignment vertical="center"/>
    </xf>
    <xf numFmtId="167" fontId="3" fillId="0" borderId="0" xfId="2" applyNumberFormat="1" applyFont="1" applyAlignment="1">
      <alignment vertical="center"/>
    </xf>
    <xf numFmtId="0" fontId="3" fillId="0" borderId="0" xfId="4" applyFont="1" applyAlignment="1">
      <alignment horizontal="left" vertical="center"/>
    </xf>
    <xf numFmtId="14" fontId="3" fillId="0" borderId="0" xfId="4" applyNumberFormat="1" applyFont="1"/>
    <xf numFmtId="0" fontId="3" fillId="0" borderId="0" xfId="4" applyFont="1" applyAlignment="1">
      <alignment horizontal="center"/>
    </xf>
    <xf numFmtId="165" fontId="3" fillId="0" borderId="0" xfId="2" applyNumberFormat="1" applyFont="1"/>
    <xf numFmtId="166" fontId="3" fillId="0" borderId="0" xfId="2" applyNumberFormat="1" applyFont="1"/>
    <xf numFmtId="167" fontId="3" fillId="0" borderId="0" xfId="2" applyNumberFormat="1" applyFont="1"/>
    <xf numFmtId="14" fontId="8" fillId="0" borderId="1" xfId="4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165" fontId="8" fillId="0" borderId="1" xfId="2" applyNumberFormat="1" applyFont="1" applyBorder="1" applyAlignment="1">
      <alignment horizontal="center" vertical="center" wrapText="1"/>
    </xf>
    <xf numFmtId="166" fontId="8" fillId="0" borderId="1" xfId="2" applyNumberFormat="1" applyFont="1" applyBorder="1" applyAlignment="1">
      <alignment horizontal="center" vertical="center" wrapText="1"/>
    </xf>
    <xf numFmtId="167" fontId="8" fillId="0" borderId="1" xfId="2" applyNumberFormat="1" applyFont="1" applyBorder="1" applyAlignment="1">
      <alignment horizontal="center" vertical="center" wrapText="1"/>
    </xf>
    <xf numFmtId="168" fontId="8" fillId="0" borderId="1" xfId="2" applyNumberFormat="1" applyFont="1" applyBorder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14" fontId="3" fillId="0" borderId="2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65" fontId="3" fillId="0" borderId="2" xfId="2" applyNumberFormat="1" applyFont="1" applyBorder="1" applyAlignment="1">
      <alignment horizontal="center"/>
    </xf>
    <xf numFmtId="167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14" fontId="3" fillId="0" borderId="3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165" fontId="3" fillId="0" borderId="3" xfId="2" applyNumberFormat="1" applyFont="1" applyBorder="1" applyAlignment="1">
      <alignment horizontal="center"/>
    </xf>
    <xf numFmtId="167" fontId="3" fillId="0" borderId="3" xfId="2" applyNumberFormat="1" applyFont="1" applyBorder="1" applyAlignment="1">
      <alignment horizontal="center"/>
    </xf>
    <xf numFmtId="168" fontId="3" fillId="0" borderId="3" xfId="2" applyNumberFormat="1" applyFont="1" applyBorder="1" applyAlignment="1">
      <alignment horizontal="center"/>
    </xf>
    <xf numFmtId="168" fontId="3" fillId="0" borderId="3" xfId="2" applyNumberFormat="1" applyFont="1" applyBorder="1"/>
    <xf numFmtId="14" fontId="9" fillId="0" borderId="3" xfId="4" applyNumberFormat="1" applyFont="1" applyBorder="1" applyAlignment="1">
      <alignment horizontal="center"/>
    </xf>
    <xf numFmtId="0" fontId="9" fillId="0" borderId="3" xfId="4" applyFont="1" applyBorder="1" applyAlignment="1">
      <alignment horizontal="center"/>
    </xf>
    <xf numFmtId="165" fontId="9" fillId="0" borderId="3" xfId="2" applyNumberFormat="1" applyFont="1" applyBorder="1" applyAlignment="1">
      <alignment horizontal="center"/>
    </xf>
    <xf numFmtId="167" fontId="9" fillId="0" borderId="3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0" fontId="9" fillId="0" borderId="0" xfId="4" applyFont="1"/>
    <xf numFmtId="14" fontId="10" fillId="0" borderId="3" xfId="4" applyNumberFormat="1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165" fontId="10" fillId="0" borderId="3" xfId="2" applyNumberFormat="1" applyFont="1" applyBorder="1" applyAlignment="1">
      <alignment horizontal="center"/>
    </xf>
    <xf numFmtId="167" fontId="10" fillId="0" borderId="3" xfId="2" applyNumberFormat="1" applyFont="1" applyBorder="1" applyAlignment="1">
      <alignment horizontal="center"/>
    </xf>
    <xf numFmtId="168" fontId="10" fillId="0" borderId="3" xfId="2" applyNumberFormat="1" applyFont="1" applyBorder="1" applyAlignment="1">
      <alignment horizontal="center"/>
    </xf>
    <xf numFmtId="0" fontId="10" fillId="0" borderId="0" xfId="4" applyFont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65" fontId="3" fillId="0" borderId="4" xfId="2" applyNumberFormat="1" applyFont="1" applyBorder="1" applyAlignment="1">
      <alignment horizontal="center"/>
    </xf>
    <xf numFmtId="167" fontId="3" fillId="0" borderId="4" xfId="2" applyNumberFormat="1" applyFont="1" applyBorder="1" applyAlignment="1">
      <alignment horizontal="center"/>
    </xf>
    <xf numFmtId="168" fontId="3" fillId="0" borderId="4" xfId="2" applyNumberFormat="1" applyFont="1" applyBorder="1" applyAlignment="1">
      <alignment horizontal="center"/>
    </xf>
    <xf numFmtId="167" fontId="8" fillId="0" borderId="1" xfId="2" applyNumberFormat="1" applyFont="1" applyBorder="1" applyAlignment="1"/>
    <xf numFmtId="167" fontId="8" fillId="0" borderId="1" xfId="2" applyNumberFormat="1" applyFont="1" applyBorder="1" applyAlignment="1">
      <alignment horizontal="center"/>
    </xf>
    <xf numFmtId="168" fontId="8" fillId="0" borderId="1" xfId="2" applyNumberFormat="1" applyFont="1" applyBorder="1" applyAlignment="1">
      <alignment horizontal="center"/>
    </xf>
    <xf numFmtId="0" fontId="8" fillId="0" borderId="0" xfId="4" applyFont="1"/>
    <xf numFmtId="14" fontId="11" fillId="2" borderId="5" xfId="2" applyNumberFormat="1" applyFont="1" applyFill="1" applyBorder="1" applyAlignment="1">
      <alignment horizontal="center"/>
    </xf>
    <xf numFmtId="0" fontId="12" fillId="2" borderId="5" xfId="4" applyFont="1" applyFill="1" applyBorder="1" applyAlignment="1">
      <alignment horizontal="center"/>
    </xf>
    <xf numFmtId="0" fontId="12" fillId="2" borderId="5" xfId="4" applyFont="1" applyFill="1" applyBorder="1" applyAlignment="1">
      <alignment horizontal="center" wrapText="1"/>
    </xf>
    <xf numFmtId="14" fontId="12" fillId="0" borderId="3" xfId="4" applyNumberFormat="1" applyFont="1" applyBorder="1" applyAlignment="1">
      <alignment horizontal="center"/>
    </xf>
    <xf numFmtId="0" fontId="13" fillId="0" borderId="3" xfId="4" applyFont="1" applyBorder="1"/>
    <xf numFmtId="0" fontId="12" fillId="0" borderId="3" xfId="4" applyFont="1" applyBorder="1" applyAlignment="1">
      <alignment horizontal="center"/>
    </xf>
    <xf numFmtId="164" fontId="12" fillId="0" borderId="3" xfId="2" applyNumberFormat="1" applyFont="1" applyBorder="1"/>
    <xf numFmtId="170" fontId="12" fillId="0" borderId="3" xfId="2" applyNumberFormat="1" applyFont="1" applyBorder="1"/>
    <xf numFmtId="168" fontId="12" fillId="0" borderId="3" xfId="2" applyNumberFormat="1" applyFont="1" applyBorder="1"/>
    <xf numFmtId="0" fontId="12" fillId="0" borderId="3" xfId="4" applyFont="1" applyBorder="1"/>
    <xf numFmtId="170" fontId="12" fillId="2" borderId="3" xfId="2" applyNumberFormat="1" applyFont="1" applyFill="1" applyBorder="1" applyAlignment="1">
      <alignment horizontal="center" wrapText="1"/>
    </xf>
    <xf numFmtId="0" fontId="14" fillId="0" borderId="9" xfId="4" applyFont="1" applyBorder="1" applyAlignment="1">
      <alignment horizontal="center"/>
    </xf>
    <xf numFmtId="165" fontId="3" fillId="0" borderId="0" xfId="36" applyNumberFormat="1" applyFont="1"/>
    <xf numFmtId="177" fontId="3" fillId="0" borderId="0" xfId="4" applyNumberFormat="1" applyFont="1"/>
    <xf numFmtId="178" fontId="25" fillId="0" borderId="14" xfId="37" applyNumberFormat="1" applyFont="1" applyBorder="1" applyAlignment="1">
      <alignment shrinkToFit="1"/>
    </xf>
    <xf numFmtId="0" fontId="25" fillId="0" borderId="14" xfId="37" quotePrefix="1" applyFont="1" applyBorder="1"/>
    <xf numFmtId="165" fontId="3" fillId="0" borderId="0" xfId="36" applyNumberFormat="1" applyFont="1" applyAlignment="1">
      <alignment horizontal="left" vertical="center"/>
    </xf>
    <xf numFmtId="165" fontId="3" fillId="0" borderId="0" xfId="36" applyNumberFormat="1" applyFont="1" applyAlignment="1">
      <alignment horizontal="center" vertical="center"/>
    </xf>
    <xf numFmtId="165" fontId="3" fillId="0" borderId="0" xfId="36" applyNumberFormat="1" applyFont="1" applyAlignment="1">
      <alignment vertical="center"/>
    </xf>
    <xf numFmtId="165" fontId="8" fillId="0" borderId="1" xfId="36" applyNumberFormat="1" applyFont="1" applyBorder="1" applyAlignment="1">
      <alignment horizontal="center" vertical="center" wrapText="1"/>
    </xf>
    <xf numFmtId="165" fontId="3" fillId="0" borderId="2" xfId="36" applyNumberFormat="1" applyFont="1" applyBorder="1" applyAlignment="1">
      <alignment horizontal="center"/>
    </xf>
    <xf numFmtId="165" fontId="3" fillId="0" borderId="3" xfId="36" applyNumberFormat="1" applyFont="1" applyBorder="1" applyAlignment="1">
      <alignment horizontal="center"/>
    </xf>
    <xf numFmtId="165" fontId="10" fillId="0" borderId="3" xfId="36" applyNumberFormat="1" applyFont="1" applyBorder="1" applyAlignment="1">
      <alignment horizontal="center"/>
    </xf>
    <xf numFmtId="165" fontId="3" fillId="0" borderId="4" xfId="36" applyNumberFormat="1" applyFont="1" applyBorder="1" applyAlignment="1">
      <alignment horizontal="center"/>
    </xf>
    <xf numFmtId="165" fontId="8" fillId="0" borderId="1" xfId="36" applyNumberFormat="1" applyFont="1" applyBorder="1" applyAlignment="1"/>
    <xf numFmtId="165" fontId="12" fillId="2" borderId="5" xfId="36" applyNumberFormat="1" applyFont="1" applyFill="1" applyBorder="1" applyAlignment="1">
      <alignment horizontal="center"/>
    </xf>
    <xf numFmtId="165" fontId="12" fillId="0" borderId="3" xfId="36" applyNumberFormat="1" applyFont="1" applyBorder="1"/>
    <xf numFmtId="165" fontId="14" fillId="0" borderId="9" xfId="36" applyNumberFormat="1" applyFont="1" applyBorder="1"/>
    <xf numFmtId="0" fontId="12" fillId="0" borderId="14" xfId="4" applyFont="1" applyBorder="1" applyAlignment="1">
      <alignment horizontal="center"/>
    </xf>
    <xf numFmtId="164" fontId="12" fillId="0" borderId="14" xfId="2" applyNumberFormat="1" applyFont="1" applyBorder="1"/>
    <xf numFmtId="14" fontId="12" fillId="0" borderId="14" xfId="4" applyNumberFormat="1" applyFont="1" applyBorder="1" applyAlignment="1">
      <alignment horizontal="center"/>
    </xf>
    <xf numFmtId="168" fontId="8" fillId="0" borderId="1" xfId="2" applyNumberFormat="1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14" fillId="0" borderId="7" xfId="4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14" fontId="5" fillId="0" borderId="0" xfId="4" applyNumberFormat="1" applyFont="1" applyAlignment="1">
      <alignment horizontal="center" vertical="center"/>
    </xf>
    <xf numFmtId="14" fontId="7" fillId="0" borderId="0" xfId="4" applyNumberFormat="1" applyFont="1" applyAlignment="1">
      <alignment horizontal="center"/>
    </xf>
    <xf numFmtId="165" fontId="12" fillId="0" borderId="3" xfId="2" applyNumberFormat="1" applyFont="1" applyBorder="1"/>
    <xf numFmtId="14" fontId="8" fillId="0" borderId="0" xfId="4" applyNumberFormat="1" applyFont="1"/>
    <xf numFmtId="0" fontId="8" fillId="0" borderId="0" xfId="4" applyFont="1" applyAlignment="1">
      <alignment horizontal="center"/>
    </xf>
    <xf numFmtId="165" fontId="8" fillId="0" borderId="0" xfId="2" applyNumberFormat="1" applyFont="1"/>
    <xf numFmtId="166" fontId="8" fillId="0" borderId="0" xfId="2" applyNumberFormat="1" applyFont="1"/>
    <xf numFmtId="167" fontId="8" fillId="0" borderId="0" xfId="2" applyNumberFormat="1" applyFont="1"/>
    <xf numFmtId="165" fontId="8" fillId="0" borderId="0" xfId="36" applyNumberFormat="1" applyFont="1"/>
  </cellXfs>
  <cellStyles count="39">
    <cellStyle name="cg" xfId="5"/>
    <cellStyle name="Comma" xfId="36" builtinId="3"/>
    <cellStyle name="Comma 2" xfId="6"/>
    <cellStyle name="Comma 3" xfId="7"/>
    <cellStyle name="Comma 4" xfId="8"/>
    <cellStyle name="Comma 5" xfId="2"/>
    <cellStyle name="Comma 6" xfId="38"/>
    <cellStyle name="Comma0" xfId="9"/>
    <cellStyle name="Currency0" xfId="10"/>
    <cellStyle name="Date" xfId="11"/>
    <cellStyle name="f1" xfId="12"/>
    <cellStyle name="f2" xfId="13"/>
    <cellStyle name="Fixed" xfId="14"/>
    <cellStyle name="Header1" xfId="15"/>
    <cellStyle name="Header2" xfId="16"/>
    <cellStyle name="k0" xfId="17"/>
    <cellStyle name="k1" xfId="18"/>
    <cellStyle name="k2" xfId="19"/>
    <cellStyle name="k3" xfId="20"/>
    <cellStyle name="moi" xfId="21"/>
    <cellStyle name="Normal" xfId="0" builtinId="0"/>
    <cellStyle name="Normal 2" xfId="22"/>
    <cellStyle name="Normal 3" xfId="4"/>
    <cellStyle name="Normal 4" xfId="23"/>
    <cellStyle name="Normal 5" xfId="37"/>
    <cellStyle name="Normal_CONG NO CA 2013" xfId="3"/>
    <cellStyle name="Normal_Ms_Nga2.4" xfId="1"/>
    <cellStyle name="TD1" xfId="24"/>
    <cellStyle name="똿뗦먛귟 [0.00]_PRODUCT DETAIL Q1" xfId="25"/>
    <cellStyle name="똿뗦먛귟_PRODUCT DETAIL Q1" xfId="26"/>
    <cellStyle name="믅됞 [0.00]_PRODUCT DETAIL Q1" xfId="27"/>
    <cellStyle name="믅됞_PRODUCT DETAIL Q1" xfId="28"/>
    <cellStyle name="백분율_HOBONG" xfId="29"/>
    <cellStyle name="뷭?_BOOKSHIP" xfId="30"/>
    <cellStyle name="콤마 [0]_1202" xfId="31"/>
    <cellStyle name="콤마_1202" xfId="32"/>
    <cellStyle name="통화 [0]_1202" xfId="33"/>
    <cellStyle name="통화_1202" xfId="34"/>
    <cellStyle name="표준_(정보부문)월별인원계획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K86"/>
  <sheetViews>
    <sheetView tabSelected="1" topLeftCell="A5" zoomScale="95" workbookViewId="0">
      <pane ySplit="7" topLeftCell="A70" activePane="bottomLeft" state="frozen"/>
      <selection activeCell="A5" sqref="A5"/>
      <selection pane="bottomLeft" activeCell="I87" sqref="I87"/>
    </sheetView>
  </sheetViews>
  <sheetFormatPr defaultRowHeight="15.75"/>
  <cols>
    <col min="1" max="1" width="9.42578125" style="19" customWidth="1"/>
    <col min="2" max="2" width="26.28515625" style="11" customWidth="1"/>
    <col min="3" max="3" width="5.7109375" style="20" customWidth="1"/>
    <col min="4" max="4" width="8.140625" style="21" customWidth="1"/>
    <col min="5" max="5" width="8.140625" style="22" customWidth="1"/>
    <col min="6" max="6" width="10.7109375" style="23" customWidth="1"/>
    <col min="7" max="7" width="15.7109375" style="23" customWidth="1"/>
    <col min="8" max="8" width="12.140625" style="75" customWidth="1"/>
    <col min="9" max="9" width="13.140625" style="23" customWidth="1"/>
    <col min="10" max="10" width="19.5703125" style="11" customWidth="1"/>
    <col min="11" max="257" width="9.140625" style="11"/>
    <col min="258" max="258" width="28.140625" style="11" customWidth="1"/>
    <col min="259" max="259" width="6.85546875" style="11" customWidth="1"/>
    <col min="260" max="260" width="9" style="11" customWidth="1"/>
    <col min="261" max="261" width="8.85546875" style="11" customWidth="1"/>
    <col min="262" max="262" width="11.85546875" style="11" customWidth="1"/>
    <col min="263" max="263" width="14.85546875" style="11" customWidth="1"/>
    <col min="264" max="264" width="14.28515625" style="11" customWidth="1"/>
    <col min="265" max="265" width="13.5703125" style="11" customWidth="1"/>
    <col min="266" max="266" width="16.140625" style="11" customWidth="1"/>
    <col min="267" max="513" width="9.140625" style="11"/>
    <col min="514" max="514" width="28.140625" style="11" customWidth="1"/>
    <col min="515" max="515" width="6.85546875" style="11" customWidth="1"/>
    <col min="516" max="516" width="9" style="11" customWidth="1"/>
    <col min="517" max="517" width="8.85546875" style="11" customWidth="1"/>
    <col min="518" max="518" width="11.85546875" style="11" customWidth="1"/>
    <col min="519" max="519" width="14.85546875" style="11" customWidth="1"/>
    <col min="520" max="520" width="14.28515625" style="11" customWidth="1"/>
    <col min="521" max="521" width="13.5703125" style="11" customWidth="1"/>
    <col min="522" max="522" width="16.140625" style="11" customWidth="1"/>
    <col min="523" max="769" width="9.140625" style="11"/>
    <col min="770" max="770" width="28.140625" style="11" customWidth="1"/>
    <col min="771" max="771" width="6.85546875" style="11" customWidth="1"/>
    <col min="772" max="772" width="9" style="11" customWidth="1"/>
    <col min="773" max="773" width="8.85546875" style="11" customWidth="1"/>
    <col min="774" max="774" width="11.85546875" style="11" customWidth="1"/>
    <col min="775" max="775" width="14.85546875" style="11" customWidth="1"/>
    <col min="776" max="776" width="14.28515625" style="11" customWidth="1"/>
    <col min="777" max="777" width="13.5703125" style="11" customWidth="1"/>
    <col min="778" max="778" width="16.140625" style="11" customWidth="1"/>
    <col min="779" max="1025" width="9.140625" style="11"/>
    <col min="1026" max="1026" width="28.140625" style="11" customWidth="1"/>
    <col min="1027" max="1027" width="6.85546875" style="11" customWidth="1"/>
    <col min="1028" max="1028" width="9" style="11" customWidth="1"/>
    <col min="1029" max="1029" width="8.85546875" style="11" customWidth="1"/>
    <col min="1030" max="1030" width="11.85546875" style="11" customWidth="1"/>
    <col min="1031" max="1031" width="14.85546875" style="11" customWidth="1"/>
    <col min="1032" max="1032" width="14.28515625" style="11" customWidth="1"/>
    <col min="1033" max="1033" width="13.5703125" style="11" customWidth="1"/>
    <col min="1034" max="1034" width="16.140625" style="11" customWidth="1"/>
    <col min="1035" max="1281" width="9.140625" style="11"/>
    <col min="1282" max="1282" width="28.140625" style="11" customWidth="1"/>
    <col min="1283" max="1283" width="6.85546875" style="11" customWidth="1"/>
    <col min="1284" max="1284" width="9" style="11" customWidth="1"/>
    <col min="1285" max="1285" width="8.85546875" style="11" customWidth="1"/>
    <col min="1286" max="1286" width="11.85546875" style="11" customWidth="1"/>
    <col min="1287" max="1287" width="14.85546875" style="11" customWidth="1"/>
    <col min="1288" max="1288" width="14.28515625" style="11" customWidth="1"/>
    <col min="1289" max="1289" width="13.5703125" style="11" customWidth="1"/>
    <col min="1290" max="1290" width="16.140625" style="11" customWidth="1"/>
    <col min="1291" max="1537" width="9.140625" style="11"/>
    <col min="1538" max="1538" width="28.140625" style="11" customWidth="1"/>
    <col min="1539" max="1539" width="6.85546875" style="11" customWidth="1"/>
    <col min="1540" max="1540" width="9" style="11" customWidth="1"/>
    <col min="1541" max="1541" width="8.85546875" style="11" customWidth="1"/>
    <col min="1542" max="1542" width="11.85546875" style="11" customWidth="1"/>
    <col min="1543" max="1543" width="14.85546875" style="11" customWidth="1"/>
    <col min="1544" max="1544" width="14.28515625" style="11" customWidth="1"/>
    <col min="1545" max="1545" width="13.5703125" style="11" customWidth="1"/>
    <col min="1546" max="1546" width="16.140625" style="11" customWidth="1"/>
    <col min="1547" max="1793" width="9.140625" style="11"/>
    <col min="1794" max="1794" width="28.140625" style="11" customWidth="1"/>
    <col min="1795" max="1795" width="6.85546875" style="11" customWidth="1"/>
    <col min="1796" max="1796" width="9" style="11" customWidth="1"/>
    <col min="1797" max="1797" width="8.85546875" style="11" customWidth="1"/>
    <col min="1798" max="1798" width="11.85546875" style="11" customWidth="1"/>
    <col min="1799" max="1799" width="14.85546875" style="11" customWidth="1"/>
    <col min="1800" max="1800" width="14.28515625" style="11" customWidth="1"/>
    <col min="1801" max="1801" width="13.5703125" style="11" customWidth="1"/>
    <col min="1802" max="1802" width="16.140625" style="11" customWidth="1"/>
    <col min="1803" max="2049" width="9.140625" style="11"/>
    <col min="2050" max="2050" width="28.140625" style="11" customWidth="1"/>
    <col min="2051" max="2051" width="6.85546875" style="11" customWidth="1"/>
    <col min="2052" max="2052" width="9" style="11" customWidth="1"/>
    <col min="2053" max="2053" width="8.85546875" style="11" customWidth="1"/>
    <col min="2054" max="2054" width="11.85546875" style="11" customWidth="1"/>
    <col min="2055" max="2055" width="14.85546875" style="11" customWidth="1"/>
    <col min="2056" max="2056" width="14.28515625" style="11" customWidth="1"/>
    <col min="2057" max="2057" width="13.5703125" style="11" customWidth="1"/>
    <col min="2058" max="2058" width="16.140625" style="11" customWidth="1"/>
    <col min="2059" max="2305" width="9.140625" style="11"/>
    <col min="2306" max="2306" width="28.140625" style="11" customWidth="1"/>
    <col min="2307" max="2307" width="6.85546875" style="11" customWidth="1"/>
    <col min="2308" max="2308" width="9" style="11" customWidth="1"/>
    <col min="2309" max="2309" width="8.85546875" style="11" customWidth="1"/>
    <col min="2310" max="2310" width="11.85546875" style="11" customWidth="1"/>
    <col min="2311" max="2311" width="14.85546875" style="11" customWidth="1"/>
    <col min="2312" max="2312" width="14.28515625" style="11" customWidth="1"/>
    <col min="2313" max="2313" width="13.5703125" style="11" customWidth="1"/>
    <col min="2314" max="2314" width="16.140625" style="11" customWidth="1"/>
    <col min="2315" max="2561" width="9.140625" style="11"/>
    <col min="2562" max="2562" width="28.140625" style="11" customWidth="1"/>
    <col min="2563" max="2563" width="6.85546875" style="11" customWidth="1"/>
    <col min="2564" max="2564" width="9" style="11" customWidth="1"/>
    <col min="2565" max="2565" width="8.85546875" style="11" customWidth="1"/>
    <col min="2566" max="2566" width="11.85546875" style="11" customWidth="1"/>
    <col min="2567" max="2567" width="14.85546875" style="11" customWidth="1"/>
    <col min="2568" max="2568" width="14.28515625" style="11" customWidth="1"/>
    <col min="2569" max="2569" width="13.5703125" style="11" customWidth="1"/>
    <col min="2570" max="2570" width="16.140625" style="11" customWidth="1"/>
    <col min="2571" max="2817" width="9.140625" style="11"/>
    <col min="2818" max="2818" width="28.140625" style="11" customWidth="1"/>
    <col min="2819" max="2819" width="6.85546875" style="11" customWidth="1"/>
    <col min="2820" max="2820" width="9" style="11" customWidth="1"/>
    <col min="2821" max="2821" width="8.85546875" style="11" customWidth="1"/>
    <col min="2822" max="2822" width="11.85546875" style="11" customWidth="1"/>
    <col min="2823" max="2823" width="14.85546875" style="11" customWidth="1"/>
    <col min="2824" max="2824" width="14.28515625" style="11" customWidth="1"/>
    <col min="2825" max="2825" width="13.5703125" style="11" customWidth="1"/>
    <col min="2826" max="2826" width="16.140625" style="11" customWidth="1"/>
    <col min="2827" max="3073" width="9.140625" style="11"/>
    <col min="3074" max="3074" width="28.140625" style="11" customWidth="1"/>
    <col min="3075" max="3075" width="6.85546875" style="11" customWidth="1"/>
    <col min="3076" max="3076" width="9" style="11" customWidth="1"/>
    <col min="3077" max="3077" width="8.85546875" style="11" customWidth="1"/>
    <col min="3078" max="3078" width="11.85546875" style="11" customWidth="1"/>
    <col min="3079" max="3079" width="14.85546875" style="11" customWidth="1"/>
    <col min="3080" max="3080" width="14.28515625" style="11" customWidth="1"/>
    <col min="3081" max="3081" width="13.5703125" style="11" customWidth="1"/>
    <col min="3082" max="3082" width="16.140625" style="11" customWidth="1"/>
    <col min="3083" max="3329" width="9.140625" style="11"/>
    <col min="3330" max="3330" width="28.140625" style="11" customWidth="1"/>
    <col min="3331" max="3331" width="6.85546875" style="11" customWidth="1"/>
    <col min="3332" max="3332" width="9" style="11" customWidth="1"/>
    <col min="3333" max="3333" width="8.85546875" style="11" customWidth="1"/>
    <col min="3334" max="3334" width="11.85546875" style="11" customWidth="1"/>
    <col min="3335" max="3335" width="14.85546875" style="11" customWidth="1"/>
    <col min="3336" max="3336" width="14.28515625" style="11" customWidth="1"/>
    <col min="3337" max="3337" width="13.5703125" style="11" customWidth="1"/>
    <col min="3338" max="3338" width="16.140625" style="11" customWidth="1"/>
    <col min="3339" max="3585" width="9.140625" style="11"/>
    <col min="3586" max="3586" width="28.140625" style="11" customWidth="1"/>
    <col min="3587" max="3587" width="6.85546875" style="11" customWidth="1"/>
    <col min="3588" max="3588" width="9" style="11" customWidth="1"/>
    <col min="3589" max="3589" width="8.85546875" style="11" customWidth="1"/>
    <col min="3590" max="3590" width="11.85546875" style="11" customWidth="1"/>
    <col min="3591" max="3591" width="14.85546875" style="11" customWidth="1"/>
    <col min="3592" max="3592" width="14.28515625" style="11" customWidth="1"/>
    <col min="3593" max="3593" width="13.5703125" style="11" customWidth="1"/>
    <col min="3594" max="3594" width="16.140625" style="11" customWidth="1"/>
    <col min="3595" max="3841" width="9.140625" style="11"/>
    <col min="3842" max="3842" width="28.140625" style="11" customWidth="1"/>
    <col min="3843" max="3843" width="6.85546875" style="11" customWidth="1"/>
    <col min="3844" max="3844" width="9" style="11" customWidth="1"/>
    <col min="3845" max="3845" width="8.85546875" style="11" customWidth="1"/>
    <col min="3846" max="3846" width="11.85546875" style="11" customWidth="1"/>
    <col min="3847" max="3847" width="14.85546875" style="11" customWidth="1"/>
    <col min="3848" max="3848" width="14.28515625" style="11" customWidth="1"/>
    <col min="3849" max="3849" width="13.5703125" style="11" customWidth="1"/>
    <col min="3850" max="3850" width="16.140625" style="11" customWidth="1"/>
    <col min="3851" max="4097" width="9.140625" style="11"/>
    <col min="4098" max="4098" width="28.140625" style="11" customWidth="1"/>
    <col min="4099" max="4099" width="6.85546875" style="11" customWidth="1"/>
    <col min="4100" max="4100" width="9" style="11" customWidth="1"/>
    <col min="4101" max="4101" width="8.85546875" style="11" customWidth="1"/>
    <col min="4102" max="4102" width="11.85546875" style="11" customWidth="1"/>
    <col min="4103" max="4103" width="14.85546875" style="11" customWidth="1"/>
    <col min="4104" max="4104" width="14.28515625" style="11" customWidth="1"/>
    <col min="4105" max="4105" width="13.5703125" style="11" customWidth="1"/>
    <col min="4106" max="4106" width="16.140625" style="11" customWidth="1"/>
    <col min="4107" max="4353" width="9.140625" style="11"/>
    <col min="4354" max="4354" width="28.140625" style="11" customWidth="1"/>
    <col min="4355" max="4355" width="6.85546875" style="11" customWidth="1"/>
    <col min="4356" max="4356" width="9" style="11" customWidth="1"/>
    <col min="4357" max="4357" width="8.85546875" style="11" customWidth="1"/>
    <col min="4358" max="4358" width="11.85546875" style="11" customWidth="1"/>
    <col min="4359" max="4359" width="14.85546875" style="11" customWidth="1"/>
    <col min="4360" max="4360" width="14.28515625" style="11" customWidth="1"/>
    <col min="4361" max="4361" width="13.5703125" style="11" customWidth="1"/>
    <col min="4362" max="4362" width="16.140625" style="11" customWidth="1"/>
    <col min="4363" max="4609" width="9.140625" style="11"/>
    <col min="4610" max="4610" width="28.140625" style="11" customWidth="1"/>
    <col min="4611" max="4611" width="6.85546875" style="11" customWidth="1"/>
    <col min="4612" max="4612" width="9" style="11" customWidth="1"/>
    <col min="4613" max="4613" width="8.85546875" style="11" customWidth="1"/>
    <col min="4614" max="4614" width="11.85546875" style="11" customWidth="1"/>
    <col min="4615" max="4615" width="14.85546875" style="11" customWidth="1"/>
    <col min="4616" max="4616" width="14.28515625" style="11" customWidth="1"/>
    <col min="4617" max="4617" width="13.5703125" style="11" customWidth="1"/>
    <col min="4618" max="4618" width="16.140625" style="11" customWidth="1"/>
    <col min="4619" max="4865" width="9.140625" style="11"/>
    <col min="4866" max="4866" width="28.140625" style="11" customWidth="1"/>
    <col min="4867" max="4867" width="6.85546875" style="11" customWidth="1"/>
    <col min="4868" max="4868" width="9" style="11" customWidth="1"/>
    <col min="4869" max="4869" width="8.85546875" style="11" customWidth="1"/>
    <col min="4870" max="4870" width="11.85546875" style="11" customWidth="1"/>
    <col min="4871" max="4871" width="14.85546875" style="11" customWidth="1"/>
    <col min="4872" max="4872" width="14.28515625" style="11" customWidth="1"/>
    <col min="4873" max="4873" width="13.5703125" style="11" customWidth="1"/>
    <col min="4874" max="4874" width="16.140625" style="11" customWidth="1"/>
    <col min="4875" max="5121" width="9.140625" style="11"/>
    <col min="5122" max="5122" width="28.140625" style="11" customWidth="1"/>
    <col min="5123" max="5123" width="6.85546875" style="11" customWidth="1"/>
    <col min="5124" max="5124" width="9" style="11" customWidth="1"/>
    <col min="5125" max="5125" width="8.85546875" style="11" customWidth="1"/>
    <col min="5126" max="5126" width="11.85546875" style="11" customWidth="1"/>
    <col min="5127" max="5127" width="14.85546875" style="11" customWidth="1"/>
    <col min="5128" max="5128" width="14.28515625" style="11" customWidth="1"/>
    <col min="5129" max="5129" width="13.5703125" style="11" customWidth="1"/>
    <col min="5130" max="5130" width="16.140625" style="11" customWidth="1"/>
    <col min="5131" max="5377" width="9.140625" style="11"/>
    <col min="5378" max="5378" width="28.140625" style="11" customWidth="1"/>
    <col min="5379" max="5379" width="6.85546875" style="11" customWidth="1"/>
    <col min="5380" max="5380" width="9" style="11" customWidth="1"/>
    <col min="5381" max="5381" width="8.85546875" style="11" customWidth="1"/>
    <col min="5382" max="5382" width="11.85546875" style="11" customWidth="1"/>
    <col min="5383" max="5383" width="14.85546875" style="11" customWidth="1"/>
    <col min="5384" max="5384" width="14.28515625" style="11" customWidth="1"/>
    <col min="5385" max="5385" width="13.5703125" style="11" customWidth="1"/>
    <col min="5386" max="5386" width="16.140625" style="11" customWidth="1"/>
    <col min="5387" max="5633" width="9.140625" style="11"/>
    <col min="5634" max="5634" width="28.140625" style="11" customWidth="1"/>
    <col min="5635" max="5635" width="6.85546875" style="11" customWidth="1"/>
    <col min="5636" max="5636" width="9" style="11" customWidth="1"/>
    <col min="5637" max="5637" width="8.85546875" style="11" customWidth="1"/>
    <col min="5638" max="5638" width="11.85546875" style="11" customWidth="1"/>
    <col min="5639" max="5639" width="14.85546875" style="11" customWidth="1"/>
    <col min="5640" max="5640" width="14.28515625" style="11" customWidth="1"/>
    <col min="5641" max="5641" width="13.5703125" style="11" customWidth="1"/>
    <col min="5642" max="5642" width="16.140625" style="11" customWidth="1"/>
    <col min="5643" max="5889" width="9.140625" style="11"/>
    <col min="5890" max="5890" width="28.140625" style="11" customWidth="1"/>
    <col min="5891" max="5891" width="6.85546875" style="11" customWidth="1"/>
    <col min="5892" max="5892" width="9" style="11" customWidth="1"/>
    <col min="5893" max="5893" width="8.85546875" style="11" customWidth="1"/>
    <col min="5894" max="5894" width="11.85546875" style="11" customWidth="1"/>
    <col min="5895" max="5895" width="14.85546875" style="11" customWidth="1"/>
    <col min="5896" max="5896" width="14.28515625" style="11" customWidth="1"/>
    <col min="5897" max="5897" width="13.5703125" style="11" customWidth="1"/>
    <col min="5898" max="5898" width="16.140625" style="11" customWidth="1"/>
    <col min="5899" max="6145" width="9.140625" style="11"/>
    <col min="6146" max="6146" width="28.140625" style="11" customWidth="1"/>
    <col min="6147" max="6147" width="6.85546875" style="11" customWidth="1"/>
    <col min="6148" max="6148" width="9" style="11" customWidth="1"/>
    <col min="6149" max="6149" width="8.85546875" style="11" customWidth="1"/>
    <col min="6150" max="6150" width="11.85546875" style="11" customWidth="1"/>
    <col min="6151" max="6151" width="14.85546875" style="11" customWidth="1"/>
    <col min="6152" max="6152" width="14.28515625" style="11" customWidth="1"/>
    <col min="6153" max="6153" width="13.5703125" style="11" customWidth="1"/>
    <col min="6154" max="6154" width="16.140625" style="11" customWidth="1"/>
    <col min="6155" max="6401" width="9.140625" style="11"/>
    <col min="6402" max="6402" width="28.140625" style="11" customWidth="1"/>
    <col min="6403" max="6403" width="6.85546875" style="11" customWidth="1"/>
    <col min="6404" max="6404" width="9" style="11" customWidth="1"/>
    <col min="6405" max="6405" width="8.85546875" style="11" customWidth="1"/>
    <col min="6406" max="6406" width="11.85546875" style="11" customWidth="1"/>
    <col min="6407" max="6407" width="14.85546875" style="11" customWidth="1"/>
    <col min="6408" max="6408" width="14.28515625" style="11" customWidth="1"/>
    <col min="6409" max="6409" width="13.5703125" style="11" customWidth="1"/>
    <col min="6410" max="6410" width="16.140625" style="11" customWidth="1"/>
    <col min="6411" max="6657" width="9.140625" style="11"/>
    <col min="6658" max="6658" width="28.140625" style="11" customWidth="1"/>
    <col min="6659" max="6659" width="6.85546875" style="11" customWidth="1"/>
    <col min="6660" max="6660" width="9" style="11" customWidth="1"/>
    <col min="6661" max="6661" width="8.85546875" style="11" customWidth="1"/>
    <col min="6662" max="6662" width="11.85546875" style="11" customWidth="1"/>
    <col min="6663" max="6663" width="14.85546875" style="11" customWidth="1"/>
    <col min="6664" max="6664" width="14.28515625" style="11" customWidth="1"/>
    <col min="6665" max="6665" width="13.5703125" style="11" customWidth="1"/>
    <col min="6666" max="6666" width="16.140625" style="11" customWidth="1"/>
    <col min="6667" max="6913" width="9.140625" style="11"/>
    <col min="6914" max="6914" width="28.140625" style="11" customWidth="1"/>
    <col min="6915" max="6915" width="6.85546875" style="11" customWidth="1"/>
    <col min="6916" max="6916" width="9" style="11" customWidth="1"/>
    <col min="6917" max="6917" width="8.85546875" style="11" customWidth="1"/>
    <col min="6918" max="6918" width="11.85546875" style="11" customWidth="1"/>
    <col min="6919" max="6919" width="14.85546875" style="11" customWidth="1"/>
    <col min="6920" max="6920" width="14.28515625" style="11" customWidth="1"/>
    <col min="6921" max="6921" width="13.5703125" style="11" customWidth="1"/>
    <col min="6922" max="6922" width="16.140625" style="11" customWidth="1"/>
    <col min="6923" max="7169" width="9.140625" style="11"/>
    <col min="7170" max="7170" width="28.140625" style="11" customWidth="1"/>
    <col min="7171" max="7171" width="6.85546875" style="11" customWidth="1"/>
    <col min="7172" max="7172" width="9" style="11" customWidth="1"/>
    <col min="7173" max="7173" width="8.85546875" style="11" customWidth="1"/>
    <col min="7174" max="7174" width="11.85546875" style="11" customWidth="1"/>
    <col min="7175" max="7175" width="14.85546875" style="11" customWidth="1"/>
    <col min="7176" max="7176" width="14.28515625" style="11" customWidth="1"/>
    <col min="7177" max="7177" width="13.5703125" style="11" customWidth="1"/>
    <col min="7178" max="7178" width="16.140625" style="11" customWidth="1"/>
    <col min="7179" max="7425" width="9.140625" style="11"/>
    <col min="7426" max="7426" width="28.140625" style="11" customWidth="1"/>
    <col min="7427" max="7427" width="6.85546875" style="11" customWidth="1"/>
    <col min="7428" max="7428" width="9" style="11" customWidth="1"/>
    <col min="7429" max="7429" width="8.85546875" style="11" customWidth="1"/>
    <col min="7430" max="7430" width="11.85546875" style="11" customWidth="1"/>
    <col min="7431" max="7431" width="14.85546875" style="11" customWidth="1"/>
    <col min="7432" max="7432" width="14.28515625" style="11" customWidth="1"/>
    <col min="7433" max="7433" width="13.5703125" style="11" customWidth="1"/>
    <col min="7434" max="7434" width="16.140625" style="11" customWidth="1"/>
    <col min="7435" max="7681" width="9.140625" style="11"/>
    <col min="7682" max="7682" width="28.140625" style="11" customWidth="1"/>
    <col min="7683" max="7683" width="6.85546875" style="11" customWidth="1"/>
    <col min="7684" max="7684" width="9" style="11" customWidth="1"/>
    <col min="7685" max="7685" width="8.85546875" style="11" customWidth="1"/>
    <col min="7686" max="7686" width="11.85546875" style="11" customWidth="1"/>
    <col min="7687" max="7687" width="14.85546875" style="11" customWidth="1"/>
    <col min="7688" max="7688" width="14.28515625" style="11" customWidth="1"/>
    <col min="7689" max="7689" width="13.5703125" style="11" customWidth="1"/>
    <col min="7690" max="7690" width="16.140625" style="11" customWidth="1"/>
    <col min="7691" max="7937" width="9.140625" style="11"/>
    <col min="7938" max="7938" width="28.140625" style="11" customWidth="1"/>
    <col min="7939" max="7939" width="6.85546875" style="11" customWidth="1"/>
    <col min="7940" max="7940" width="9" style="11" customWidth="1"/>
    <col min="7941" max="7941" width="8.85546875" style="11" customWidth="1"/>
    <col min="7942" max="7942" width="11.85546875" style="11" customWidth="1"/>
    <col min="7943" max="7943" width="14.85546875" style="11" customWidth="1"/>
    <col min="7944" max="7944" width="14.28515625" style="11" customWidth="1"/>
    <col min="7945" max="7945" width="13.5703125" style="11" customWidth="1"/>
    <col min="7946" max="7946" width="16.140625" style="11" customWidth="1"/>
    <col min="7947" max="8193" width="9.140625" style="11"/>
    <col min="8194" max="8194" width="28.140625" style="11" customWidth="1"/>
    <col min="8195" max="8195" width="6.85546875" style="11" customWidth="1"/>
    <col min="8196" max="8196" width="9" style="11" customWidth="1"/>
    <col min="8197" max="8197" width="8.85546875" style="11" customWidth="1"/>
    <col min="8198" max="8198" width="11.85546875" style="11" customWidth="1"/>
    <col min="8199" max="8199" width="14.85546875" style="11" customWidth="1"/>
    <col min="8200" max="8200" width="14.28515625" style="11" customWidth="1"/>
    <col min="8201" max="8201" width="13.5703125" style="11" customWidth="1"/>
    <col min="8202" max="8202" width="16.140625" style="11" customWidth="1"/>
    <col min="8203" max="8449" width="9.140625" style="11"/>
    <col min="8450" max="8450" width="28.140625" style="11" customWidth="1"/>
    <col min="8451" max="8451" width="6.85546875" style="11" customWidth="1"/>
    <col min="8452" max="8452" width="9" style="11" customWidth="1"/>
    <col min="8453" max="8453" width="8.85546875" style="11" customWidth="1"/>
    <col min="8454" max="8454" width="11.85546875" style="11" customWidth="1"/>
    <col min="8455" max="8455" width="14.85546875" style="11" customWidth="1"/>
    <col min="8456" max="8456" width="14.28515625" style="11" customWidth="1"/>
    <col min="8457" max="8457" width="13.5703125" style="11" customWidth="1"/>
    <col min="8458" max="8458" width="16.140625" style="11" customWidth="1"/>
    <col min="8459" max="8705" width="9.140625" style="11"/>
    <col min="8706" max="8706" width="28.140625" style="11" customWidth="1"/>
    <col min="8707" max="8707" width="6.85546875" style="11" customWidth="1"/>
    <col min="8708" max="8708" width="9" style="11" customWidth="1"/>
    <col min="8709" max="8709" width="8.85546875" style="11" customWidth="1"/>
    <col min="8710" max="8710" width="11.85546875" style="11" customWidth="1"/>
    <col min="8711" max="8711" width="14.85546875" style="11" customWidth="1"/>
    <col min="8712" max="8712" width="14.28515625" style="11" customWidth="1"/>
    <col min="8713" max="8713" width="13.5703125" style="11" customWidth="1"/>
    <col min="8714" max="8714" width="16.140625" style="11" customWidth="1"/>
    <col min="8715" max="8961" width="9.140625" style="11"/>
    <col min="8962" max="8962" width="28.140625" style="11" customWidth="1"/>
    <col min="8963" max="8963" width="6.85546875" style="11" customWidth="1"/>
    <col min="8964" max="8964" width="9" style="11" customWidth="1"/>
    <col min="8965" max="8965" width="8.85546875" style="11" customWidth="1"/>
    <col min="8966" max="8966" width="11.85546875" style="11" customWidth="1"/>
    <col min="8967" max="8967" width="14.85546875" style="11" customWidth="1"/>
    <col min="8968" max="8968" width="14.28515625" style="11" customWidth="1"/>
    <col min="8969" max="8969" width="13.5703125" style="11" customWidth="1"/>
    <col min="8970" max="8970" width="16.140625" style="11" customWidth="1"/>
    <col min="8971" max="9217" width="9.140625" style="11"/>
    <col min="9218" max="9218" width="28.140625" style="11" customWidth="1"/>
    <col min="9219" max="9219" width="6.85546875" style="11" customWidth="1"/>
    <col min="9220" max="9220" width="9" style="11" customWidth="1"/>
    <col min="9221" max="9221" width="8.85546875" style="11" customWidth="1"/>
    <col min="9222" max="9222" width="11.85546875" style="11" customWidth="1"/>
    <col min="9223" max="9223" width="14.85546875" style="11" customWidth="1"/>
    <col min="9224" max="9224" width="14.28515625" style="11" customWidth="1"/>
    <col min="9225" max="9225" width="13.5703125" style="11" customWidth="1"/>
    <col min="9226" max="9226" width="16.140625" style="11" customWidth="1"/>
    <col min="9227" max="9473" width="9.140625" style="11"/>
    <col min="9474" max="9474" width="28.140625" style="11" customWidth="1"/>
    <col min="9475" max="9475" width="6.85546875" style="11" customWidth="1"/>
    <col min="9476" max="9476" width="9" style="11" customWidth="1"/>
    <col min="9477" max="9477" width="8.85546875" style="11" customWidth="1"/>
    <col min="9478" max="9478" width="11.85546875" style="11" customWidth="1"/>
    <col min="9479" max="9479" width="14.85546875" style="11" customWidth="1"/>
    <col min="9480" max="9480" width="14.28515625" style="11" customWidth="1"/>
    <col min="9481" max="9481" width="13.5703125" style="11" customWidth="1"/>
    <col min="9482" max="9482" width="16.140625" style="11" customWidth="1"/>
    <col min="9483" max="9729" width="9.140625" style="11"/>
    <col min="9730" max="9730" width="28.140625" style="11" customWidth="1"/>
    <col min="9731" max="9731" width="6.85546875" style="11" customWidth="1"/>
    <col min="9732" max="9732" width="9" style="11" customWidth="1"/>
    <col min="9733" max="9733" width="8.85546875" style="11" customWidth="1"/>
    <col min="9734" max="9734" width="11.85546875" style="11" customWidth="1"/>
    <col min="9735" max="9735" width="14.85546875" style="11" customWidth="1"/>
    <col min="9736" max="9736" width="14.28515625" style="11" customWidth="1"/>
    <col min="9737" max="9737" width="13.5703125" style="11" customWidth="1"/>
    <col min="9738" max="9738" width="16.140625" style="11" customWidth="1"/>
    <col min="9739" max="9985" width="9.140625" style="11"/>
    <col min="9986" max="9986" width="28.140625" style="11" customWidth="1"/>
    <col min="9987" max="9987" width="6.85546875" style="11" customWidth="1"/>
    <col min="9988" max="9988" width="9" style="11" customWidth="1"/>
    <col min="9989" max="9989" width="8.85546875" style="11" customWidth="1"/>
    <col min="9990" max="9990" width="11.85546875" style="11" customWidth="1"/>
    <col min="9991" max="9991" width="14.85546875" style="11" customWidth="1"/>
    <col min="9992" max="9992" width="14.28515625" style="11" customWidth="1"/>
    <col min="9993" max="9993" width="13.5703125" style="11" customWidth="1"/>
    <col min="9994" max="9994" width="16.140625" style="11" customWidth="1"/>
    <col min="9995" max="10241" width="9.140625" style="11"/>
    <col min="10242" max="10242" width="28.140625" style="11" customWidth="1"/>
    <col min="10243" max="10243" width="6.85546875" style="11" customWidth="1"/>
    <col min="10244" max="10244" width="9" style="11" customWidth="1"/>
    <col min="10245" max="10245" width="8.85546875" style="11" customWidth="1"/>
    <col min="10246" max="10246" width="11.85546875" style="11" customWidth="1"/>
    <col min="10247" max="10247" width="14.85546875" style="11" customWidth="1"/>
    <col min="10248" max="10248" width="14.28515625" style="11" customWidth="1"/>
    <col min="10249" max="10249" width="13.5703125" style="11" customWidth="1"/>
    <col min="10250" max="10250" width="16.140625" style="11" customWidth="1"/>
    <col min="10251" max="10497" width="9.140625" style="11"/>
    <col min="10498" max="10498" width="28.140625" style="11" customWidth="1"/>
    <col min="10499" max="10499" width="6.85546875" style="11" customWidth="1"/>
    <col min="10500" max="10500" width="9" style="11" customWidth="1"/>
    <col min="10501" max="10501" width="8.85546875" style="11" customWidth="1"/>
    <col min="10502" max="10502" width="11.85546875" style="11" customWidth="1"/>
    <col min="10503" max="10503" width="14.85546875" style="11" customWidth="1"/>
    <col min="10504" max="10504" width="14.28515625" style="11" customWidth="1"/>
    <col min="10505" max="10505" width="13.5703125" style="11" customWidth="1"/>
    <col min="10506" max="10506" width="16.140625" style="11" customWidth="1"/>
    <col min="10507" max="10753" width="9.140625" style="11"/>
    <col min="10754" max="10754" width="28.140625" style="11" customWidth="1"/>
    <col min="10755" max="10755" width="6.85546875" style="11" customWidth="1"/>
    <col min="10756" max="10756" width="9" style="11" customWidth="1"/>
    <col min="10757" max="10757" width="8.85546875" style="11" customWidth="1"/>
    <col min="10758" max="10758" width="11.85546875" style="11" customWidth="1"/>
    <col min="10759" max="10759" width="14.85546875" style="11" customWidth="1"/>
    <col min="10760" max="10760" width="14.28515625" style="11" customWidth="1"/>
    <col min="10761" max="10761" width="13.5703125" style="11" customWidth="1"/>
    <col min="10762" max="10762" width="16.140625" style="11" customWidth="1"/>
    <col min="10763" max="11009" width="9.140625" style="11"/>
    <col min="11010" max="11010" width="28.140625" style="11" customWidth="1"/>
    <col min="11011" max="11011" width="6.85546875" style="11" customWidth="1"/>
    <col min="11012" max="11012" width="9" style="11" customWidth="1"/>
    <col min="11013" max="11013" width="8.85546875" style="11" customWidth="1"/>
    <col min="11014" max="11014" width="11.85546875" style="11" customWidth="1"/>
    <col min="11015" max="11015" width="14.85546875" style="11" customWidth="1"/>
    <col min="11016" max="11016" width="14.28515625" style="11" customWidth="1"/>
    <col min="11017" max="11017" width="13.5703125" style="11" customWidth="1"/>
    <col min="11018" max="11018" width="16.140625" style="11" customWidth="1"/>
    <col min="11019" max="11265" width="9.140625" style="11"/>
    <col min="11266" max="11266" width="28.140625" style="11" customWidth="1"/>
    <col min="11267" max="11267" width="6.85546875" style="11" customWidth="1"/>
    <col min="11268" max="11268" width="9" style="11" customWidth="1"/>
    <col min="11269" max="11269" width="8.85546875" style="11" customWidth="1"/>
    <col min="11270" max="11270" width="11.85546875" style="11" customWidth="1"/>
    <col min="11271" max="11271" width="14.85546875" style="11" customWidth="1"/>
    <col min="11272" max="11272" width="14.28515625" style="11" customWidth="1"/>
    <col min="11273" max="11273" width="13.5703125" style="11" customWidth="1"/>
    <col min="11274" max="11274" width="16.140625" style="11" customWidth="1"/>
    <col min="11275" max="11521" width="9.140625" style="11"/>
    <col min="11522" max="11522" width="28.140625" style="11" customWidth="1"/>
    <col min="11523" max="11523" width="6.85546875" style="11" customWidth="1"/>
    <col min="11524" max="11524" width="9" style="11" customWidth="1"/>
    <col min="11525" max="11525" width="8.85546875" style="11" customWidth="1"/>
    <col min="11526" max="11526" width="11.85546875" style="11" customWidth="1"/>
    <col min="11527" max="11527" width="14.85546875" style="11" customWidth="1"/>
    <col min="11528" max="11528" width="14.28515625" style="11" customWidth="1"/>
    <col min="11529" max="11529" width="13.5703125" style="11" customWidth="1"/>
    <col min="11530" max="11530" width="16.140625" style="11" customWidth="1"/>
    <col min="11531" max="11777" width="9.140625" style="11"/>
    <col min="11778" max="11778" width="28.140625" style="11" customWidth="1"/>
    <col min="11779" max="11779" width="6.85546875" style="11" customWidth="1"/>
    <col min="11780" max="11780" width="9" style="11" customWidth="1"/>
    <col min="11781" max="11781" width="8.85546875" style="11" customWidth="1"/>
    <col min="11782" max="11782" width="11.85546875" style="11" customWidth="1"/>
    <col min="11783" max="11783" width="14.85546875" style="11" customWidth="1"/>
    <col min="11784" max="11784" width="14.28515625" style="11" customWidth="1"/>
    <col min="11785" max="11785" width="13.5703125" style="11" customWidth="1"/>
    <col min="11786" max="11786" width="16.140625" style="11" customWidth="1"/>
    <col min="11787" max="12033" width="9.140625" style="11"/>
    <col min="12034" max="12034" width="28.140625" style="11" customWidth="1"/>
    <col min="12035" max="12035" width="6.85546875" style="11" customWidth="1"/>
    <col min="12036" max="12036" width="9" style="11" customWidth="1"/>
    <col min="12037" max="12037" width="8.85546875" style="11" customWidth="1"/>
    <col min="12038" max="12038" width="11.85546875" style="11" customWidth="1"/>
    <col min="12039" max="12039" width="14.85546875" style="11" customWidth="1"/>
    <col min="12040" max="12040" width="14.28515625" style="11" customWidth="1"/>
    <col min="12041" max="12041" width="13.5703125" style="11" customWidth="1"/>
    <col min="12042" max="12042" width="16.140625" style="11" customWidth="1"/>
    <col min="12043" max="12289" width="9.140625" style="11"/>
    <col min="12290" max="12290" width="28.140625" style="11" customWidth="1"/>
    <col min="12291" max="12291" width="6.85546875" style="11" customWidth="1"/>
    <col min="12292" max="12292" width="9" style="11" customWidth="1"/>
    <col min="12293" max="12293" width="8.85546875" style="11" customWidth="1"/>
    <col min="12294" max="12294" width="11.85546875" style="11" customWidth="1"/>
    <col min="12295" max="12295" width="14.85546875" style="11" customWidth="1"/>
    <col min="12296" max="12296" width="14.28515625" style="11" customWidth="1"/>
    <col min="12297" max="12297" width="13.5703125" style="11" customWidth="1"/>
    <col min="12298" max="12298" width="16.140625" style="11" customWidth="1"/>
    <col min="12299" max="12545" width="9.140625" style="11"/>
    <col min="12546" max="12546" width="28.140625" style="11" customWidth="1"/>
    <col min="12547" max="12547" width="6.85546875" style="11" customWidth="1"/>
    <col min="12548" max="12548" width="9" style="11" customWidth="1"/>
    <col min="12549" max="12549" width="8.85546875" style="11" customWidth="1"/>
    <col min="12550" max="12550" width="11.85546875" style="11" customWidth="1"/>
    <col min="12551" max="12551" width="14.85546875" style="11" customWidth="1"/>
    <col min="12552" max="12552" width="14.28515625" style="11" customWidth="1"/>
    <col min="12553" max="12553" width="13.5703125" style="11" customWidth="1"/>
    <col min="12554" max="12554" width="16.140625" style="11" customWidth="1"/>
    <col min="12555" max="12801" width="9.140625" style="11"/>
    <col min="12802" max="12802" width="28.140625" style="11" customWidth="1"/>
    <col min="12803" max="12803" width="6.85546875" style="11" customWidth="1"/>
    <col min="12804" max="12804" width="9" style="11" customWidth="1"/>
    <col min="12805" max="12805" width="8.85546875" style="11" customWidth="1"/>
    <col min="12806" max="12806" width="11.85546875" style="11" customWidth="1"/>
    <col min="12807" max="12807" width="14.85546875" style="11" customWidth="1"/>
    <col min="12808" max="12808" width="14.28515625" style="11" customWidth="1"/>
    <col min="12809" max="12809" width="13.5703125" style="11" customWidth="1"/>
    <col min="12810" max="12810" width="16.140625" style="11" customWidth="1"/>
    <col min="12811" max="13057" width="9.140625" style="11"/>
    <col min="13058" max="13058" width="28.140625" style="11" customWidth="1"/>
    <col min="13059" max="13059" width="6.85546875" style="11" customWidth="1"/>
    <col min="13060" max="13060" width="9" style="11" customWidth="1"/>
    <col min="13061" max="13061" width="8.85546875" style="11" customWidth="1"/>
    <col min="13062" max="13062" width="11.85546875" style="11" customWidth="1"/>
    <col min="13063" max="13063" width="14.85546875" style="11" customWidth="1"/>
    <col min="13064" max="13064" width="14.28515625" style="11" customWidth="1"/>
    <col min="13065" max="13065" width="13.5703125" style="11" customWidth="1"/>
    <col min="13066" max="13066" width="16.140625" style="11" customWidth="1"/>
    <col min="13067" max="13313" width="9.140625" style="11"/>
    <col min="13314" max="13314" width="28.140625" style="11" customWidth="1"/>
    <col min="13315" max="13315" width="6.85546875" style="11" customWidth="1"/>
    <col min="13316" max="13316" width="9" style="11" customWidth="1"/>
    <col min="13317" max="13317" width="8.85546875" style="11" customWidth="1"/>
    <col min="13318" max="13318" width="11.85546875" style="11" customWidth="1"/>
    <col min="13319" max="13319" width="14.85546875" style="11" customWidth="1"/>
    <col min="13320" max="13320" width="14.28515625" style="11" customWidth="1"/>
    <col min="13321" max="13321" width="13.5703125" style="11" customWidth="1"/>
    <col min="13322" max="13322" width="16.140625" style="11" customWidth="1"/>
    <col min="13323" max="13569" width="9.140625" style="11"/>
    <col min="13570" max="13570" width="28.140625" style="11" customWidth="1"/>
    <col min="13571" max="13571" width="6.85546875" style="11" customWidth="1"/>
    <col min="13572" max="13572" width="9" style="11" customWidth="1"/>
    <col min="13573" max="13573" width="8.85546875" style="11" customWidth="1"/>
    <col min="13574" max="13574" width="11.85546875" style="11" customWidth="1"/>
    <col min="13575" max="13575" width="14.85546875" style="11" customWidth="1"/>
    <col min="13576" max="13576" width="14.28515625" style="11" customWidth="1"/>
    <col min="13577" max="13577" width="13.5703125" style="11" customWidth="1"/>
    <col min="13578" max="13578" width="16.140625" style="11" customWidth="1"/>
    <col min="13579" max="13825" width="9.140625" style="11"/>
    <col min="13826" max="13826" width="28.140625" style="11" customWidth="1"/>
    <col min="13827" max="13827" width="6.85546875" style="11" customWidth="1"/>
    <col min="13828" max="13828" width="9" style="11" customWidth="1"/>
    <col min="13829" max="13829" width="8.85546875" style="11" customWidth="1"/>
    <col min="13830" max="13830" width="11.85546875" style="11" customWidth="1"/>
    <col min="13831" max="13831" width="14.85546875" style="11" customWidth="1"/>
    <col min="13832" max="13832" width="14.28515625" style="11" customWidth="1"/>
    <col min="13833" max="13833" width="13.5703125" style="11" customWidth="1"/>
    <col min="13834" max="13834" width="16.140625" style="11" customWidth="1"/>
    <col min="13835" max="14081" width="9.140625" style="11"/>
    <col min="14082" max="14082" width="28.140625" style="11" customWidth="1"/>
    <col min="14083" max="14083" width="6.85546875" style="11" customWidth="1"/>
    <col min="14084" max="14084" width="9" style="11" customWidth="1"/>
    <col min="14085" max="14085" width="8.85546875" style="11" customWidth="1"/>
    <col min="14086" max="14086" width="11.85546875" style="11" customWidth="1"/>
    <col min="14087" max="14087" width="14.85546875" style="11" customWidth="1"/>
    <col min="14088" max="14088" width="14.28515625" style="11" customWidth="1"/>
    <col min="14089" max="14089" width="13.5703125" style="11" customWidth="1"/>
    <col min="14090" max="14090" width="16.140625" style="11" customWidth="1"/>
    <col min="14091" max="14337" width="9.140625" style="11"/>
    <col min="14338" max="14338" width="28.140625" style="11" customWidth="1"/>
    <col min="14339" max="14339" width="6.85546875" style="11" customWidth="1"/>
    <col min="14340" max="14340" width="9" style="11" customWidth="1"/>
    <col min="14341" max="14341" width="8.85546875" style="11" customWidth="1"/>
    <col min="14342" max="14342" width="11.85546875" style="11" customWidth="1"/>
    <col min="14343" max="14343" width="14.85546875" style="11" customWidth="1"/>
    <col min="14344" max="14344" width="14.28515625" style="11" customWidth="1"/>
    <col min="14345" max="14345" width="13.5703125" style="11" customWidth="1"/>
    <col min="14346" max="14346" width="16.140625" style="11" customWidth="1"/>
    <col min="14347" max="14593" width="9.140625" style="11"/>
    <col min="14594" max="14594" width="28.140625" style="11" customWidth="1"/>
    <col min="14595" max="14595" width="6.85546875" style="11" customWidth="1"/>
    <col min="14596" max="14596" width="9" style="11" customWidth="1"/>
    <col min="14597" max="14597" width="8.85546875" style="11" customWidth="1"/>
    <col min="14598" max="14598" width="11.85546875" style="11" customWidth="1"/>
    <col min="14599" max="14599" width="14.85546875" style="11" customWidth="1"/>
    <col min="14600" max="14600" width="14.28515625" style="11" customWidth="1"/>
    <col min="14601" max="14601" width="13.5703125" style="11" customWidth="1"/>
    <col min="14602" max="14602" width="16.140625" style="11" customWidth="1"/>
    <col min="14603" max="14849" width="9.140625" style="11"/>
    <col min="14850" max="14850" width="28.140625" style="11" customWidth="1"/>
    <col min="14851" max="14851" width="6.85546875" style="11" customWidth="1"/>
    <col min="14852" max="14852" width="9" style="11" customWidth="1"/>
    <col min="14853" max="14853" width="8.85546875" style="11" customWidth="1"/>
    <col min="14854" max="14854" width="11.85546875" style="11" customWidth="1"/>
    <col min="14855" max="14855" width="14.85546875" style="11" customWidth="1"/>
    <col min="14856" max="14856" width="14.28515625" style="11" customWidth="1"/>
    <col min="14857" max="14857" width="13.5703125" style="11" customWidth="1"/>
    <col min="14858" max="14858" width="16.140625" style="11" customWidth="1"/>
    <col min="14859" max="15105" width="9.140625" style="11"/>
    <col min="15106" max="15106" width="28.140625" style="11" customWidth="1"/>
    <col min="15107" max="15107" width="6.85546875" style="11" customWidth="1"/>
    <col min="15108" max="15108" width="9" style="11" customWidth="1"/>
    <col min="15109" max="15109" width="8.85546875" style="11" customWidth="1"/>
    <col min="15110" max="15110" width="11.85546875" style="11" customWidth="1"/>
    <col min="15111" max="15111" width="14.85546875" style="11" customWidth="1"/>
    <col min="15112" max="15112" width="14.28515625" style="11" customWidth="1"/>
    <col min="15113" max="15113" width="13.5703125" style="11" customWidth="1"/>
    <col min="15114" max="15114" width="16.140625" style="11" customWidth="1"/>
    <col min="15115" max="15361" width="9.140625" style="11"/>
    <col min="15362" max="15362" width="28.140625" style="11" customWidth="1"/>
    <col min="15363" max="15363" width="6.85546875" style="11" customWidth="1"/>
    <col min="15364" max="15364" width="9" style="11" customWidth="1"/>
    <col min="15365" max="15365" width="8.85546875" style="11" customWidth="1"/>
    <col min="15366" max="15366" width="11.85546875" style="11" customWidth="1"/>
    <col min="15367" max="15367" width="14.85546875" style="11" customWidth="1"/>
    <col min="15368" max="15368" width="14.28515625" style="11" customWidth="1"/>
    <col min="15369" max="15369" width="13.5703125" style="11" customWidth="1"/>
    <col min="15370" max="15370" width="16.140625" style="11" customWidth="1"/>
    <col min="15371" max="15617" width="9.140625" style="11"/>
    <col min="15618" max="15618" width="28.140625" style="11" customWidth="1"/>
    <col min="15619" max="15619" width="6.85546875" style="11" customWidth="1"/>
    <col min="15620" max="15620" width="9" style="11" customWidth="1"/>
    <col min="15621" max="15621" width="8.85546875" style="11" customWidth="1"/>
    <col min="15622" max="15622" width="11.85546875" style="11" customWidth="1"/>
    <col min="15623" max="15623" width="14.85546875" style="11" customWidth="1"/>
    <col min="15624" max="15624" width="14.28515625" style="11" customWidth="1"/>
    <col min="15625" max="15625" width="13.5703125" style="11" customWidth="1"/>
    <col min="15626" max="15626" width="16.140625" style="11" customWidth="1"/>
    <col min="15627" max="15873" width="9.140625" style="11"/>
    <col min="15874" max="15874" width="28.140625" style="11" customWidth="1"/>
    <col min="15875" max="15875" width="6.85546875" style="11" customWidth="1"/>
    <col min="15876" max="15876" width="9" style="11" customWidth="1"/>
    <col min="15877" max="15877" width="8.85546875" style="11" customWidth="1"/>
    <col min="15878" max="15878" width="11.85546875" style="11" customWidth="1"/>
    <col min="15879" max="15879" width="14.85546875" style="11" customWidth="1"/>
    <col min="15880" max="15880" width="14.28515625" style="11" customWidth="1"/>
    <col min="15881" max="15881" width="13.5703125" style="11" customWidth="1"/>
    <col min="15882" max="15882" width="16.140625" style="11" customWidth="1"/>
    <col min="15883" max="16129" width="9.140625" style="11"/>
    <col min="16130" max="16130" width="28.140625" style="11" customWidth="1"/>
    <col min="16131" max="16131" width="6.85546875" style="11" customWidth="1"/>
    <col min="16132" max="16132" width="9" style="11" customWidth="1"/>
    <col min="16133" max="16133" width="8.85546875" style="11" customWidth="1"/>
    <col min="16134" max="16134" width="11.85546875" style="11" customWidth="1"/>
    <col min="16135" max="16135" width="14.85546875" style="11" customWidth="1"/>
    <col min="16136" max="16136" width="14.28515625" style="11" customWidth="1"/>
    <col min="16137" max="16137" width="13.5703125" style="11" customWidth="1"/>
    <col min="16138" max="16138" width="16.140625" style="11" customWidth="1"/>
    <col min="16139" max="16384" width="9.140625" style="11"/>
  </cols>
  <sheetData>
    <row r="1" spans="1:11" s="4" customFormat="1" ht="18" customHeight="1">
      <c r="A1" s="98" t="s">
        <v>0</v>
      </c>
      <c r="B1" s="98"/>
      <c r="C1" s="98"/>
      <c r="D1" s="1"/>
      <c r="E1" s="2"/>
      <c r="F1" s="3"/>
      <c r="G1" s="3"/>
      <c r="H1" s="79"/>
      <c r="I1" s="3"/>
    </row>
    <row r="2" spans="1:11" s="4" customFormat="1" ht="18" customHeight="1">
      <c r="A2" s="98" t="s">
        <v>1</v>
      </c>
      <c r="B2" s="98"/>
      <c r="C2" s="98"/>
      <c r="D2" s="98"/>
      <c r="E2" s="98"/>
      <c r="F2" s="3"/>
      <c r="G2" s="3"/>
      <c r="H2" s="79"/>
      <c r="I2" s="3"/>
    </row>
    <row r="3" spans="1:11" s="4" customFormat="1" ht="18" customHeight="1">
      <c r="A3" s="98" t="s">
        <v>2</v>
      </c>
      <c r="B3" s="98"/>
      <c r="C3" s="99" t="s">
        <v>3</v>
      </c>
      <c r="D3" s="99"/>
      <c r="E3" s="5"/>
      <c r="F3" s="3"/>
      <c r="G3" s="3"/>
      <c r="H3" s="79"/>
      <c r="I3" s="3"/>
    </row>
    <row r="4" spans="1:11" s="6" customFormat="1" ht="9" customHeight="1">
      <c r="D4" s="7"/>
      <c r="E4" s="8"/>
      <c r="F4" s="9"/>
      <c r="G4" s="9"/>
      <c r="H4" s="80"/>
      <c r="I4" s="9"/>
    </row>
    <row r="5" spans="1:11" s="10" customFormat="1" ht="29.25" customHeight="1">
      <c r="A5" s="100" t="s">
        <v>4</v>
      </c>
      <c r="B5" s="100"/>
      <c r="C5" s="100"/>
      <c r="D5" s="100"/>
      <c r="E5" s="100"/>
      <c r="F5" s="100"/>
      <c r="G5" s="100"/>
      <c r="H5" s="100"/>
      <c r="I5" s="100"/>
    </row>
    <row r="6" spans="1:11" ht="9" customHeight="1">
      <c r="A6" s="101"/>
      <c r="B6" s="101"/>
      <c r="C6" s="101"/>
      <c r="D6" s="101"/>
      <c r="E6" s="101"/>
      <c r="F6" s="101"/>
      <c r="G6" s="101"/>
      <c r="H6" s="101"/>
      <c r="I6" s="101"/>
    </row>
    <row r="7" spans="1:11" s="13" customFormat="1" ht="18" hidden="1" customHeight="1">
      <c r="A7" s="12"/>
      <c r="C7" s="14"/>
      <c r="D7" s="15"/>
      <c r="E7" s="16"/>
      <c r="F7" s="17"/>
      <c r="G7" s="17"/>
      <c r="H7" s="81"/>
      <c r="I7" s="17"/>
    </row>
    <row r="8" spans="1:11" s="13" customFormat="1" ht="18" hidden="1" customHeight="1">
      <c r="A8" s="12"/>
      <c r="C8" s="14"/>
      <c r="D8" s="15"/>
      <c r="E8" s="16"/>
      <c r="F8" s="17"/>
      <c r="G8" s="17"/>
      <c r="H8" s="81"/>
      <c r="I8" s="17"/>
    </row>
    <row r="9" spans="1:11" s="13" customFormat="1" ht="18" hidden="1" customHeight="1">
      <c r="A9" s="12"/>
      <c r="C9" s="18"/>
      <c r="D9" s="15"/>
      <c r="E9" s="16"/>
      <c r="F9" s="17"/>
      <c r="G9" s="17"/>
      <c r="H9" s="81"/>
      <c r="I9" s="17"/>
    </row>
    <row r="10" spans="1:11" ht="8.25" customHeight="1"/>
    <row r="11" spans="1:11" s="30" customFormat="1" ht="32.25" customHeight="1">
      <c r="A11" s="24" t="s">
        <v>5</v>
      </c>
      <c r="B11" s="25" t="s">
        <v>6</v>
      </c>
      <c r="C11" s="25" t="s">
        <v>7</v>
      </c>
      <c r="D11" s="26" t="s">
        <v>8</v>
      </c>
      <c r="E11" s="27" t="s">
        <v>9</v>
      </c>
      <c r="F11" s="28" t="s">
        <v>10</v>
      </c>
      <c r="G11" s="28" t="s">
        <v>11</v>
      </c>
      <c r="H11" s="82" t="s">
        <v>12</v>
      </c>
      <c r="I11" s="28" t="s">
        <v>13</v>
      </c>
      <c r="J11" s="29" t="s">
        <v>14</v>
      </c>
    </row>
    <row r="12" spans="1:11" ht="21" customHeight="1">
      <c r="A12" s="31">
        <v>41621</v>
      </c>
      <c r="B12" s="32" t="s">
        <v>15</v>
      </c>
      <c r="C12" s="32" t="s">
        <v>16</v>
      </c>
      <c r="D12" s="33">
        <v>800</v>
      </c>
      <c r="E12" s="34">
        <v>21</v>
      </c>
      <c r="F12" s="34">
        <f>E12*10%</f>
        <v>2.1</v>
      </c>
      <c r="G12" s="34">
        <f>IF(B12&lt;&gt;"",D12*(E12+F12),0)</f>
        <v>18480</v>
      </c>
      <c r="H12" s="83"/>
      <c r="I12" s="34">
        <f>IF(B12&lt;&gt;"",G12-H12,0)</f>
        <v>18480</v>
      </c>
      <c r="J12" s="35"/>
    </row>
    <row r="13" spans="1:11" ht="21" customHeight="1">
      <c r="A13" s="36"/>
      <c r="B13" s="37" t="s">
        <v>17</v>
      </c>
      <c r="C13" s="37" t="s">
        <v>16</v>
      </c>
      <c r="D13" s="38">
        <v>480</v>
      </c>
      <c r="E13" s="39">
        <v>51</v>
      </c>
      <c r="F13" s="39">
        <f t="shared" ref="F13:F35" si="0">E13*10%</f>
        <v>5.1000000000000005</v>
      </c>
      <c r="G13" s="39">
        <f>IF(B13&lt;&gt;"",D13*(E13+F13),0)</f>
        <v>26928</v>
      </c>
      <c r="H13" s="84"/>
      <c r="I13" s="39">
        <f>IF(B13&lt;&gt;"",I12+G13-H13,0)</f>
        <v>45408</v>
      </c>
      <c r="J13" s="40"/>
    </row>
    <row r="14" spans="1:11" ht="21" customHeight="1">
      <c r="A14" s="36"/>
      <c r="B14" s="37" t="s">
        <v>18</v>
      </c>
      <c r="C14" s="37" t="s">
        <v>16</v>
      </c>
      <c r="D14" s="38">
        <v>200</v>
      </c>
      <c r="E14" s="39">
        <v>24</v>
      </c>
      <c r="F14" s="39">
        <f t="shared" si="0"/>
        <v>2.4000000000000004</v>
      </c>
      <c r="G14" s="39">
        <f>IF(B14&lt;&gt;"",D14*(E14+F14),0)</f>
        <v>5280</v>
      </c>
      <c r="H14" s="84"/>
      <c r="I14" s="39">
        <f>IF(B14&lt;&gt;"",I13+G14-H14,0)</f>
        <v>50688</v>
      </c>
      <c r="J14" s="41"/>
      <c r="K14" s="41"/>
    </row>
    <row r="15" spans="1:11" ht="21" customHeight="1">
      <c r="A15" s="36"/>
      <c r="B15" s="37" t="s">
        <v>19</v>
      </c>
      <c r="C15" s="37" t="s">
        <v>16</v>
      </c>
      <c r="D15" s="38">
        <v>120</v>
      </c>
      <c r="E15" s="39">
        <v>46.5</v>
      </c>
      <c r="F15" s="39">
        <f t="shared" si="0"/>
        <v>4.6500000000000004</v>
      </c>
      <c r="G15" s="39">
        <f>IF(B15&lt;&gt;"",D15*(E15+F15),0)</f>
        <v>6138</v>
      </c>
      <c r="H15" s="84"/>
      <c r="I15" s="39">
        <f>IF(B15&lt;&gt;"",I14+G15-H15,0)</f>
        <v>56826</v>
      </c>
      <c r="J15" s="40"/>
    </row>
    <row r="16" spans="1:11" ht="21" customHeight="1">
      <c r="A16" s="36"/>
      <c r="B16" s="37" t="s">
        <v>20</v>
      </c>
      <c r="C16" s="37" t="s">
        <v>16</v>
      </c>
      <c r="D16" s="38">
        <v>800</v>
      </c>
      <c r="E16" s="39">
        <v>12</v>
      </c>
      <c r="F16" s="39">
        <f t="shared" si="0"/>
        <v>1.2000000000000002</v>
      </c>
      <c r="G16" s="39">
        <f t="shared" ref="G16:G59" si="1">IF(B16&lt;&gt;"",D16*(E16+F16),0)</f>
        <v>10560</v>
      </c>
      <c r="H16" s="84"/>
      <c r="I16" s="39">
        <f t="shared" ref="I16:I59" si="2">IF(B16&lt;&gt;"",I15+G16-H16,0)</f>
        <v>67386</v>
      </c>
      <c r="J16" s="40"/>
    </row>
    <row r="17" spans="1:10" ht="21" customHeight="1">
      <c r="A17" s="36"/>
      <c r="B17" s="37" t="s">
        <v>21</v>
      </c>
      <c r="C17" s="37" t="s">
        <v>16</v>
      </c>
      <c r="D17" s="38">
        <v>480</v>
      </c>
      <c r="E17" s="39">
        <v>32</v>
      </c>
      <c r="F17" s="39">
        <f t="shared" si="0"/>
        <v>3.2</v>
      </c>
      <c r="G17" s="39">
        <f t="shared" si="1"/>
        <v>16896</v>
      </c>
      <c r="H17" s="84"/>
      <c r="I17" s="39">
        <f t="shared" si="2"/>
        <v>84282</v>
      </c>
      <c r="J17" s="40"/>
    </row>
    <row r="18" spans="1:10" ht="21" customHeight="1">
      <c r="A18" s="36"/>
      <c r="B18" s="37" t="s">
        <v>22</v>
      </c>
      <c r="C18" s="37" t="s">
        <v>16</v>
      </c>
      <c r="D18" s="38">
        <v>200</v>
      </c>
      <c r="E18" s="39">
        <v>19.5</v>
      </c>
      <c r="F18" s="39">
        <f t="shared" si="0"/>
        <v>1.9500000000000002</v>
      </c>
      <c r="G18" s="39">
        <f t="shared" si="1"/>
        <v>4290</v>
      </c>
      <c r="H18" s="84"/>
      <c r="I18" s="39">
        <f t="shared" si="2"/>
        <v>88572</v>
      </c>
      <c r="J18" s="40"/>
    </row>
    <row r="19" spans="1:10" ht="21" customHeight="1">
      <c r="A19" s="36"/>
      <c r="B19" s="37" t="s">
        <v>23</v>
      </c>
      <c r="C19" s="37" t="s">
        <v>16</v>
      </c>
      <c r="D19" s="38">
        <v>84</v>
      </c>
      <c r="E19" s="39">
        <v>38</v>
      </c>
      <c r="F19" s="39">
        <f t="shared" si="0"/>
        <v>3.8000000000000003</v>
      </c>
      <c r="G19" s="39">
        <f t="shared" si="1"/>
        <v>3511.2</v>
      </c>
      <c r="H19" s="84"/>
      <c r="I19" s="39">
        <f t="shared" si="2"/>
        <v>92083.199999999997</v>
      </c>
      <c r="J19" s="40"/>
    </row>
    <row r="20" spans="1:10" ht="21" customHeight="1">
      <c r="A20" s="36"/>
      <c r="B20" s="37" t="s">
        <v>24</v>
      </c>
      <c r="C20" s="37" t="s">
        <v>16</v>
      </c>
      <c r="D20" s="38">
        <v>800</v>
      </c>
      <c r="E20" s="39">
        <v>17</v>
      </c>
      <c r="F20" s="39">
        <f t="shared" si="0"/>
        <v>1.7000000000000002</v>
      </c>
      <c r="G20" s="39">
        <f t="shared" si="1"/>
        <v>14960</v>
      </c>
      <c r="H20" s="84"/>
      <c r="I20" s="39">
        <f t="shared" si="2"/>
        <v>107043.2</v>
      </c>
      <c r="J20" s="40"/>
    </row>
    <row r="21" spans="1:10" ht="21" customHeight="1">
      <c r="A21" s="36"/>
      <c r="B21" s="37" t="s">
        <v>25</v>
      </c>
      <c r="C21" s="37" t="s">
        <v>16</v>
      </c>
      <c r="D21" s="38">
        <v>348</v>
      </c>
      <c r="E21" s="39">
        <v>42.5</v>
      </c>
      <c r="F21" s="39">
        <f t="shared" si="0"/>
        <v>4.25</v>
      </c>
      <c r="G21" s="39">
        <f t="shared" si="1"/>
        <v>16269</v>
      </c>
      <c r="H21" s="84"/>
      <c r="I21" s="39">
        <f t="shared" si="2"/>
        <v>123312.2</v>
      </c>
      <c r="J21" s="40"/>
    </row>
    <row r="22" spans="1:10" ht="21" customHeight="1">
      <c r="A22" s="36"/>
      <c r="B22" s="37" t="s">
        <v>26</v>
      </c>
      <c r="C22" s="37" t="s">
        <v>27</v>
      </c>
      <c r="D22" s="38">
        <v>1600</v>
      </c>
      <c r="E22" s="39">
        <v>18</v>
      </c>
      <c r="F22" s="39">
        <f t="shared" si="0"/>
        <v>1.8</v>
      </c>
      <c r="G22" s="39">
        <f t="shared" si="1"/>
        <v>31680</v>
      </c>
      <c r="H22" s="84"/>
      <c r="I22" s="39">
        <f t="shared" si="2"/>
        <v>154992.20000000001</v>
      </c>
      <c r="J22" s="40"/>
    </row>
    <row r="23" spans="1:10" ht="21" customHeight="1">
      <c r="A23" s="36"/>
      <c r="B23" s="37" t="s">
        <v>28</v>
      </c>
      <c r="C23" s="37" t="s">
        <v>27</v>
      </c>
      <c r="D23" s="38">
        <v>800</v>
      </c>
      <c r="E23" s="39">
        <v>35.5</v>
      </c>
      <c r="F23" s="39">
        <f t="shared" si="0"/>
        <v>3.5500000000000003</v>
      </c>
      <c r="G23" s="39">
        <f t="shared" si="1"/>
        <v>31239.999999999996</v>
      </c>
      <c r="H23" s="84"/>
      <c r="I23" s="39">
        <f t="shared" si="2"/>
        <v>186232.2</v>
      </c>
      <c r="J23" s="40"/>
    </row>
    <row r="24" spans="1:10" ht="21" customHeight="1">
      <c r="A24" s="36"/>
      <c r="B24" s="37" t="s">
        <v>29</v>
      </c>
      <c r="C24" s="37" t="s">
        <v>16</v>
      </c>
      <c r="D24" s="38">
        <v>200</v>
      </c>
      <c r="E24" s="39">
        <v>28</v>
      </c>
      <c r="F24" s="39">
        <f t="shared" si="0"/>
        <v>2.8000000000000003</v>
      </c>
      <c r="G24" s="39">
        <f t="shared" si="1"/>
        <v>6160</v>
      </c>
      <c r="H24" s="84"/>
      <c r="I24" s="39">
        <f t="shared" si="2"/>
        <v>192392.2</v>
      </c>
      <c r="J24" s="40"/>
    </row>
    <row r="25" spans="1:10" ht="21" customHeight="1">
      <c r="A25" s="36"/>
      <c r="B25" s="37" t="s">
        <v>30</v>
      </c>
      <c r="C25" s="37" t="s">
        <v>16</v>
      </c>
      <c r="D25" s="38">
        <v>132</v>
      </c>
      <c r="E25" s="39">
        <v>55</v>
      </c>
      <c r="F25" s="39">
        <f t="shared" si="0"/>
        <v>5.5</v>
      </c>
      <c r="G25" s="39">
        <f t="shared" si="1"/>
        <v>7986</v>
      </c>
      <c r="H25" s="84"/>
      <c r="I25" s="39">
        <f t="shared" si="2"/>
        <v>200378.2</v>
      </c>
      <c r="J25" s="40"/>
    </row>
    <row r="26" spans="1:10" ht="21" customHeight="1">
      <c r="A26" s="36">
        <v>41621</v>
      </c>
      <c r="B26" s="37" t="s">
        <v>31</v>
      </c>
      <c r="C26" s="37" t="s">
        <v>27</v>
      </c>
      <c r="D26" s="38">
        <v>280</v>
      </c>
      <c r="E26" s="39">
        <v>24</v>
      </c>
      <c r="F26" s="39">
        <f t="shared" si="0"/>
        <v>2.4000000000000004</v>
      </c>
      <c r="G26" s="39">
        <f t="shared" si="1"/>
        <v>7392</v>
      </c>
      <c r="H26" s="84"/>
      <c r="I26" s="39">
        <f t="shared" si="2"/>
        <v>207770.2</v>
      </c>
      <c r="J26" s="40"/>
    </row>
    <row r="27" spans="1:10" ht="21" customHeight="1">
      <c r="A27" s="36">
        <v>41627</v>
      </c>
      <c r="B27" s="37" t="s">
        <v>31</v>
      </c>
      <c r="C27" s="37" t="s">
        <v>27</v>
      </c>
      <c r="D27" s="38">
        <v>720</v>
      </c>
      <c r="E27" s="39">
        <v>24</v>
      </c>
      <c r="F27" s="39">
        <f t="shared" si="0"/>
        <v>2.4000000000000004</v>
      </c>
      <c r="G27" s="39">
        <f t="shared" si="1"/>
        <v>19008</v>
      </c>
      <c r="H27" s="84"/>
      <c r="I27" s="39">
        <f t="shared" si="2"/>
        <v>226778.2</v>
      </c>
      <c r="J27" s="40"/>
    </row>
    <row r="28" spans="1:10" ht="21" customHeight="1">
      <c r="A28" s="36"/>
      <c r="B28" s="37" t="s">
        <v>15</v>
      </c>
      <c r="C28" s="37" t="s">
        <v>16</v>
      </c>
      <c r="D28" s="38">
        <v>600</v>
      </c>
      <c r="E28" s="39">
        <v>21</v>
      </c>
      <c r="F28" s="39">
        <f t="shared" si="0"/>
        <v>2.1</v>
      </c>
      <c r="G28" s="39">
        <f t="shared" si="1"/>
        <v>13860</v>
      </c>
      <c r="H28" s="84"/>
      <c r="I28" s="39">
        <f t="shared" si="2"/>
        <v>240638.2</v>
      </c>
      <c r="J28" s="40"/>
    </row>
    <row r="29" spans="1:10" ht="21" customHeight="1">
      <c r="A29" s="36"/>
      <c r="B29" s="37" t="s">
        <v>18</v>
      </c>
      <c r="C29" s="37" t="s">
        <v>16</v>
      </c>
      <c r="D29" s="38">
        <v>500</v>
      </c>
      <c r="E29" s="39">
        <v>24</v>
      </c>
      <c r="F29" s="39">
        <f t="shared" si="0"/>
        <v>2.4000000000000004</v>
      </c>
      <c r="G29" s="39">
        <f t="shared" si="1"/>
        <v>13200</v>
      </c>
      <c r="H29" s="84"/>
      <c r="I29" s="39">
        <f t="shared" si="2"/>
        <v>253838.2</v>
      </c>
      <c r="J29" s="40"/>
    </row>
    <row r="30" spans="1:10" ht="21" customHeight="1">
      <c r="A30" s="36"/>
      <c r="B30" s="37" t="s">
        <v>20</v>
      </c>
      <c r="C30" s="37" t="s">
        <v>16</v>
      </c>
      <c r="D30" s="38">
        <v>300</v>
      </c>
      <c r="E30" s="39">
        <v>12</v>
      </c>
      <c r="F30" s="39">
        <f t="shared" si="0"/>
        <v>1.2000000000000002</v>
      </c>
      <c r="G30" s="39">
        <f t="shared" si="1"/>
        <v>3960</v>
      </c>
      <c r="H30" s="84"/>
      <c r="I30" s="39">
        <f t="shared" si="2"/>
        <v>257798.2</v>
      </c>
      <c r="J30" s="40"/>
    </row>
    <row r="31" spans="1:10" ht="21" customHeight="1">
      <c r="A31" s="36"/>
      <c r="B31" s="37" t="s">
        <v>22</v>
      </c>
      <c r="C31" s="37" t="s">
        <v>16</v>
      </c>
      <c r="D31" s="38">
        <v>540</v>
      </c>
      <c r="E31" s="39">
        <v>19.5</v>
      </c>
      <c r="F31" s="39">
        <f t="shared" si="0"/>
        <v>1.9500000000000002</v>
      </c>
      <c r="G31" s="39">
        <f t="shared" si="1"/>
        <v>11583</v>
      </c>
      <c r="H31" s="84"/>
      <c r="I31" s="39">
        <f t="shared" si="2"/>
        <v>269381.2</v>
      </c>
      <c r="J31" s="40"/>
    </row>
    <row r="32" spans="1:10" ht="21" customHeight="1">
      <c r="A32" s="36"/>
      <c r="B32" s="37" t="s">
        <v>31</v>
      </c>
      <c r="C32" s="37" t="s">
        <v>27</v>
      </c>
      <c r="D32" s="38">
        <v>280</v>
      </c>
      <c r="E32" s="39">
        <v>24</v>
      </c>
      <c r="F32" s="39">
        <f t="shared" si="0"/>
        <v>2.4000000000000004</v>
      </c>
      <c r="G32" s="39">
        <f t="shared" si="1"/>
        <v>7392</v>
      </c>
      <c r="H32" s="84"/>
      <c r="I32" s="39">
        <f t="shared" si="2"/>
        <v>276773.2</v>
      </c>
      <c r="J32" s="40"/>
    </row>
    <row r="33" spans="1:10" ht="21" customHeight="1">
      <c r="A33" s="36">
        <v>41639</v>
      </c>
      <c r="B33" s="37" t="s">
        <v>20</v>
      </c>
      <c r="C33" s="37" t="s">
        <v>16</v>
      </c>
      <c r="D33" s="38">
        <v>320</v>
      </c>
      <c r="E33" s="39">
        <v>12</v>
      </c>
      <c r="F33" s="39">
        <f t="shared" si="0"/>
        <v>1.2000000000000002</v>
      </c>
      <c r="G33" s="39">
        <f t="shared" si="1"/>
        <v>4224</v>
      </c>
      <c r="H33" s="84"/>
      <c r="I33" s="39">
        <f t="shared" si="2"/>
        <v>280997.2</v>
      </c>
      <c r="J33" s="40"/>
    </row>
    <row r="34" spans="1:10" ht="21" customHeight="1">
      <c r="A34" s="36"/>
      <c r="B34" s="37" t="s">
        <v>18</v>
      </c>
      <c r="C34" s="37" t="s">
        <v>16</v>
      </c>
      <c r="D34" s="38">
        <v>500</v>
      </c>
      <c r="E34" s="39">
        <v>24</v>
      </c>
      <c r="F34" s="39">
        <f t="shared" si="0"/>
        <v>2.4000000000000004</v>
      </c>
      <c r="G34" s="39">
        <f t="shared" si="1"/>
        <v>13200</v>
      </c>
      <c r="H34" s="84"/>
      <c r="I34" s="39">
        <f t="shared" si="2"/>
        <v>294197.2</v>
      </c>
      <c r="J34" s="40"/>
    </row>
    <row r="35" spans="1:10" ht="21" customHeight="1">
      <c r="A35" s="36"/>
      <c r="B35" s="37" t="s">
        <v>31</v>
      </c>
      <c r="C35" s="37" t="s">
        <v>27</v>
      </c>
      <c r="D35" s="38">
        <v>920</v>
      </c>
      <c r="E35" s="39">
        <v>24</v>
      </c>
      <c r="F35" s="39">
        <f t="shared" si="0"/>
        <v>2.4000000000000004</v>
      </c>
      <c r="G35" s="39">
        <f t="shared" si="1"/>
        <v>24288</v>
      </c>
      <c r="H35" s="84"/>
      <c r="I35" s="39">
        <f t="shared" si="2"/>
        <v>318485.2</v>
      </c>
      <c r="J35" s="40"/>
    </row>
    <row r="36" spans="1:10" ht="21" customHeight="1">
      <c r="A36" s="36">
        <v>41656</v>
      </c>
      <c r="B36" s="37" t="s">
        <v>15</v>
      </c>
      <c r="C36" s="37" t="s">
        <v>16</v>
      </c>
      <c r="D36" s="38">
        <v>1200</v>
      </c>
      <c r="E36" s="39">
        <v>21</v>
      </c>
      <c r="F36" s="39"/>
      <c r="G36" s="39">
        <f t="shared" si="1"/>
        <v>25200</v>
      </c>
      <c r="H36" s="84"/>
      <c r="I36" s="39">
        <f t="shared" si="2"/>
        <v>343685.2</v>
      </c>
      <c r="J36" s="40"/>
    </row>
    <row r="37" spans="1:10" ht="21" customHeight="1">
      <c r="A37" s="36"/>
      <c r="B37" s="37" t="s">
        <v>18</v>
      </c>
      <c r="C37" s="37" t="s">
        <v>16</v>
      </c>
      <c r="D37" s="38">
        <v>1000</v>
      </c>
      <c r="E37" s="39">
        <v>24</v>
      </c>
      <c r="F37" s="39"/>
      <c r="G37" s="39">
        <f t="shared" si="1"/>
        <v>24000</v>
      </c>
      <c r="H37" s="84"/>
      <c r="I37" s="39">
        <f t="shared" si="2"/>
        <v>367685.2</v>
      </c>
      <c r="J37" s="40"/>
    </row>
    <row r="38" spans="1:10" ht="21" customHeight="1">
      <c r="A38" s="36"/>
      <c r="B38" s="37" t="s">
        <v>24</v>
      </c>
      <c r="C38" s="37" t="s">
        <v>16</v>
      </c>
      <c r="D38" s="38">
        <v>600</v>
      </c>
      <c r="E38" s="39">
        <v>17</v>
      </c>
      <c r="F38" s="39"/>
      <c r="G38" s="39">
        <f t="shared" si="1"/>
        <v>10200</v>
      </c>
      <c r="H38" s="84"/>
      <c r="I38" s="39">
        <f t="shared" si="2"/>
        <v>377885.2</v>
      </c>
      <c r="J38" s="40"/>
    </row>
    <row r="39" spans="1:10" s="47" customFormat="1" ht="21" customHeight="1">
      <c r="A39" s="42">
        <v>41664</v>
      </c>
      <c r="B39" s="43" t="s">
        <v>32</v>
      </c>
      <c r="C39" s="43"/>
      <c r="D39" s="44"/>
      <c r="E39" s="45"/>
      <c r="F39" s="45">
        <v>2655.9</v>
      </c>
      <c r="G39" s="39">
        <f t="shared" si="1"/>
        <v>0</v>
      </c>
      <c r="H39" s="84"/>
      <c r="I39" s="39">
        <f t="shared" si="2"/>
        <v>377885.2</v>
      </c>
      <c r="J39" s="46"/>
    </row>
    <row r="40" spans="1:10" ht="21" customHeight="1">
      <c r="A40" s="36">
        <v>41750</v>
      </c>
      <c r="B40" s="37" t="s">
        <v>24</v>
      </c>
      <c r="C40" s="37" t="s">
        <v>16</v>
      </c>
      <c r="D40" s="38">
        <v>100</v>
      </c>
      <c r="E40" s="39">
        <v>17</v>
      </c>
      <c r="F40" s="39"/>
      <c r="G40" s="39">
        <f t="shared" si="1"/>
        <v>1700</v>
      </c>
      <c r="H40" s="84"/>
      <c r="I40" s="39">
        <f t="shared" si="2"/>
        <v>379585.2</v>
      </c>
      <c r="J40" s="40"/>
    </row>
    <row r="41" spans="1:10" ht="21" customHeight="1">
      <c r="A41" s="36">
        <v>41751</v>
      </c>
      <c r="B41" s="37" t="s">
        <v>24</v>
      </c>
      <c r="C41" s="37" t="s">
        <v>16</v>
      </c>
      <c r="D41" s="38">
        <v>500</v>
      </c>
      <c r="E41" s="39">
        <v>17</v>
      </c>
      <c r="F41" s="39"/>
      <c r="G41" s="39">
        <f t="shared" si="1"/>
        <v>8500</v>
      </c>
      <c r="H41" s="84"/>
      <c r="I41" s="39">
        <f t="shared" si="2"/>
        <v>388085.2</v>
      </c>
      <c r="J41" s="40"/>
    </row>
    <row r="42" spans="1:10" ht="21" customHeight="1">
      <c r="A42" s="36">
        <v>41627</v>
      </c>
      <c r="B42" s="37" t="s">
        <v>33</v>
      </c>
      <c r="C42" s="37" t="s">
        <v>16</v>
      </c>
      <c r="D42" s="38">
        <v>80</v>
      </c>
      <c r="E42" s="39">
        <v>3</v>
      </c>
      <c r="F42" s="39"/>
      <c r="G42" s="39">
        <f t="shared" si="1"/>
        <v>240</v>
      </c>
      <c r="H42" s="84"/>
      <c r="I42" s="39">
        <f t="shared" si="2"/>
        <v>388325.2</v>
      </c>
      <c r="J42" s="40"/>
    </row>
    <row r="43" spans="1:10" ht="21" customHeight="1">
      <c r="A43" s="36"/>
      <c r="B43" s="37" t="s">
        <v>34</v>
      </c>
      <c r="C43" s="37" t="s">
        <v>16</v>
      </c>
      <c r="D43" s="38">
        <v>60</v>
      </c>
      <c r="E43" s="39">
        <v>3</v>
      </c>
      <c r="F43" s="39"/>
      <c r="G43" s="39">
        <f t="shared" si="1"/>
        <v>180</v>
      </c>
      <c r="H43" s="84"/>
      <c r="I43" s="39">
        <f t="shared" si="2"/>
        <v>388505.2</v>
      </c>
      <c r="J43" s="40"/>
    </row>
    <row r="44" spans="1:10" ht="21" customHeight="1">
      <c r="A44" s="36"/>
      <c r="B44" s="37" t="s">
        <v>35</v>
      </c>
      <c r="C44" s="37" t="s">
        <v>16</v>
      </c>
      <c r="D44" s="38">
        <v>60</v>
      </c>
      <c r="E44" s="39">
        <v>3</v>
      </c>
      <c r="F44" s="39"/>
      <c r="G44" s="39">
        <f t="shared" si="1"/>
        <v>180</v>
      </c>
      <c r="H44" s="84"/>
      <c r="I44" s="39">
        <f t="shared" si="2"/>
        <v>388685.2</v>
      </c>
      <c r="J44" s="40"/>
    </row>
    <row r="45" spans="1:10" ht="21" customHeight="1">
      <c r="A45" s="36">
        <v>41639</v>
      </c>
      <c r="B45" s="37" t="s">
        <v>34</v>
      </c>
      <c r="C45" s="37" t="s">
        <v>16</v>
      </c>
      <c r="D45" s="38">
        <v>100</v>
      </c>
      <c r="E45" s="39">
        <v>3</v>
      </c>
      <c r="F45" s="39"/>
      <c r="G45" s="39">
        <f t="shared" si="1"/>
        <v>300</v>
      </c>
      <c r="H45" s="84"/>
      <c r="I45" s="39">
        <f t="shared" si="2"/>
        <v>388985.2</v>
      </c>
      <c r="J45" s="40"/>
    </row>
    <row r="46" spans="1:10" ht="21" customHeight="1">
      <c r="A46" s="36"/>
      <c r="B46" s="37" t="s">
        <v>35</v>
      </c>
      <c r="C46" s="37" t="s">
        <v>16</v>
      </c>
      <c r="D46" s="38">
        <v>940</v>
      </c>
      <c r="E46" s="39">
        <v>3</v>
      </c>
      <c r="F46" s="39"/>
      <c r="G46" s="39">
        <f t="shared" si="1"/>
        <v>2820</v>
      </c>
      <c r="H46" s="84"/>
      <c r="I46" s="39">
        <f t="shared" si="2"/>
        <v>391805.2</v>
      </c>
      <c r="J46" s="40"/>
    </row>
    <row r="47" spans="1:10" ht="21" customHeight="1">
      <c r="A47" s="36"/>
      <c r="B47" s="37" t="s">
        <v>36</v>
      </c>
      <c r="C47" s="37" t="s">
        <v>16</v>
      </c>
      <c r="D47" s="38">
        <v>100</v>
      </c>
      <c r="E47" s="39">
        <v>3</v>
      </c>
      <c r="F47" s="39"/>
      <c r="G47" s="39">
        <f t="shared" si="1"/>
        <v>300</v>
      </c>
      <c r="H47" s="84"/>
      <c r="I47" s="39">
        <f t="shared" si="2"/>
        <v>392105.2</v>
      </c>
      <c r="J47" s="40"/>
    </row>
    <row r="48" spans="1:10" ht="21" customHeight="1">
      <c r="A48" s="36"/>
      <c r="B48" s="37" t="s">
        <v>37</v>
      </c>
      <c r="C48" s="37" t="s">
        <v>16</v>
      </c>
      <c r="D48" s="38">
        <v>100</v>
      </c>
      <c r="E48" s="39">
        <v>3</v>
      </c>
      <c r="F48" s="39"/>
      <c r="G48" s="39">
        <f t="shared" si="1"/>
        <v>300</v>
      </c>
      <c r="H48" s="84"/>
      <c r="I48" s="39">
        <f t="shared" si="2"/>
        <v>392405.2</v>
      </c>
      <c r="J48" s="40"/>
    </row>
    <row r="49" spans="1:10" ht="21" customHeight="1">
      <c r="A49" s="36"/>
      <c r="B49" s="37" t="s">
        <v>38</v>
      </c>
      <c r="C49" s="37" t="s">
        <v>16</v>
      </c>
      <c r="D49" s="38">
        <v>100</v>
      </c>
      <c r="E49" s="39">
        <v>3</v>
      </c>
      <c r="F49" s="39"/>
      <c r="G49" s="39">
        <f t="shared" si="1"/>
        <v>300</v>
      </c>
      <c r="H49" s="84"/>
      <c r="I49" s="39">
        <f t="shared" si="2"/>
        <v>392705.2</v>
      </c>
      <c r="J49" s="40"/>
    </row>
    <row r="50" spans="1:10" ht="21" customHeight="1">
      <c r="A50" s="36">
        <v>41751</v>
      </c>
      <c r="B50" s="37" t="s">
        <v>36</v>
      </c>
      <c r="C50" s="37" t="s">
        <v>16</v>
      </c>
      <c r="D50" s="38">
        <v>1362</v>
      </c>
      <c r="E50" s="39">
        <v>3</v>
      </c>
      <c r="F50" s="39"/>
      <c r="G50" s="39">
        <f t="shared" si="1"/>
        <v>4086</v>
      </c>
      <c r="H50" s="84"/>
      <c r="I50" s="39">
        <f t="shared" si="2"/>
        <v>396791.2</v>
      </c>
      <c r="J50" s="40"/>
    </row>
    <row r="51" spans="1:10" ht="21" customHeight="1">
      <c r="A51" s="36"/>
      <c r="B51" s="37" t="s">
        <v>37</v>
      </c>
      <c r="C51" s="37" t="s">
        <v>16</v>
      </c>
      <c r="D51" s="38">
        <v>1084</v>
      </c>
      <c r="E51" s="39">
        <v>3</v>
      </c>
      <c r="F51" s="39"/>
      <c r="G51" s="39">
        <f t="shared" si="1"/>
        <v>3252</v>
      </c>
      <c r="H51" s="84"/>
      <c r="I51" s="39">
        <f t="shared" si="2"/>
        <v>400043.2</v>
      </c>
      <c r="J51" s="40"/>
    </row>
    <row r="52" spans="1:10" ht="21" customHeight="1">
      <c r="A52" s="36"/>
      <c r="B52" s="37" t="s">
        <v>35</v>
      </c>
      <c r="C52" s="37" t="s">
        <v>16</v>
      </c>
      <c r="D52" s="38">
        <v>36</v>
      </c>
      <c r="E52" s="39">
        <v>3</v>
      </c>
      <c r="F52" s="39"/>
      <c r="G52" s="39">
        <f t="shared" si="1"/>
        <v>108</v>
      </c>
      <c r="H52" s="84"/>
      <c r="I52" s="39">
        <f t="shared" si="2"/>
        <v>400151.2</v>
      </c>
      <c r="J52" s="40"/>
    </row>
    <row r="53" spans="1:10" ht="21" customHeight="1">
      <c r="A53" s="36"/>
      <c r="B53" s="37" t="s">
        <v>38</v>
      </c>
      <c r="C53" s="37" t="s">
        <v>16</v>
      </c>
      <c r="D53" s="38">
        <v>86</v>
      </c>
      <c r="E53" s="39">
        <v>3</v>
      </c>
      <c r="F53" s="39"/>
      <c r="G53" s="39">
        <f t="shared" si="1"/>
        <v>258</v>
      </c>
      <c r="H53" s="84"/>
      <c r="I53" s="39">
        <f t="shared" si="2"/>
        <v>400409.2</v>
      </c>
      <c r="J53" s="40"/>
    </row>
    <row r="54" spans="1:10" s="53" customFormat="1" ht="21" customHeight="1">
      <c r="A54" s="48">
        <v>41639</v>
      </c>
      <c r="B54" s="49" t="s">
        <v>39</v>
      </c>
      <c r="C54" s="49"/>
      <c r="D54" s="50"/>
      <c r="E54" s="51"/>
      <c r="F54" s="51"/>
      <c r="G54" s="51">
        <f t="shared" si="1"/>
        <v>0</v>
      </c>
      <c r="H54" s="85">
        <v>100000</v>
      </c>
      <c r="I54" s="51">
        <f t="shared" si="2"/>
        <v>300409.2</v>
      </c>
      <c r="J54" s="52"/>
    </row>
    <row r="55" spans="1:10" ht="21" customHeight="1">
      <c r="A55" s="48">
        <v>41647</v>
      </c>
      <c r="B55" s="49" t="s">
        <v>39</v>
      </c>
      <c r="C55" s="49"/>
      <c r="D55" s="50"/>
      <c r="E55" s="51"/>
      <c r="F55" s="51"/>
      <c r="G55" s="51">
        <f>IF(B55&lt;&gt;"",D55*(E55+F55),0)</f>
        <v>0</v>
      </c>
      <c r="H55" s="85">
        <v>100378.2</v>
      </c>
      <c r="I55" s="51">
        <f t="shared" si="2"/>
        <v>200031</v>
      </c>
      <c r="J55" s="52"/>
    </row>
    <row r="56" spans="1:10" ht="21" customHeight="1">
      <c r="A56" s="48">
        <v>41772</v>
      </c>
      <c r="B56" s="49" t="s">
        <v>39</v>
      </c>
      <c r="C56" s="49"/>
      <c r="D56" s="50"/>
      <c r="E56" s="51"/>
      <c r="F56" s="51"/>
      <c r="G56" s="51">
        <f>IF(B56&lt;&gt;"",D56*(E56+F56),0)</f>
        <v>0</v>
      </c>
      <c r="H56" s="85">
        <v>100000</v>
      </c>
      <c r="I56" s="51">
        <f t="shared" si="2"/>
        <v>100031</v>
      </c>
      <c r="J56" s="52"/>
    </row>
    <row r="57" spans="1:10" s="53" customFormat="1" ht="21" customHeight="1">
      <c r="A57" s="48"/>
      <c r="B57" s="49" t="s">
        <v>40</v>
      </c>
      <c r="C57" s="49"/>
      <c r="D57" s="50"/>
      <c r="E57" s="51"/>
      <c r="F57" s="51"/>
      <c r="G57" s="51">
        <f t="shared" si="1"/>
        <v>0</v>
      </c>
      <c r="H57" s="85">
        <v>20000</v>
      </c>
      <c r="I57" s="51">
        <f t="shared" si="2"/>
        <v>80031</v>
      </c>
      <c r="J57" s="52"/>
    </row>
    <row r="58" spans="1:10" ht="21" hidden="1" customHeight="1">
      <c r="A58" s="36"/>
      <c r="B58" s="37"/>
      <c r="C58" s="37"/>
      <c r="D58" s="38"/>
      <c r="E58" s="39"/>
      <c r="F58" s="39"/>
      <c r="G58" s="39">
        <f t="shared" si="1"/>
        <v>0</v>
      </c>
      <c r="H58" s="84"/>
      <c r="I58" s="51">
        <f>IF(B58&lt;&gt;"",#REF!+G58-H58,0)</f>
        <v>0</v>
      </c>
      <c r="J58" s="40"/>
    </row>
    <row r="59" spans="1:10" ht="21" hidden="1" customHeight="1">
      <c r="A59" s="36"/>
      <c r="B59" s="37"/>
      <c r="C59" s="37"/>
      <c r="D59" s="38"/>
      <c r="E59" s="39"/>
      <c r="F59" s="39"/>
      <c r="G59" s="39">
        <f t="shared" si="1"/>
        <v>0</v>
      </c>
      <c r="H59" s="84"/>
      <c r="I59" s="51">
        <f t="shared" si="2"/>
        <v>0</v>
      </c>
      <c r="J59" s="40"/>
    </row>
    <row r="60" spans="1:10" ht="21" hidden="1" customHeight="1">
      <c r="A60" s="36"/>
      <c r="B60" s="37"/>
      <c r="C60" s="37"/>
      <c r="D60" s="38"/>
      <c r="E60" s="39"/>
      <c r="F60" s="39"/>
      <c r="G60" s="39">
        <f>IF(B60&lt;&gt;"",D60*(E60+F60),0)</f>
        <v>0</v>
      </c>
      <c r="H60" s="84"/>
      <c r="I60" s="51">
        <f>IF(B60&lt;&gt;"",I59+G60-H60,0)</f>
        <v>0</v>
      </c>
      <c r="J60" s="40"/>
    </row>
    <row r="61" spans="1:10" ht="21" hidden="1" customHeight="1">
      <c r="A61" s="36"/>
      <c r="B61" s="37"/>
      <c r="C61" s="37"/>
      <c r="D61" s="38"/>
      <c r="E61" s="39"/>
      <c r="F61" s="39"/>
      <c r="G61" s="39">
        <f>IF(B61&lt;&gt;"",D61*(E61+F61),0)</f>
        <v>0</v>
      </c>
      <c r="H61" s="84"/>
      <c r="I61" s="51">
        <f>IF(B61&lt;&gt;"",I60+G61-H61,0)</f>
        <v>0</v>
      </c>
      <c r="J61" s="40"/>
    </row>
    <row r="62" spans="1:10" ht="21" hidden="1" customHeight="1">
      <c r="A62" s="36"/>
      <c r="B62" s="37"/>
      <c r="C62" s="37"/>
      <c r="D62" s="38"/>
      <c r="E62" s="39"/>
      <c r="F62" s="39"/>
      <c r="G62" s="39">
        <f>IF(B62&lt;&gt;"",D62*(E62+F62),0)</f>
        <v>0</v>
      </c>
      <c r="H62" s="84"/>
      <c r="I62" s="51">
        <f>IF(B62&lt;&gt;"",I61+G62-H62,0)</f>
        <v>0</v>
      </c>
      <c r="J62" s="40"/>
    </row>
    <row r="63" spans="1:10" ht="21" customHeight="1">
      <c r="A63" s="54"/>
      <c r="B63" s="55"/>
      <c r="C63" s="55"/>
      <c r="D63" s="56"/>
      <c r="E63" s="57"/>
      <c r="F63" s="57"/>
      <c r="G63" s="57">
        <f>IF(B63&lt;&gt;"",D63*(E63+F63),0)</f>
        <v>0</v>
      </c>
      <c r="H63" s="86"/>
      <c r="I63" s="51">
        <f>IF(B63&lt;&gt;"",I62+G63-H63,0)</f>
        <v>0</v>
      </c>
      <c r="J63" s="58"/>
    </row>
    <row r="64" spans="1:10" s="62" customFormat="1" ht="21" customHeight="1">
      <c r="A64" s="94" t="s">
        <v>41</v>
      </c>
      <c r="B64" s="94"/>
      <c r="C64" s="94"/>
      <c r="D64" s="94"/>
      <c r="E64" s="94"/>
      <c r="F64" s="94"/>
      <c r="G64" s="59">
        <f>SUM(G12:G63)</f>
        <v>400409.2</v>
      </c>
      <c r="H64" s="87">
        <f>SUM(H12:H63)</f>
        <v>320378.2</v>
      </c>
      <c r="I64" s="60">
        <f>G64-H64</f>
        <v>80031</v>
      </c>
      <c r="J64" s="61"/>
    </row>
    <row r="65" spans="1:10" ht="21" customHeight="1">
      <c r="I65" s="75"/>
      <c r="J65" s="76"/>
    </row>
    <row r="66" spans="1:10" ht="37.5" customHeight="1">
      <c r="A66" s="63" t="s">
        <v>42</v>
      </c>
      <c r="B66" s="64" t="s">
        <v>43</v>
      </c>
      <c r="C66" s="64" t="s">
        <v>7</v>
      </c>
      <c r="D66" s="65" t="s">
        <v>44</v>
      </c>
      <c r="E66" s="65" t="s">
        <v>45</v>
      </c>
      <c r="F66" s="65" t="s">
        <v>46</v>
      </c>
      <c r="G66" s="64" t="s">
        <v>47</v>
      </c>
      <c r="H66" s="88" t="s">
        <v>48</v>
      </c>
      <c r="I66" s="64" t="s">
        <v>10</v>
      </c>
      <c r="J66" s="64" t="s">
        <v>49</v>
      </c>
    </row>
    <row r="67" spans="1:10">
      <c r="A67" s="66">
        <v>41527</v>
      </c>
      <c r="B67" s="67" t="s">
        <v>50</v>
      </c>
      <c r="C67" s="68" t="s">
        <v>51</v>
      </c>
      <c r="D67" s="69"/>
      <c r="E67" s="70">
        <v>100</v>
      </c>
      <c r="F67" s="69">
        <v>100</v>
      </c>
      <c r="G67" s="71"/>
      <c r="H67" s="89">
        <f>F67*G67</f>
        <v>0</v>
      </c>
      <c r="I67" s="68"/>
      <c r="J67" s="66" t="s">
        <v>52</v>
      </c>
    </row>
    <row r="68" spans="1:10">
      <c r="A68" s="66">
        <v>41497</v>
      </c>
      <c r="B68" s="67" t="s">
        <v>53</v>
      </c>
      <c r="C68" s="68" t="s">
        <v>51</v>
      </c>
      <c r="D68" s="69"/>
      <c r="E68" s="70">
        <v>200</v>
      </c>
      <c r="F68" s="69">
        <v>200</v>
      </c>
      <c r="G68" s="71"/>
      <c r="H68" s="89">
        <f t="shared" ref="H68:H81" si="3">F68*G68</f>
        <v>0</v>
      </c>
      <c r="I68" s="68"/>
      <c r="J68" s="66" t="s">
        <v>54</v>
      </c>
    </row>
    <row r="69" spans="1:10">
      <c r="A69" s="66">
        <v>41619</v>
      </c>
      <c r="B69" s="67" t="s">
        <v>53</v>
      </c>
      <c r="C69" s="68" t="s">
        <v>51</v>
      </c>
      <c r="D69" s="69"/>
      <c r="E69" s="102">
        <v>1000</v>
      </c>
      <c r="F69" s="69">
        <v>352</v>
      </c>
      <c r="G69" s="71">
        <v>50000</v>
      </c>
      <c r="H69" s="89">
        <f t="shared" si="3"/>
        <v>17600000</v>
      </c>
      <c r="I69" s="68"/>
      <c r="J69" s="66" t="s">
        <v>55</v>
      </c>
    </row>
    <row r="70" spans="1:10">
      <c r="A70" s="66"/>
      <c r="B70" s="67" t="s">
        <v>56</v>
      </c>
      <c r="C70" s="68" t="s">
        <v>51</v>
      </c>
      <c r="D70" s="69"/>
      <c r="E70" s="70">
        <v>50</v>
      </c>
      <c r="F70" s="69">
        <v>50</v>
      </c>
      <c r="G70" s="71">
        <v>50000</v>
      </c>
      <c r="H70" s="89">
        <f t="shared" si="3"/>
        <v>2500000</v>
      </c>
      <c r="I70" s="68"/>
      <c r="J70" s="66"/>
    </row>
    <row r="71" spans="1:10">
      <c r="A71" s="66" t="s">
        <v>57</v>
      </c>
      <c r="B71" s="72" t="s">
        <v>58</v>
      </c>
      <c r="C71" s="68" t="s">
        <v>51</v>
      </c>
      <c r="D71" s="69"/>
      <c r="E71" s="70">
        <v>4.9000000000000004</v>
      </c>
      <c r="F71" s="69">
        <v>4.9000000000000004</v>
      </c>
      <c r="G71" s="71">
        <v>400000</v>
      </c>
      <c r="H71" s="89">
        <f t="shared" si="3"/>
        <v>1960000.0000000002</v>
      </c>
      <c r="I71" s="68"/>
      <c r="J71" s="66"/>
    </row>
    <row r="72" spans="1:10">
      <c r="A72" s="68" t="s">
        <v>59</v>
      </c>
      <c r="B72" s="72" t="s">
        <v>58</v>
      </c>
      <c r="C72" s="68" t="s">
        <v>51</v>
      </c>
      <c r="D72" s="69"/>
      <c r="E72" s="70">
        <v>4.4000000000000004</v>
      </c>
      <c r="F72" s="69">
        <v>4.4000000000000004</v>
      </c>
      <c r="G72" s="71">
        <v>400000</v>
      </c>
      <c r="H72" s="89">
        <f t="shared" si="3"/>
        <v>1760000.0000000002</v>
      </c>
      <c r="I72" s="68"/>
      <c r="J72" s="68"/>
    </row>
    <row r="73" spans="1:10">
      <c r="A73" s="68"/>
      <c r="B73" s="72" t="s">
        <v>60</v>
      </c>
      <c r="C73" s="68" t="s">
        <v>51</v>
      </c>
      <c r="D73" s="69"/>
      <c r="E73" s="70">
        <v>3.2</v>
      </c>
      <c r="F73" s="69">
        <v>3</v>
      </c>
      <c r="G73" s="71">
        <v>230000</v>
      </c>
      <c r="H73" s="89">
        <f t="shared" si="3"/>
        <v>690000</v>
      </c>
      <c r="I73" s="68"/>
      <c r="J73" s="68"/>
    </row>
    <row r="74" spans="1:10">
      <c r="A74" s="68"/>
      <c r="B74" s="72" t="s">
        <v>58</v>
      </c>
      <c r="C74" s="68" t="s">
        <v>51</v>
      </c>
      <c r="D74" s="69"/>
      <c r="E74" s="70">
        <v>4.4000000000000004</v>
      </c>
      <c r="F74" s="69">
        <v>4.4000000000000004</v>
      </c>
      <c r="G74" s="71">
        <v>400000</v>
      </c>
      <c r="H74" s="89">
        <f t="shared" si="3"/>
        <v>1760000.0000000002</v>
      </c>
      <c r="I74" s="68"/>
      <c r="J74" s="68"/>
    </row>
    <row r="75" spans="1:10">
      <c r="A75" s="68" t="s">
        <v>61</v>
      </c>
      <c r="B75" s="72" t="s">
        <v>58</v>
      </c>
      <c r="C75" s="68" t="s">
        <v>51</v>
      </c>
      <c r="D75" s="69"/>
      <c r="E75" s="73">
        <v>6</v>
      </c>
      <c r="F75" s="69">
        <v>6</v>
      </c>
      <c r="G75" s="71">
        <v>300000</v>
      </c>
      <c r="H75" s="89">
        <f t="shared" si="3"/>
        <v>1800000</v>
      </c>
      <c r="I75" s="68"/>
      <c r="J75" s="68"/>
    </row>
    <row r="76" spans="1:10">
      <c r="A76" s="68"/>
      <c r="B76" s="72" t="s">
        <v>60</v>
      </c>
      <c r="C76" s="68" t="s">
        <v>51</v>
      </c>
      <c r="D76" s="69"/>
      <c r="E76" s="70">
        <v>3</v>
      </c>
      <c r="F76" s="69">
        <v>3</v>
      </c>
      <c r="G76" s="71">
        <v>250000</v>
      </c>
      <c r="H76" s="89">
        <f t="shared" si="3"/>
        <v>750000</v>
      </c>
      <c r="I76" s="68"/>
      <c r="J76" s="68"/>
    </row>
    <row r="77" spans="1:10">
      <c r="A77" s="93">
        <v>42012</v>
      </c>
      <c r="B77" s="72" t="s">
        <v>58</v>
      </c>
      <c r="C77" s="68" t="s">
        <v>51</v>
      </c>
      <c r="D77" s="92"/>
      <c r="E77" s="70">
        <v>9.5</v>
      </c>
      <c r="F77" s="70">
        <v>9.5</v>
      </c>
      <c r="G77" s="71">
        <v>360000</v>
      </c>
      <c r="H77" s="89">
        <f t="shared" si="3"/>
        <v>3420000</v>
      </c>
      <c r="I77" s="91"/>
      <c r="J77" s="91"/>
    </row>
    <row r="78" spans="1:10">
      <c r="A78" s="93">
        <v>42012</v>
      </c>
      <c r="B78" s="72" t="s">
        <v>63</v>
      </c>
      <c r="C78" s="68" t="s">
        <v>51</v>
      </c>
      <c r="D78" s="92"/>
      <c r="E78" s="70">
        <v>0.5</v>
      </c>
      <c r="F78" s="70">
        <v>0.5</v>
      </c>
      <c r="G78" s="71">
        <v>1068000</v>
      </c>
      <c r="H78" s="89">
        <f t="shared" si="3"/>
        <v>534000</v>
      </c>
      <c r="I78" s="91"/>
      <c r="J78" s="91"/>
    </row>
    <row r="79" spans="1:10">
      <c r="A79" s="93">
        <v>42051</v>
      </c>
      <c r="B79" s="72" t="s">
        <v>62</v>
      </c>
      <c r="C79" s="68" t="s">
        <v>51</v>
      </c>
      <c r="D79" s="92"/>
      <c r="E79" s="70">
        <v>7.5</v>
      </c>
      <c r="F79" s="70">
        <v>7.5</v>
      </c>
      <c r="G79" s="71">
        <v>250000</v>
      </c>
      <c r="H79" s="89">
        <f t="shared" si="3"/>
        <v>1875000</v>
      </c>
      <c r="I79" s="91"/>
      <c r="J79" s="91"/>
    </row>
    <row r="80" spans="1:10">
      <c r="A80" s="93">
        <v>42399</v>
      </c>
      <c r="B80" s="72" t="s">
        <v>58</v>
      </c>
      <c r="C80" s="68" t="s">
        <v>51</v>
      </c>
      <c r="D80" s="78"/>
      <c r="E80" s="70">
        <v>9.6999999999999993</v>
      </c>
      <c r="F80" s="70">
        <v>9.6999999999999993</v>
      </c>
      <c r="G80" s="71">
        <v>370000</v>
      </c>
      <c r="H80" s="89">
        <f t="shared" si="3"/>
        <v>3588999.9999999995</v>
      </c>
      <c r="I80" s="77"/>
      <c r="J80" s="77"/>
    </row>
    <row r="81" spans="1:10">
      <c r="A81" s="93">
        <v>42399</v>
      </c>
      <c r="B81" s="72" t="s">
        <v>62</v>
      </c>
      <c r="C81" s="68" t="s">
        <v>51</v>
      </c>
      <c r="D81" s="78"/>
      <c r="E81" s="70">
        <v>8</v>
      </c>
      <c r="F81" s="70">
        <v>8</v>
      </c>
      <c r="G81" s="71">
        <v>250000</v>
      </c>
      <c r="H81" s="89">
        <f t="shared" si="3"/>
        <v>2000000</v>
      </c>
      <c r="I81" s="77"/>
      <c r="J81" s="77"/>
    </row>
    <row r="82" spans="1:10">
      <c r="A82" s="68"/>
      <c r="B82" s="72"/>
      <c r="C82" s="68"/>
      <c r="D82" s="69"/>
      <c r="E82" s="70"/>
      <c r="F82" s="69"/>
      <c r="G82" s="71"/>
      <c r="H82" s="89"/>
      <c r="I82" s="68"/>
      <c r="J82" s="68"/>
    </row>
    <row r="83" spans="1:10">
      <c r="A83" s="68"/>
      <c r="B83" s="72"/>
      <c r="C83" s="68"/>
      <c r="D83" s="69"/>
      <c r="E83" s="70"/>
      <c r="F83" s="69"/>
      <c r="G83" s="71"/>
      <c r="H83" s="89"/>
      <c r="I83" s="68"/>
      <c r="J83" s="68"/>
    </row>
    <row r="84" spans="1:10" s="62" customFormat="1">
      <c r="A84" s="95" t="s">
        <v>41</v>
      </c>
      <c r="B84" s="96"/>
      <c r="C84" s="96"/>
      <c r="D84" s="96"/>
      <c r="E84" s="96"/>
      <c r="F84" s="96"/>
      <c r="G84" s="97"/>
      <c r="H84" s="90">
        <f>SUM(H67:H83)</f>
        <v>40238000</v>
      </c>
      <c r="I84" s="74"/>
      <c r="J84" s="74"/>
    </row>
    <row r="86" spans="1:10" s="62" customFormat="1">
      <c r="A86" s="103"/>
      <c r="C86" s="104"/>
      <c r="D86" s="105"/>
      <c r="E86" s="106"/>
      <c r="F86" s="107" t="s">
        <v>64</v>
      </c>
      <c r="H86" s="108"/>
      <c r="I86" s="108">
        <f>H84-I64</f>
        <v>40157969</v>
      </c>
    </row>
  </sheetData>
  <autoFilter ref="A11:K64"/>
  <mergeCells count="8">
    <mergeCell ref="A64:F64"/>
    <mergeCell ref="A84:G84"/>
    <mergeCell ref="A1:C1"/>
    <mergeCell ref="A2:E2"/>
    <mergeCell ref="A3:B3"/>
    <mergeCell ref="C3:D3"/>
    <mergeCell ref="A5:I5"/>
    <mergeCell ref="A6:I6"/>
  </mergeCells>
  <pageMargins left="0.16" right="0.15" top="0.51" bottom="0.54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MINH - Mr.Fish</vt:lpstr>
      <vt:lpstr>'MINH - Mr.Fish'!Print_Titles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2016-12-29T03:21:11Z</cp:lastPrinted>
  <dcterms:created xsi:type="dcterms:W3CDTF">2015-06-25T06:16:05Z</dcterms:created>
  <dcterms:modified xsi:type="dcterms:W3CDTF">2016-12-29T03:22:28Z</dcterms:modified>
</cp:coreProperties>
</file>