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3"/>
  </bookViews>
  <sheets>
    <sheet name="Tokai 04" sheetId="91" r:id="rId1"/>
    <sheet name="O.Cheon 02" sheetId="92" r:id="rId2"/>
    <sheet name="NHQ11 89.500" sheetId="93" r:id="rId3"/>
    <sheet name="NHQ11-89.000" sheetId="9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Nd1">#REF!</definedName>
    <definedName name="__NEW2">[1]!OK_thke_thuchi_toan_bo_2_cap</definedName>
    <definedName name="_Fill" localSheetId="2" hidden="1">#REF!</definedName>
    <definedName name="_Fill" localSheetId="3" hidden="1">#REF!</definedName>
    <definedName name="_Fill" localSheetId="1" hidden="1">#REF!</definedName>
    <definedName name="_Fill" localSheetId="0" hidden="1">#REF!</definedName>
    <definedName name="_Fill" hidden="1">#REF!</definedName>
    <definedName name="_xlnm._FilterDatabase" localSheetId="2" hidden="1">'NHQ11 89.500'!$A$6:$L$19</definedName>
    <definedName name="_Nd1" localSheetId="1">#REF!</definedName>
    <definedName name="_Nd1">#REF!</definedName>
    <definedName name="_NEW2">[1]!OK_thke_thuchi_toan_bo_2_cap</definedName>
    <definedName name="a">[2]!OK_thke_CHI_toan_bo_2_cap</definedName>
    <definedName name="Bke" localSheetId="3">[3]ds!#REF!</definedName>
    <definedName name="Bke" localSheetId="1">[3]ds!#REF!</definedName>
    <definedName name="Bke">[3]ds!#REF!</definedName>
    <definedName name="BKHDDV2SSCT" localSheetId="3">#REF!</definedName>
    <definedName name="BKHDDV2SSCT" localSheetId="1">#REF!</definedName>
    <definedName name="BKHDDV2SSCT">#REF!</definedName>
    <definedName name="Bt_add1_Chso">[4]!Bt_add1_Chso</definedName>
    <definedName name="Btkc" localSheetId="3">#REF!</definedName>
    <definedName name="Btkc" localSheetId="1">#REF!</definedName>
    <definedName name="Btkc">#REF!</definedName>
    <definedName name="Bust" localSheetId="3">#REF!</definedName>
    <definedName name="Bust" localSheetId="1">#REF!</definedName>
    <definedName name="Bust">#REF!</definedName>
    <definedName name="Button_Doi_nhom_chtu">[5]!Button_Doi_nhom_chtu</definedName>
    <definedName name="CgNo" localSheetId="3">#REF!</definedName>
    <definedName name="CgNo" localSheetId="1">#REF!</definedName>
    <definedName name="CgNo">#REF!</definedName>
    <definedName name="Change_ten_thuong_dung">[6]!Change_ten_thuong_dung</definedName>
    <definedName name="chi" localSheetId="3">[7]Sqt02!#REF!</definedName>
    <definedName name="chi">[7]Sqt02!#REF!</definedName>
    <definedName name="Chk_tieu_de_thke">[8]!Chk_tieu_de_thke</definedName>
    <definedName name="Chk_Tieude_thke">[5]!Chk_Tieude_thke</definedName>
    <definedName name="Chso" localSheetId="3">#REF!</definedName>
    <definedName name="Chso" localSheetId="1">#REF!</definedName>
    <definedName name="Chso">#REF!</definedName>
    <definedName name="Chtu" localSheetId="3">#REF!</definedName>
    <definedName name="Chtu" localSheetId="1">#REF!</definedName>
    <definedName name="Chtu">#REF!</definedName>
    <definedName name="Continue" localSheetId="3">#REF!</definedName>
    <definedName name="Continue" localSheetId="1">#REF!</definedName>
    <definedName name="Continue">#REF!</definedName>
    <definedName name="D_THU">[9]BANRA!$I$9:$I$25</definedName>
    <definedName name="DC">'[10]Danh muc'!$A$3</definedName>
    <definedName name="Dieãn_giaûi" localSheetId="3">[7]Sqt02!#REF!</definedName>
    <definedName name="Dieãn_giaûi">[7]Sqt02!#REF!</definedName>
    <definedName name="DOANH_SO" localSheetId="3">#REF!</definedName>
    <definedName name="DOANH_SO" localSheetId="1">#REF!</definedName>
    <definedName name="DOANH_SO">#REF!</definedName>
    <definedName name="DOANHSO_BAN" localSheetId="3">#REF!</definedName>
    <definedName name="DOANHSO_BAN" localSheetId="1">#REF!</definedName>
    <definedName name="DOANHSO_BAN">#REF!</definedName>
    <definedName name="DOANHSO_MUA" localSheetId="3">#REF!</definedName>
    <definedName name="DOANHSO_MUA" localSheetId="1">#REF!</definedName>
    <definedName name="DOANHSO_MUA">#REF!</definedName>
    <definedName name="Document_array" localSheetId="3">{"cuc2.xls","Sheet1"}</definedName>
    <definedName name="Document_array" localSheetId="1">{"cuc2.xls","Sheet1"}</definedName>
    <definedName name="Document_array">{"cuc2.xls","Sheet1"}</definedName>
    <definedName name="Documents_array" localSheetId="3">#REF!</definedName>
    <definedName name="Documents_array">#REF!</definedName>
    <definedName name="Donvi" localSheetId="3">#REF!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3">#REF!</definedName>
    <definedName name="duc" localSheetId="1">#REF!</definedName>
    <definedName name="duc">#REF!</definedName>
    <definedName name="DUCKY_CO_CD" localSheetId="3">#REF!</definedName>
    <definedName name="DUCKY_CO_CD" localSheetId="1">#REF!</definedName>
    <definedName name="DUCKY_CO_CD">#REF!</definedName>
    <definedName name="DUCKY_NO_CD" localSheetId="3">#REF!</definedName>
    <definedName name="DUCKY_NO_CD" localSheetId="1">#REF!</definedName>
    <definedName name="DUCKY_NO_CD">#REF!</definedName>
    <definedName name="DUDKY_CO_CD" localSheetId="3">#REF!</definedName>
    <definedName name="DUDKY_CO_CD">#REF!</definedName>
    <definedName name="DUDKY_NO_CD" localSheetId="3">#REF!</definedName>
    <definedName name="DUDKY_NO_CD">#REF!</definedName>
    <definedName name="Field" localSheetId="3">#REF!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3">#REF!</definedName>
    <definedName name="GTGT_BAN" localSheetId="1">#REF!</definedName>
    <definedName name="GTGT_BAN">#REF!</definedName>
    <definedName name="GTGT_MUA" localSheetId="3">#REF!</definedName>
    <definedName name="GTGT_MUA" localSheetId="1">#REF!</definedName>
    <definedName name="GTGT_MUA">#REF!</definedName>
    <definedName name="Hello" localSheetId="3">#REF!</definedName>
    <definedName name="Hello" localSheetId="1">#REF!</definedName>
    <definedName name="Hello">#REF!</definedName>
    <definedName name="Hoten" localSheetId="3">#REF!</definedName>
    <definedName name="Hoten">#REF!</definedName>
    <definedName name="Leâ_Coâng_Minh" localSheetId="3">#REF!</definedName>
    <definedName name="Leâ_Coâng_Minh">#REF!</definedName>
    <definedName name="List_nguon">[15]!List_nguon</definedName>
    <definedName name="List_trich_lay">[5]!List_trich_lay</definedName>
    <definedName name="List_trich_xoa">[5]!List_trich_xoa</definedName>
    <definedName name="Lke" localSheetId="3">[16]ds!#REF!</definedName>
    <definedName name="Lke">[16]ds!#REF!</definedName>
    <definedName name="LOAI_BM" localSheetId="3">#REF!</definedName>
    <definedName name="LOAI_BM" localSheetId="1">#REF!</definedName>
    <definedName name="LOAI_BM">#REF!</definedName>
    <definedName name="Loai_Chtu_change">[14]!Loai_Chtu_change</definedName>
    <definedName name="LOAI_MB" localSheetId="3">#REF!</definedName>
    <definedName name="LOAI_MB" localSheetId="1">#REF!</definedName>
    <definedName name="LOAI_MB">#REF!</definedName>
    <definedName name="Loai_ngte_change">[17]!Loai_ngte_change</definedName>
    <definedName name="LoaiPh" localSheetId="3">#REF!</definedName>
    <definedName name="LoaiPh" localSheetId="1">#REF!</definedName>
    <definedName name="LoaiPh">#REF!</definedName>
    <definedName name="Loc" localSheetId="3">#REF!</definedName>
    <definedName name="Loc" localSheetId="1">#REF!</definedName>
    <definedName name="Loc">#REF!</definedName>
    <definedName name="Luu_thke">[8]!Luu_thke</definedName>
    <definedName name="MATK_CD" localSheetId="3">#REF!</definedName>
    <definedName name="MATK_CD" localSheetId="1">#REF!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3">#REF!</definedName>
    <definedName name="NGAYCTU_B" localSheetId="1">#REF!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0">'Tokai 04'!$38:$74</definedName>
    <definedName name="_xlnm.Print_Titles" localSheetId="3">'NHQ11-89.000'!$5:$6</definedName>
    <definedName name="_xlnm.Print_Titles" localSheetId="1">'O.Cheon 02'!$11:$13</definedName>
    <definedName name="_xlnm.Print_Titles">#N/A</definedName>
    <definedName name="PS">[10]Data!$B$5:$AI$92</definedName>
    <definedName name="PSCO_CD" localSheetId="3">#REF!</definedName>
    <definedName name="PSCO_CD" localSheetId="1">#REF!</definedName>
    <definedName name="PSCO_CD">#REF!</definedName>
    <definedName name="PSNO_CD" localSheetId="3">#REF!</definedName>
    <definedName name="PSNO_CD" localSheetId="1">#REF!</definedName>
    <definedName name="PSNO_CD">#REF!</definedName>
    <definedName name="SCCR" localSheetId="3">#REF!</definedName>
    <definedName name="SCCR" localSheetId="1">#REF!</definedName>
    <definedName name="SCCR">#REF!</definedName>
    <definedName name="SCDT" localSheetId="3">#REF!</definedName>
    <definedName name="SCDT">#REF!</definedName>
    <definedName name="SCT" localSheetId="3">[7]Sqt02!#REF!</definedName>
    <definedName name="SCT">[7]Sqt02!#REF!</definedName>
    <definedName name="SoCai" localSheetId="3">#REF!</definedName>
    <definedName name="SoCai" localSheetId="1">#REF!</definedName>
    <definedName name="SoCai">#REF!</definedName>
    <definedName name="SOCTU_B" localSheetId="3">#REF!</definedName>
    <definedName name="SOCTU_B" localSheetId="1">#REF!</definedName>
    <definedName name="SOCTU_B">#REF!</definedName>
    <definedName name="SOCTU_NK" localSheetId="3">#REF!</definedName>
    <definedName name="SOCTU_NK" localSheetId="1">#REF!</definedName>
    <definedName name="SOCTU_NK">#REF!</definedName>
    <definedName name="SOCTU_NK_BH" localSheetId="3">#REF!</definedName>
    <definedName name="SOCTU_NK_BH">#REF!</definedName>
    <definedName name="Sodu" localSheetId="3">#REF!</definedName>
    <definedName name="Sodu">#REF!</definedName>
    <definedName name="SOTIEN_B" localSheetId="3">#REF!</definedName>
    <definedName name="SOTIEN_B">#REF!</definedName>
    <definedName name="SOTIEN_CO_NK">[18]NHATKY!$H$7:$H$125</definedName>
    <definedName name="SOTIEN_NO_NK">[18]NHATKY!$G$7:$G$125</definedName>
    <definedName name="STT_CT" localSheetId="3">#REF!</definedName>
    <definedName name="STT_CT" localSheetId="1">#REF!</definedName>
    <definedName name="STT_CT">#REF!</definedName>
    <definedName name="STT_NC" localSheetId="3">#REF!</definedName>
    <definedName name="STT_NC" localSheetId="1">#REF!</definedName>
    <definedName name="STT_NC">#REF!</definedName>
    <definedName name="STT_NCT" localSheetId="3">#REF!</definedName>
    <definedName name="STT_NCT" localSheetId="1">#REF!</definedName>
    <definedName name="STT_NCT">#REF!</definedName>
    <definedName name="STT_PH" localSheetId="3">#REF!</definedName>
    <definedName name="STT_PH">#REF!</definedName>
    <definedName name="T">[9]CTGS!$P$6:$P$598</definedName>
    <definedName name="Taikh" localSheetId="3">#REF!</definedName>
    <definedName name="Taikh" localSheetId="1">#REF!</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3">#REF!</definedName>
    <definedName name="Thke" localSheetId="1">#REF!</definedName>
    <definedName name="Thke">#REF!</definedName>
    <definedName name="thu" localSheetId="3">[7]Sqt02!#REF!</definedName>
    <definedName name="thu" localSheetId="1">[7]Sqt02!#REF!</definedName>
    <definedName name="thu">[7]Sqt02!#REF!</definedName>
    <definedName name="THUE_BRA">[9]BANRA!$J$9:$J$25</definedName>
    <definedName name="THUE_GTGT" localSheetId="3">#REF!</definedName>
    <definedName name="THUE_GTGT" localSheetId="1">#REF!</definedName>
    <definedName name="THUE_GTGT">#REF!</definedName>
    <definedName name="TK">[10]CDPS!$C$10:$C$150</definedName>
    <definedName name="TKCO_NK">[18]NHATKY!$F$7:$F$125</definedName>
    <definedName name="TKdu" localSheetId="3">[7]Sqt02!#REF!</definedName>
    <definedName name="TKdu">[7]Sqt02!#REF!</definedName>
    <definedName name="TKNO_NK">[18]NHATKY!$E$7:$E$125</definedName>
    <definedName name="Toàn" localSheetId="3">[7]Sqt02!#REF!</definedName>
    <definedName name="Toàn">[7]Sqt02!#REF!</definedName>
    <definedName name="TrTkDv" localSheetId="3">#REF!</definedName>
    <definedName name="TrTkDv" localSheetId="1">#REF!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3">#REF!</definedName>
    <definedName name="Tygia" localSheetId="1">#REF!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G26" i="94"/>
  <c r="J24"/>
  <c r="I24"/>
  <c r="E24"/>
  <c r="D24"/>
  <c r="A24"/>
  <c r="J23"/>
  <c r="I23"/>
  <c r="E23"/>
  <c r="D23"/>
  <c r="A23"/>
  <c r="J22"/>
  <c r="I22"/>
  <c r="E22"/>
  <c r="D22"/>
  <c r="A22"/>
  <c r="J21"/>
  <c r="I21"/>
  <c r="E21"/>
  <c r="D21"/>
  <c r="A21"/>
  <c r="J20"/>
  <c r="I20"/>
  <c r="E20"/>
  <c r="D20"/>
  <c r="A20"/>
  <c r="J19"/>
  <c r="I19"/>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E8"/>
  <c r="D8"/>
  <c r="A8"/>
  <c r="J7"/>
  <c r="I7"/>
  <c r="I26" s="1"/>
  <c r="E7"/>
  <c r="D7"/>
  <c r="A7"/>
  <c r="J19" i="93"/>
  <c r="G19"/>
  <c r="I19" s="1"/>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G8"/>
  <c r="G21" s="1"/>
  <c r="E8"/>
  <c r="D8"/>
  <c r="A8"/>
  <c r="J7"/>
  <c r="I7"/>
  <c r="I21" s="1"/>
  <c r="E7"/>
  <c r="D7"/>
  <c r="A7"/>
  <c r="F32" i="92"/>
  <c r="H32" s="1"/>
  <c r="H31"/>
  <c r="D31"/>
  <c r="C31"/>
  <c r="D32"/>
  <c r="C32"/>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C34" l="1"/>
  <c r="H54" i="91"/>
  <c r="D54"/>
  <c r="C54"/>
  <c r="H53"/>
  <c r="D53"/>
  <c r="C53"/>
  <c r="F17"/>
  <c r="D56"/>
  <c r="C56"/>
  <c r="H55"/>
  <c r="D55"/>
  <c r="C55"/>
  <c r="H52"/>
  <c r="D52"/>
  <c r="C52"/>
  <c r="H51"/>
  <c r="D51"/>
  <c r="C51"/>
  <c r="F56" l="1"/>
  <c r="H56" s="1"/>
  <c r="C58" s="1"/>
  <c r="C17"/>
  <c r="D17"/>
  <c r="H16"/>
  <c r="D16"/>
  <c r="C16"/>
  <c r="H15"/>
  <c r="D15"/>
  <c r="C15"/>
  <c r="H14"/>
  <c r="D14"/>
  <c r="C14"/>
  <c r="H17" l="1"/>
  <c r="C19" s="1"/>
</calcChain>
</file>

<file path=xl/sharedStrings.xml><?xml version="1.0" encoding="utf-8"?>
<sst xmlns="http://schemas.openxmlformats.org/spreadsheetml/2006/main" count="258" uniqueCount="88">
  <si>
    <t>Đơn giá</t>
  </si>
  <si>
    <t>Tên mặt hàng</t>
  </si>
  <si>
    <t>Địa chỉ</t>
  </si>
  <si>
    <t>Người bán</t>
  </si>
  <si>
    <t>Ghi chú</t>
  </si>
  <si>
    <t>Võ Uyên Phương</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</si>
  <si>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</si>
  <si>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</si>
  <si>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</si>
  <si>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</si>
  <si>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</si>
  <si>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</si>
  <si>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</si>
  <si>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</si>
  <si>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</si>
  <si>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</si>
  <si>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</si>
  <si>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</si>
  <si>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</si>
  <si>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</si>
  <si>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</si>
  <si>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</si>
  <si>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</si>
  <si>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</si>
  <si>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</si>
  <si>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</si>
  <si>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</si>
  <si>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</si>
  <si>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</si>
  <si>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</si>
  <si>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Đức</t>
  </si>
  <si>
    <t>Võ Thị Bảy</t>
  </si>
  <si>
    <t>Võ Văn Bá</t>
  </si>
  <si>
    <t>Cá bò NL</t>
  </si>
  <si>
    <t>Nguyễn Thành Phong</t>
  </si>
  <si>
    <t>Ghẹ NL</t>
  </si>
  <si>
    <t>Nguyễn Văn Tha</t>
  </si>
  <si>
    <t>Nguyễn Thị Tuyết Đang</t>
  </si>
  <si>
    <t>(Ngày 15 tháng 09 năm 2015)</t>
  </si>
  <si>
    <t>Ngày 15 tháng  09 năm   2015</t>
  </si>
  <si>
    <t>Hồ Thị Mỹ</t>
  </si>
  <si>
    <t>Nguyễn Thanh Vinh</t>
  </si>
  <si>
    <t>Nguyễn Văn Hạnh</t>
  </si>
  <si>
    <t>Nguyễn Thanh Vân</t>
  </si>
  <si>
    <t>Nguyễn Văn Nhân</t>
  </si>
  <si>
    <t>Nguyễn Văn Tư</t>
  </si>
  <si>
    <t>Đỗ Văn Tâm</t>
  </si>
  <si>
    <t>Nguyễn Đức Tiến</t>
  </si>
  <si>
    <t>(Ngày 28 tháng 09 năm 2015)</t>
  </si>
  <si>
    <t>Ngày 28 tháng  09 năm   2015</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</si>
  <si>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</si>
  <si>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</si>
  <si>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</si>
  <si>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</si>
  <si>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</si>
  <si>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</si>
  <si>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</si>
  <si>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</si>
  <si>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</si>
  <si>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</si>
  <si>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</si>
  <si>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Lê Thị Diệu</t>
  </si>
  <si>
    <t>Cá cơm NL</t>
  </si>
  <si>
    <t>Lê Thị Thiện Em</t>
  </si>
  <si>
    <t>Trần Thị Lang</t>
  </si>
  <si>
    <t>Cá chỉ vàng NL</t>
  </si>
  <si>
    <t>Lê Văn Thành</t>
  </si>
  <si>
    <t>Nguyễn Văn Lắm</t>
  </si>
  <si>
    <t>Tiêu Vĩnh Phát</t>
  </si>
  <si>
    <t>Phan Quốc Vũ</t>
  </si>
  <si>
    <t>Vương Hải Thạnh</t>
  </si>
  <si>
    <t>Phạm Thị Bảy</t>
  </si>
  <si>
    <t>TỔNG CỘNG</t>
  </si>
  <si>
    <t>Ngày   29    tháng   09  năm 2015</t>
  </si>
  <si>
    <t>Người lập biểu</t>
  </si>
  <si>
    <t>Giám đốc</t>
  </si>
  <si>
    <t>Lý Thị Thảo</t>
  </si>
  <si>
    <t>Nguyễn Văn Phong</t>
  </si>
  <si>
    <t>Nguyễn Thanh Bình</t>
  </si>
  <si>
    <t>Trần Thị Thu Hiếu</t>
  </si>
  <si>
    <t>Nguyễn Thị Mộng Tuyền</t>
  </si>
  <si>
    <t>Cá ngân NL</t>
  </si>
  <si>
    <t>Đỗ Thị Hoàng Mai</t>
  </si>
  <si>
    <t>Phạm Thị Chính</t>
  </si>
  <si>
    <t>Trần Huỳnh Em</t>
  </si>
  <si>
    <t>Lê Hoàng Long</t>
  </si>
  <si>
    <t>Trần Ngọc Quyên</t>
  </si>
  <si>
    <t>Ngày    30    tháng   09  năm 2015</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</si>
</sst>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1010000]d/m/yyyy;@"/>
    <numFmt numFmtId="167" formatCode="&quot;\&quot;#,##0;[Red]&quot;\&quot;\-#,##0"/>
    <numFmt numFmtId="168" formatCode="&quot;\&quot;#,##0.00;[Red]&quot;\&quot;\-#,##0.00"/>
    <numFmt numFmtId="169" formatCode="\$#,##0\ ;\(\$#,##0\)"/>
    <numFmt numFmtId="170" formatCode="&quot;\&quot;#,##0;[Red]&quot;\&quot;&quot;\&quot;\-#,##0"/>
    <numFmt numFmtId="171" formatCode="&quot;\&quot;#,##0.00;[Red]&quot;\&quot;&quot;\&quot;&quot;\&quot;&quot;\&quot;&quot;\&quot;&quot;\&quot;\-#,##0.00"/>
    <numFmt numFmtId="172" formatCode="#,###"/>
    <numFmt numFmtId="173" formatCode="_(* #,##0.0_);_(* \(#,##0.0\);_(* &quot;-&quot;?_);_(@_)"/>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1"/>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3" fontId="6" fillId="2" borderId="1"/>
    <xf numFmtId="43" fontId="1" fillId="0" borderId="0" applyFont="0" applyFill="0" applyBorder="0" applyAlignment="0" applyProtection="0"/>
    <xf numFmtId="3" fontId="7" fillId="0" borderId="0" applyFont="0" applyFill="0" applyBorder="0" applyAlignment="0" applyProtection="0"/>
    <xf numFmtId="169" fontId="7" fillId="0" borderId="0" applyFont="0" applyFill="0" applyBorder="0" applyAlignment="0" applyProtection="0"/>
    <xf numFmtId="0" fontId="7" fillId="0" borderId="0" applyFont="0" applyFill="0" applyBorder="0" applyAlignment="0" applyProtection="0"/>
    <xf numFmtId="0" fontId="6" fillId="2" borderId="1">
      <alignment horizontal="centerContinuous" vertical="center" wrapText="1"/>
    </xf>
    <xf numFmtId="3" fontId="6" fillId="2" borderId="1">
      <alignment horizontal="center" vertical="center" wrapText="1"/>
    </xf>
    <xf numFmtId="2" fontId="7" fillId="0" borderId="0" applyFont="0" applyFill="0" applyBorder="0" applyAlignment="0" applyProtection="0"/>
    <xf numFmtId="0" fontId="8" fillId="0" borderId="2" applyNumberFormat="0" applyAlignment="0" applyProtection="0">
      <alignment horizontal="left" vertical="center"/>
    </xf>
    <xf numFmtId="0" fontId="8" fillId="0" borderId="3">
      <alignment horizontal="left" vertical="center"/>
    </xf>
    <xf numFmtId="3" fontId="6" fillId="0" borderId="4"/>
    <xf numFmtId="3" fontId="9" fillId="0" borderId="5"/>
    <xf numFmtId="3" fontId="6" fillId="0" borderId="1">
      <alignment horizontal="center" vertical="center" wrapText="1"/>
    </xf>
    <xf numFmtId="3" fontId="6" fillId="0" borderId="1">
      <alignment horizontal="centerContinuous" vertical="center"/>
    </xf>
    <xf numFmtId="172" fontId="10" fillId="0" borderId="6"/>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70" fontId="7" fillId="0" borderId="0" applyFont="0" applyFill="0" applyBorder="0" applyAlignment="0" applyProtection="0"/>
    <xf numFmtId="171" fontId="7"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0" fontId="15" fillId="0" borderId="0"/>
  </cellStyleXfs>
  <cellXfs count="132">
    <xf numFmtId="0" fontId="0" fillId="0" borderId="0" xfId="0"/>
    <xf numFmtId="0" fontId="4" fillId="0" borderId="7" xfId="0" applyFont="1" applyBorder="1" applyAlignment="1">
      <alignment vertical="center"/>
    </xf>
    <xf numFmtId="0" fontId="2" fillId="0" borderId="0" xfId="0" applyFont="1"/>
    <xf numFmtId="0" fontId="2" fillId="0" borderId="0" xfId="0" applyFont="1" applyBorder="1"/>
    <xf numFmtId="14" fontId="2" fillId="0" borderId="0" xfId="0" applyNumberFormat="1" applyFont="1"/>
    <xf numFmtId="0" fontId="20" fillId="0" borderId="0" xfId="0" applyFont="1"/>
    <xf numFmtId="165" fontId="2" fillId="0" borderId="0" xfId="2" applyNumberFormat="1" applyFont="1"/>
    <xf numFmtId="0" fontId="4" fillId="0" borderId="0" xfId="0" applyFont="1" applyAlignment="1">
      <alignment horizontal="center" vertical="center"/>
    </xf>
    <xf numFmtId="0" fontId="4" fillId="0" borderId="0" xfId="0" applyFont="1" applyBorder="1" applyAlignment="1">
      <alignment horizontal="center" vertical="center"/>
    </xf>
    <xf numFmtId="165" fontId="21" fillId="0" borderId="1" xfId="2" applyNumberFormat="1" applyFont="1" applyBorder="1" applyAlignment="1">
      <alignment horizontal="center" vertical="center"/>
    </xf>
    <xf numFmtId="0" fontId="21" fillId="0" borderId="1" xfId="0" applyFont="1" applyBorder="1" applyAlignment="1">
      <alignment horizontal="center" vertical="center" wrapText="1"/>
    </xf>
    <xf numFmtId="14" fontId="22" fillId="0" borderId="1" xfId="0" quotePrefix="1" applyNumberFormat="1" applyFont="1" applyBorder="1" applyAlignment="1">
      <alignment horizontal="center"/>
    </xf>
    <xf numFmtId="0" fontId="22" fillId="0" borderId="1" xfId="0" applyFont="1" applyBorder="1" applyAlignment="1">
      <alignment horizontal="center"/>
    </xf>
    <xf numFmtId="165" fontId="22"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7" xfId="0" applyFont="1" applyBorder="1" applyAlignment="1">
      <alignment horizontal="center"/>
    </xf>
    <xf numFmtId="166"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18" xfId="0" applyFont="1" applyBorder="1" applyAlignment="1">
      <alignment vertical="center"/>
    </xf>
    <xf numFmtId="165" fontId="4" fillId="0" borderId="12" xfId="2" applyNumberFormat="1" applyFont="1" applyBorder="1" applyAlignment="1">
      <alignment vertical="center"/>
    </xf>
    <xf numFmtId="165" fontId="3" fillId="0" borderId="0" xfId="2" applyNumberFormat="1" applyFont="1"/>
    <xf numFmtId="165" fontId="2" fillId="0" borderId="0" xfId="0" applyNumberFormat="1" applyFont="1"/>
    <xf numFmtId="165" fontId="23" fillId="0" borderId="0" xfId="2"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24" fillId="0" borderId="0" xfId="0" applyFont="1" applyAlignment="1">
      <alignment horizontal="center"/>
    </xf>
    <xf numFmtId="43" fontId="2" fillId="0" borderId="0" xfId="2" applyFont="1"/>
    <xf numFmtId="165" fontId="24" fillId="0" borderId="0" xfId="2" applyNumberFormat="1" applyFont="1" applyAlignment="1">
      <alignment horizontal="center"/>
    </xf>
    <xf numFmtId="166" fontId="2" fillId="0" borderId="0" xfId="0" applyNumberFormat="1" applyFont="1" applyAlignment="1">
      <alignment horizontal="center"/>
    </xf>
    <xf numFmtId="14" fontId="3" fillId="0" borderId="0" xfId="0" applyNumberFormat="1" applyFont="1"/>
    <xf numFmtId="0" fontId="21" fillId="0" borderId="1"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xf>
    <xf numFmtId="0" fontId="2" fillId="0" borderId="0" xfId="0" applyFont="1" applyBorder="1" applyAlignment="1">
      <alignment horizontal="center" vertical="center"/>
    </xf>
    <xf numFmtId="0" fontId="26" fillId="0" borderId="0" xfId="0" applyFont="1" applyFill="1" applyAlignment="1">
      <alignment horizontal="center" vertical="center"/>
    </xf>
    <xf numFmtId="0" fontId="26" fillId="0" borderId="0" xfId="0" applyFont="1" applyFill="1" applyAlignment="1">
      <alignment vertical="center"/>
    </xf>
    <xf numFmtId="164" fontId="26" fillId="0" borderId="0" xfId="2" applyNumberFormat="1" applyFont="1" applyFill="1" applyAlignment="1">
      <alignment vertical="center"/>
    </xf>
    <xf numFmtId="165" fontId="26" fillId="0" borderId="0" xfId="2" applyNumberFormat="1" applyFont="1" applyFill="1" applyAlignment="1">
      <alignment vertical="center"/>
    </xf>
    <xf numFmtId="0" fontId="5" fillId="0" borderId="0" xfId="0" applyFont="1" applyFill="1" applyAlignment="1">
      <alignment horizontal="right" vertical="center"/>
    </xf>
    <xf numFmtId="0" fontId="27" fillId="0" borderId="0" xfId="0" applyFont="1" applyAlignment="1">
      <alignment vertical="center"/>
    </xf>
    <xf numFmtId="43" fontId="25" fillId="0" borderId="0" xfId="2" applyFont="1" applyFill="1" applyAlignment="1">
      <alignment horizontal="left" vertical="center"/>
    </xf>
    <xf numFmtId="166" fontId="25" fillId="0" borderId="0" xfId="2" applyNumberFormat="1" applyFont="1" applyFill="1" applyAlignment="1">
      <alignment horizontal="left" vertical="center"/>
    </xf>
    <xf numFmtId="0" fontId="26" fillId="0" borderId="0" xfId="0" applyFont="1" applyFill="1" applyAlignment="1" applyProtection="1">
      <alignment vertical="center"/>
      <protection hidden="1"/>
    </xf>
    <xf numFmtId="166" fontId="26" fillId="0" borderId="0" xfId="0" applyNumberFormat="1" applyFont="1" applyFill="1" applyAlignment="1" applyProtection="1">
      <alignment vertical="center"/>
      <protection hidden="1"/>
    </xf>
    <xf numFmtId="0" fontId="26" fillId="0" borderId="0" xfId="0" applyFont="1" applyFill="1" applyAlignment="1" applyProtection="1">
      <alignment horizontal="center" vertical="center"/>
      <protection hidden="1"/>
    </xf>
    <xf numFmtId="164" fontId="26" fillId="0" borderId="0" xfId="2" applyNumberFormat="1" applyFont="1" applyFill="1" applyAlignment="1" applyProtection="1">
      <alignment vertical="center"/>
      <protection hidden="1"/>
    </xf>
    <xf numFmtId="165" fontId="26"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26" fillId="0" borderId="0" xfId="0" applyFont="1" applyFill="1" applyBorder="1" applyAlignment="1" applyProtection="1">
      <alignment horizontal="center" vertical="center"/>
      <protection hidden="1"/>
    </xf>
    <xf numFmtId="0" fontId="28" fillId="0" borderId="1" xfId="0" applyFont="1" applyFill="1" applyBorder="1" applyAlignment="1" applyProtection="1">
      <alignment horizontal="center" vertical="center"/>
      <protection hidden="1"/>
    </xf>
    <xf numFmtId="0" fontId="28" fillId="0" borderId="8" xfId="0" applyFont="1" applyFill="1" applyBorder="1" applyAlignment="1" applyProtection="1">
      <alignment horizontal="center" vertical="center"/>
      <protection hidden="1"/>
    </xf>
    <xf numFmtId="0" fontId="28" fillId="0" borderId="9" xfId="0" applyFont="1" applyFill="1" applyBorder="1" applyAlignment="1" applyProtection="1">
      <alignment horizontal="center" vertical="center"/>
      <protection hidden="1"/>
    </xf>
    <xf numFmtId="0" fontId="29" fillId="0" borderId="7" xfId="0" applyFont="1" applyBorder="1" applyAlignment="1">
      <alignment vertical="center"/>
    </xf>
    <xf numFmtId="166" fontId="29" fillId="0" borderId="7" xfId="0" applyNumberFormat="1" applyFont="1" applyBorder="1" applyAlignment="1">
      <alignment vertical="center"/>
    </xf>
    <xf numFmtId="164" fontId="29" fillId="0" borderId="7" xfId="2" applyNumberFormat="1" applyFont="1" applyBorder="1" applyAlignment="1">
      <alignment vertical="center"/>
    </xf>
    <xf numFmtId="164" fontId="30" fillId="0" borderId="7" xfId="2" applyNumberFormat="1" applyFont="1" applyBorder="1" applyAlignment="1">
      <alignment vertical="center"/>
    </xf>
    <xf numFmtId="165" fontId="29" fillId="0" borderId="7" xfId="2" applyNumberFormat="1" applyFont="1" applyBorder="1" applyAlignment="1">
      <alignment vertical="center"/>
    </xf>
    <xf numFmtId="0" fontId="29" fillId="0" borderId="0" xfId="0" applyFont="1" applyAlignment="1">
      <alignment vertical="center"/>
    </xf>
    <xf numFmtId="164" fontId="30" fillId="0" borderId="12" xfId="2" applyNumberFormat="1" applyFont="1" applyBorder="1" applyAlignment="1">
      <alignment vertical="center"/>
    </xf>
    <xf numFmtId="43" fontId="29" fillId="0" borderId="0" xfId="2" applyFont="1" applyAlignment="1">
      <alignment vertical="center"/>
    </xf>
    <xf numFmtId="0" fontId="29" fillId="0" borderId="7" xfId="0" applyFont="1" applyBorder="1" applyAlignment="1">
      <alignment vertical="center" wrapText="1"/>
    </xf>
    <xf numFmtId="164" fontId="32" fillId="0" borderId="1" xfId="2" applyNumberFormat="1" applyFont="1" applyBorder="1" applyAlignment="1">
      <alignment vertical="center"/>
    </xf>
    <xf numFmtId="164" fontId="29" fillId="0" borderId="1" xfId="2" applyNumberFormat="1" applyFont="1" applyBorder="1" applyAlignment="1">
      <alignment vertical="center"/>
    </xf>
    <xf numFmtId="165" fontId="31" fillId="0" borderId="1" xfId="2" applyNumberFormat="1" applyFont="1" applyBorder="1" applyAlignment="1">
      <alignment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4" fillId="0" borderId="0" xfId="0" applyFont="1" applyAlignment="1">
      <alignment vertical="center"/>
    </xf>
    <xf numFmtId="166" fontId="27" fillId="0" borderId="0" xfId="0" applyNumberFormat="1" applyFont="1" applyAlignment="1">
      <alignment vertical="center"/>
    </xf>
    <xf numFmtId="0" fontId="27" fillId="0" borderId="0" xfId="0" applyFont="1" applyAlignment="1">
      <alignment horizontal="center" vertical="center"/>
    </xf>
    <xf numFmtId="164" fontId="30" fillId="0" borderId="0" xfId="2" applyNumberFormat="1" applyFont="1" applyBorder="1" applyAlignment="1">
      <alignment horizontal="center" vertical="center"/>
    </xf>
    <xf numFmtId="164" fontId="27" fillId="0" borderId="0" xfId="2" applyNumberFormat="1" applyFont="1" applyAlignment="1">
      <alignment vertical="center"/>
    </xf>
    <xf numFmtId="165" fontId="27" fillId="0" borderId="0" xfId="2" applyNumberFormat="1" applyFont="1" applyAlignment="1">
      <alignment vertical="center"/>
    </xf>
    <xf numFmtId="0" fontId="2" fillId="0" borderId="0" xfId="0" applyFont="1" applyAlignment="1">
      <alignment vertical="center"/>
    </xf>
    <xf numFmtId="14" fontId="27" fillId="0" borderId="0" xfId="0" applyNumberFormat="1" applyFont="1" applyAlignment="1">
      <alignment vertical="center"/>
    </xf>
    <xf numFmtId="0" fontId="28" fillId="0" borderId="0" xfId="0" applyFont="1" applyAlignment="1">
      <alignment horizontal="center" vertical="center"/>
    </xf>
    <xf numFmtId="173" fontId="27" fillId="0" borderId="0" xfId="0" applyNumberFormat="1" applyFont="1" applyAlignment="1">
      <alignment vertical="center"/>
    </xf>
    <xf numFmtId="165" fontId="30" fillId="0" borderId="0" xfId="2" applyNumberFormat="1" applyFont="1" applyBorder="1" applyAlignment="1">
      <alignment horizontal="center" vertical="center"/>
    </xf>
    <xf numFmtId="0" fontId="27" fillId="0" borderId="0" xfId="0" applyFont="1" applyAlignment="1">
      <alignment horizontal="center" vertical="center"/>
    </xf>
    <xf numFmtId="165" fontId="27" fillId="0" borderId="0" xfId="0" applyNumberFormat="1" applyFont="1" applyBorder="1" applyAlignment="1">
      <alignment horizontal="center" vertical="center"/>
    </xf>
    <xf numFmtId="0" fontId="4" fillId="0" borderId="7" xfId="0" applyFont="1" applyBorder="1"/>
    <xf numFmtId="0" fontId="2" fillId="0" borderId="0" xfId="0" applyFont="1" applyAlignment="1">
      <alignment horizontal="left" wrapText="1"/>
    </xf>
    <xf numFmtId="0" fontId="16" fillId="0" borderId="0" xfId="0" applyFont="1" applyAlignment="1">
      <alignment horizontal="center" vertical="center" wrapText="1"/>
    </xf>
    <xf numFmtId="0" fontId="16"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1" xfId="0" applyFont="1" applyBorder="1" applyAlignment="1">
      <alignment horizontal="center" vertical="center" wrapText="1"/>
    </xf>
    <xf numFmtId="0" fontId="19" fillId="0" borderId="0" xfId="0" applyFont="1" applyAlignment="1">
      <alignment horizontal="center"/>
    </xf>
    <xf numFmtId="0" fontId="19" fillId="0" borderId="13" xfId="0" applyFont="1" applyBorder="1" applyAlignment="1">
      <alignment horizontal="center"/>
    </xf>
    <xf numFmtId="14"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3" xfId="0" applyFont="1" applyBorder="1" applyAlignment="1">
      <alignment horizontal="center" vertical="center"/>
    </xf>
    <xf numFmtId="0" fontId="21" fillId="0" borderId="9" xfId="0" applyFont="1" applyBorder="1" applyAlignment="1">
      <alignment horizontal="center" vertical="center"/>
    </xf>
    <xf numFmtId="0" fontId="21"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xf numFmtId="166" fontId="27" fillId="0" borderId="0" xfId="0" applyNumberFormat="1" applyFont="1" applyAlignment="1">
      <alignment horizontal="center" vertical="center"/>
    </xf>
    <xf numFmtId="43" fontId="25" fillId="0" borderId="0" xfId="2" applyFont="1" applyFill="1" applyAlignment="1">
      <alignment horizontal="left" vertical="center"/>
    </xf>
    <xf numFmtId="164" fontId="28" fillId="0" borderId="0" xfId="2" applyNumberFormat="1" applyFont="1" applyFill="1" applyAlignment="1" applyProtection="1">
      <alignment horizontal="center" vertical="center"/>
      <protection hidden="1"/>
    </xf>
    <xf numFmtId="0" fontId="28" fillId="0" borderId="19" xfId="0" applyFont="1" applyFill="1" applyBorder="1" applyAlignment="1">
      <alignment horizontal="center" vertical="center" wrapText="1"/>
    </xf>
    <xf numFmtId="0" fontId="28" fillId="0" borderId="20" xfId="0" applyFont="1" applyFill="1" applyBorder="1" applyAlignment="1">
      <alignment horizontal="center" vertical="center" wrapText="1"/>
    </xf>
    <xf numFmtId="166" fontId="28" fillId="0" borderId="19" xfId="0" applyNumberFormat="1" applyFont="1" applyFill="1" applyBorder="1" applyAlignment="1">
      <alignment horizontal="center" vertical="center" wrapText="1"/>
    </xf>
    <xf numFmtId="166" fontId="28" fillId="0" borderId="20" xfId="0" applyNumberFormat="1" applyFont="1" applyFill="1" applyBorder="1" applyAlignment="1">
      <alignment horizontal="center" vertical="center" wrapText="1"/>
    </xf>
    <xf numFmtId="0" fontId="28" fillId="0" borderId="8" xfId="0" applyFont="1" applyFill="1" applyBorder="1" applyAlignment="1" applyProtection="1">
      <alignment horizontal="center" vertical="center"/>
      <protection hidden="1"/>
    </xf>
    <xf numFmtId="0" fontId="28" fillId="0" borderId="3" xfId="0" applyFont="1" applyFill="1" applyBorder="1" applyAlignment="1" applyProtection="1">
      <alignment horizontal="center" vertical="center"/>
      <protection hidden="1"/>
    </xf>
    <xf numFmtId="0" fontId="28" fillId="0" borderId="19" xfId="0" applyFont="1" applyFill="1" applyBorder="1" applyAlignment="1" applyProtection="1">
      <alignment horizontal="center" vertical="center"/>
      <protection hidden="1"/>
    </xf>
    <xf numFmtId="0" fontId="28" fillId="0" borderId="20" xfId="0" applyFont="1" applyFill="1" applyBorder="1" applyAlignment="1" applyProtection="1">
      <alignment horizontal="center" vertical="center"/>
      <protection hidden="1"/>
    </xf>
    <xf numFmtId="164" fontId="28" fillId="0" borderId="10" xfId="2" applyNumberFormat="1" applyFont="1" applyFill="1" applyBorder="1" applyAlignment="1" applyProtection="1">
      <alignment horizontal="center" vertical="center" wrapText="1"/>
      <protection hidden="1"/>
    </xf>
    <xf numFmtId="164" fontId="28" fillId="0" borderId="11" xfId="2" applyNumberFormat="1" applyFont="1" applyFill="1" applyBorder="1" applyAlignment="1" applyProtection="1">
      <alignment horizontal="center" vertical="center" wrapText="1"/>
      <protection hidden="1"/>
    </xf>
    <xf numFmtId="164" fontId="28" fillId="0" borderId="19" xfId="2" applyNumberFormat="1" applyFont="1" applyFill="1" applyBorder="1" applyAlignment="1" applyProtection="1">
      <alignment horizontal="center" vertical="center" wrapText="1"/>
      <protection hidden="1"/>
    </xf>
    <xf numFmtId="164" fontId="28" fillId="0" borderId="20" xfId="2" applyNumberFormat="1" applyFont="1" applyFill="1" applyBorder="1" applyAlignment="1" applyProtection="1">
      <alignment horizontal="center" vertical="center" wrapText="1"/>
      <protection hidden="1"/>
    </xf>
    <xf numFmtId="165" fontId="28" fillId="0" borderId="19" xfId="2" applyNumberFormat="1" applyFont="1" applyFill="1" applyBorder="1" applyAlignment="1" applyProtection="1">
      <alignment horizontal="center" vertical="center" wrapText="1"/>
      <protection hidden="1"/>
    </xf>
    <xf numFmtId="165" fontId="28" fillId="0" borderId="20" xfId="2" applyNumberFormat="1" applyFont="1" applyFill="1" applyBorder="1" applyAlignment="1" applyProtection="1">
      <alignment horizontal="center" vertical="center" wrapText="1"/>
      <protection hidden="1"/>
    </xf>
    <xf numFmtId="165" fontId="3" fillId="0" borderId="10" xfId="2" applyNumberFormat="1" applyFont="1" applyFill="1" applyBorder="1" applyAlignment="1" applyProtection="1">
      <alignment horizontal="center" vertical="center" wrapText="1"/>
      <protection hidden="1"/>
    </xf>
    <xf numFmtId="165" fontId="3" fillId="0" borderId="11" xfId="2" applyNumberFormat="1" applyFont="1" applyFill="1" applyBorder="1" applyAlignment="1" applyProtection="1">
      <alignment horizontal="center" vertical="center" wrapText="1"/>
      <protection hidden="1"/>
    </xf>
    <xf numFmtId="0" fontId="28" fillId="0" borderId="19" xfId="0" applyFont="1" applyFill="1" applyBorder="1" applyAlignment="1" applyProtection="1">
      <alignment horizontal="center" vertical="center" wrapText="1"/>
      <protection hidden="1"/>
    </xf>
    <xf numFmtId="0" fontId="28" fillId="0" borderId="20" xfId="0" applyFont="1" applyFill="1" applyBorder="1" applyAlignment="1" applyProtection="1">
      <alignment horizontal="center" vertical="center" wrapText="1"/>
      <protection hidden="1"/>
    </xf>
    <xf numFmtId="0" fontId="31" fillId="0" borderId="8" xfId="0" applyFont="1" applyBorder="1" applyAlignment="1">
      <alignment horizontal="center" vertical="center"/>
    </xf>
    <xf numFmtId="0" fontId="31" fillId="0" borderId="3" xfId="0" applyFont="1" applyBorder="1" applyAlignment="1">
      <alignment horizontal="center" vertical="center"/>
    </xf>
    <xf numFmtId="0" fontId="31" fillId="0" borderId="9" xfId="0" applyFont="1" applyBorder="1" applyAlignment="1">
      <alignment horizontal="center" vertical="center"/>
    </xf>
    <xf numFmtId="164" fontId="27" fillId="0" borderId="0" xfId="2" applyNumberFormat="1" applyFont="1" applyAlignment="1">
      <alignment horizontal="center" vertical="center"/>
    </xf>
    <xf numFmtId="0" fontId="27" fillId="0" borderId="0" xfId="0" applyFont="1" applyAlignment="1">
      <alignment horizontal="center" vertical="center"/>
    </xf>
    <xf numFmtId="166" fontId="35" fillId="0" borderId="0" xfId="0" applyNumberFormat="1" applyFont="1" applyAlignment="1">
      <alignment horizontal="center" vertic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34"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BH72"/>
  <sheetViews>
    <sheetView topLeftCell="A21" zoomScaleSheetLayoutView="100" workbookViewId="0">
      <selection activeCell="A64" sqref="A64:XFD64"/>
    </sheetView>
  </sheetViews>
  <sheetFormatPr defaultRowHeight="15.75"/>
  <cols>
    <col min="1" max="1" width="11" style="4" customWidth="1"/>
    <col min="2" max="2" width="21" style="2" customWidth="1"/>
    <col min="3" max="3" width="21.625" style="2" customWidth="1"/>
    <col min="4" max="4" width="12.125" style="2" customWidth="1"/>
    <col min="5" max="5" width="13.375" style="2" customWidth="1"/>
    <col min="6" max="6" width="9.125" style="6" customWidth="1"/>
    <col min="7" max="7" width="9.25" style="6" customWidth="1"/>
    <col min="8" max="8" width="11.25" style="2" customWidth="1"/>
    <col min="9" max="9" width="9.5" style="2" customWidth="1"/>
    <col min="10" max="60" width="9" style="3"/>
    <col min="61" max="233" width="9" style="2"/>
    <col min="234" max="234" width="11" style="2" customWidth="1"/>
    <col min="235" max="235" width="21" style="2" customWidth="1"/>
    <col min="236" max="236" width="21.625" style="2" customWidth="1"/>
    <col min="237" max="237" width="12.125" style="2" customWidth="1"/>
    <col min="238" max="238" width="13.375" style="2" customWidth="1"/>
    <col min="239" max="239" width="9.125" style="2" customWidth="1"/>
    <col min="240" max="240" width="9.25" style="2" customWidth="1"/>
    <col min="241" max="241" width="11.25" style="2" customWidth="1"/>
    <col min="242" max="242" width="9.5" style="2" customWidth="1"/>
    <col min="243" max="489" width="9" style="2"/>
    <col min="490" max="490" width="11" style="2" customWidth="1"/>
    <col min="491" max="491" width="21" style="2" customWidth="1"/>
    <col min="492" max="492" width="21.625" style="2" customWidth="1"/>
    <col min="493" max="493" width="12.125" style="2" customWidth="1"/>
    <col min="494" max="494" width="13.375" style="2" customWidth="1"/>
    <col min="495" max="495" width="9.125" style="2" customWidth="1"/>
    <col min="496" max="496" width="9.25" style="2" customWidth="1"/>
    <col min="497" max="497" width="11.25" style="2" customWidth="1"/>
    <col min="498" max="498" width="9.5" style="2" customWidth="1"/>
    <col min="499" max="745" width="9" style="2"/>
    <col min="746" max="746" width="11" style="2" customWidth="1"/>
    <col min="747" max="747" width="21" style="2" customWidth="1"/>
    <col min="748" max="748" width="21.625" style="2" customWidth="1"/>
    <col min="749" max="749" width="12.125" style="2" customWidth="1"/>
    <col min="750" max="750" width="13.375" style="2" customWidth="1"/>
    <col min="751" max="751" width="9.125" style="2" customWidth="1"/>
    <col min="752" max="752" width="9.25" style="2" customWidth="1"/>
    <col min="753" max="753" width="11.25" style="2" customWidth="1"/>
    <col min="754" max="754" width="9.5" style="2" customWidth="1"/>
    <col min="755" max="1001" width="9" style="2"/>
    <col min="1002" max="1002" width="11" style="2" customWidth="1"/>
    <col min="1003" max="1003" width="21" style="2" customWidth="1"/>
    <col min="1004" max="1004" width="21.625" style="2" customWidth="1"/>
    <col min="1005" max="1005" width="12.125" style="2" customWidth="1"/>
    <col min="1006" max="1006" width="13.375" style="2" customWidth="1"/>
    <col min="1007" max="1007" width="9.125" style="2" customWidth="1"/>
    <col min="1008" max="1008" width="9.25" style="2" customWidth="1"/>
    <col min="1009" max="1009" width="11.25" style="2" customWidth="1"/>
    <col min="1010" max="1010" width="9.5" style="2" customWidth="1"/>
    <col min="1011" max="1257" width="9" style="2"/>
    <col min="1258" max="1258" width="11" style="2" customWidth="1"/>
    <col min="1259" max="1259" width="21" style="2" customWidth="1"/>
    <col min="1260" max="1260" width="21.625" style="2" customWidth="1"/>
    <col min="1261" max="1261" width="12.125" style="2" customWidth="1"/>
    <col min="1262" max="1262" width="13.375" style="2" customWidth="1"/>
    <col min="1263" max="1263" width="9.125" style="2" customWidth="1"/>
    <col min="1264" max="1264" width="9.25" style="2" customWidth="1"/>
    <col min="1265" max="1265" width="11.25" style="2" customWidth="1"/>
    <col min="1266" max="1266" width="9.5" style="2" customWidth="1"/>
    <col min="1267" max="1513" width="9" style="2"/>
    <col min="1514" max="1514" width="11" style="2" customWidth="1"/>
    <col min="1515" max="1515" width="21" style="2" customWidth="1"/>
    <col min="1516" max="1516" width="21.625" style="2" customWidth="1"/>
    <col min="1517" max="1517" width="12.125" style="2" customWidth="1"/>
    <col min="1518" max="1518" width="13.375" style="2" customWidth="1"/>
    <col min="1519" max="1519" width="9.125" style="2" customWidth="1"/>
    <col min="1520" max="1520" width="9.25" style="2" customWidth="1"/>
    <col min="1521" max="1521" width="11.25" style="2" customWidth="1"/>
    <col min="1522" max="1522" width="9.5" style="2" customWidth="1"/>
    <col min="1523" max="1769" width="9" style="2"/>
    <col min="1770" max="1770" width="11" style="2" customWidth="1"/>
    <col min="1771" max="1771" width="21" style="2" customWidth="1"/>
    <col min="1772" max="1772" width="21.625" style="2" customWidth="1"/>
    <col min="1773" max="1773" width="12.125" style="2" customWidth="1"/>
    <col min="1774" max="1774" width="13.375" style="2" customWidth="1"/>
    <col min="1775" max="1775" width="9.125" style="2" customWidth="1"/>
    <col min="1776" max="1776" width="9.25" style="2" customWidth="1"/>
    <col min="1777" max="1777" width="11.25" style="2" customWidth="1"/>
    <col min="1778" max="1778" width="9.5" style="2" customWidth="1"/>
    <col min="1779" max="2025" width="9" style="2"/>
    <col min="2026" max="2026" width="11" style="2" customWidth="1"/>
    <col min="2027" max="2027" width="21" style="2" customWidth="1"/>
    <col min="2028" max="2028" width="21.625" style="2" customWidth="1"/>
    <col min="2029" max="2029" width="12.125" style="2" customWidth="1"/>
    <col min="2030" max="2030" width="13.375" style="2" customWidth="1"/>
    <col min="2031" max="2031" width="9.125" style="2" customWidth="1"/>
    <col min="2032" max="2032" width="9.25" style="2" customWidth="1"/>
    <col min="2033" max="2033" width="11.25" style="2" customWidth="1"/>
    <col min="2034" max="2034" width="9.5" style="2" customWidth="1"/>
    <col min="2035" max="2281" width="9" style="2"/>
    <col min="2282" max="2282" width="11" style="2" customWidth="1"/>
    <col min="2283" max="2283" width="21" style="2" customWidth="1"/>
    <col min="2284" max="2284" width="21.625" style="2" customWidth="1"/>
    <col min="2285" max="2285" width="12.125" style="2" customWidth="1"/>
    <col min="2286" max="2286" width="13.375" style="2" customWidth="1"/>
    <col min="2287" max="2287" width="9.125" style="2" customWidth="1"/>
    <col min="2288" max="2288" width="9.25" style="2" customWidth="1"/>
    <col min="2289" max="2289" width="11.25" style="2" customWidth="1"/>
    <col min="2290" max="2290" width="9.5" style="2" customWidth="1"/>
    <col min="2291" max="2537" width="9" style="2"/>
    <col min="2538" max="2538" width="11" style="2" customWidth="1"/>
    <col min="2539" max="2539" width="21" style="2" customWidth="1"/>
    <col min="2540" max="2540" width="21.625" style="2" customWidth="1"/>
    <col min="2541" max="2541" width="12.125" style="2" customWidth="1"/>
    <col min="2542" max="2542" width="13.375" style="2" customWidth="1"/>
    <col min="2543" max="2543" width="9.125" style="2" customWidth="1"/>
    <col min="2544" max="2544" width="9.25" style="2" customWidth="1"/>
    <col min="2545" max="2545" width="11.25" style="2" customWidth="1"/>
    <col min="2546" max="2546" width="9.5" style="2" customWidth="1"/>
    <col min="2547" max="2793" width="9" style="2"/>
    <col min="2794" max="2794" width="11" style="2" customWidth="1"/>
    <col min="2795" max="2795" width="21" style="2" customWidth="1"/>
    <col min="2796" max="2796" width="21.625" style="2" customWidth="1"/>
    <col min="2797" max="2797" width="12.125" style="2" customWidth="1"/>
    <col min="2798" max="2798" width="13.375" style="2" customWidth="1"/>
    <col min="2799" max="2799" width="9.125" style="2" customWidth="1"/>
    <col min="2800" max="2800" width="9.25" style="2" customWidth="1"/>
    <col min="2801" max="2801" width="11.25" style="2" customWidth="1"/>
    <col min="2802" max="2802" width="9.5" style="2" customWidth="1"/>
    <col min="2803" max="3049" width="9" style="2"/>
    <col min="3050" max="3050" width="11" style="2" customWidth="1"/>
    <col min="3051" max="3051" width="21" style="2" customWidth="1"/>
    <col min="3052" max="3052" width="21.625" style="2" customWidth="1"/>
    <col min="3053" max="3053" width="12.125" style="2" customWidth="1"/>
    <col min="3054" max="3054" width="13.375" style="2" customWidth="1"/>
    <col min="3055" max="3055" width="9.125" style="2" customWidth="1"/>
    <col min="3056" max="3056" width="9.25" style="2" customWidth="1"/>
    <col min="3057" max="3057" width="11.25" style="2" customWidth="1"/>
    <col min="3058" max="3058" width="9.5" style="2" customWidth="1"/>
    <col min="3059" max="3305" width="9" style="2"/>
    <col min="3306" max="3306" width="11" style="2" customWidth="1"/>
    <col min="3307" max="3307" width="21" style="2" customWidth="1"/>
    <col min="3308" max="3308" width="21.625" style="2" customWidth="1"/>
    <col min="3309" max="3309" width="12.125" style="2" customWidth="1"/>
    <col min="3310" max="3310" width="13.375" style="2" customWidth="1"/>
    <col min="3311" max="3311" width="9.125" style="2" customWidth="1"/>
    <col min="3312" max="3312" width="9.25" style="2" customWidth="1"/>
    <col min="3313" max="3313" width="11.25" style="2" customWidth="1"/>
    <col min="3314" max="3314" width="9.5" style="2" customWidth="1"/>
    <col min="3315" max="3561" width="9" style="2"/>
    <col min="3562" max="3562" width="11" style="2" customWidth="1"/>
    <col min="3563" max="3563" width="21" style="2" customWidth="1"/>
    <col min="3564" max="3564" width="21.625" style="2" customWidth="1"/>
    <col min="3565" max="3565" width="12.125" style="2" customWidth="1"/>
    <col min="3566" max="3566" width="13.375" style="2" customWidth="1"/>
    <col min="3567" max="3567" width="9.125" style="2" customWidth="1"/>
    <col min="3568" max="3568" width="9.25" style="2" customWidth="1"/>
    <col min="3569" max="3569" width="11.25" style="2" customWidth="1"/>
    <col min="3570" max="3570" width="9.5" style="2" customWidth="1"/>
    <col min="3571" max="3817" width="9" style="2"/>
    <col min="3818" max="3818" width="11" style="2" customWidth="1"/>
    <col min="3819" max="3819" width="21" style="2" customWidth="1"/>
    <col min="3820" max="3820" width="21.625" style="2" customWidth="1"/>
    <col min="3821" max="3821" width="12.125" style="2" customWidth="1"/>
    <col min="3822" max="3822" width="13.375" style="2" customWidth="1"/>
    <col min="3823" max="3823" width="9.125" style="2" customWidth="1"/>
    <col min="3824" max="3824" width="9.25" style="2" customWidth="1"/>
    <col min="3825" max="3825" width="11.25" style="2" customWidth="1"/>
    <col min="3826" max="3826" width="9.5" style="2" customWidth="1"/>
    <col min="3827" max="4073" width="9" style="2"/>
    <col min="4074" max="4074" width="11" style="2" customWidth="1"/>
    <col min="4075" max="4075" width="21" style="2" customWidth="1"/>
    <col min="4076" max="4076" width="21.625" style="2" customWidth="1"/>
    <col min="4077" max="4077" width="12.125" style="2" customWidth="1"/>
    <col min="4078" max="4078" width="13.375" style="2" customWidth="1"/>
    <col min="4079" max="4079" width="9.125" style="2" customWidth="1"/>
    <col min="4080" max="4080" width="9.25" style="2" customWidth="1"/>
    <col min="4081" max="4081" width="11.25" style="2" customWidth="1"/>
    <col min="4082" max="4082" width="9.5" style="2" customWidth="1"/>
    <col min="4083" max="4329" width="9" style="2"/>
    <col min="4330" max="4330" width="11" style="2" customWidth="1"/>
    <col min="4331" max="4331" width="21" style="2" customWidth="1"/>
    <col min="4332" max="4332" width="21.625" style="2" customWidth="1"/>
    <col min="4333" max="4333" width="12.125" style="2" customWidth="1"/>
    <col min="4334" max="4334" width="13.375" style="2" customWidth="1"/>
    <col min="4335" max="4335" width="9.125" style="2" customWidth="1"/>
    <col min="4336" max="4336" width="9.25" style="2" customWidth="1"/>
    <col min="4337" max="4337" width="11.25" style="2" customWidth="1"/>
    <col min="4338" max="4338" width="9.5" style="2" customWidth="1"/>
    <col min="4339" max="4585" width="9" style="2"/>
    <col min="4586" max="4586" width="11" style="2" customWidth="1"/>
    <col min="4587" max="4587" width="21" style="2" customWidth="1"/>
    <col min="4588" max="4588" width="21.625" style="2" customWidth="1"/>
    <col min="4589" max="4589" width="12.125" style="2" customWidth="1"/>
    <col min="4590" max="4590" width="13.375" style="2" customWidth="1"/>
    <col min="4591" max="4591" width="9.125" style="2" customWidth="1"/>
    <col min="4592" max="4592" width="9.25" style="2" customWidth="1"/>
    <col min="4593" max="4593" width="11.25" style="2" customWidth="1"/>
    <col min="4594" max="4594" width="9.5" style="2" customWidth="1"/>
    <col min="4595" max="4841" width="9" style="2"/>
    <col min="4842" max="4842" width="11" style="2" customWidth="1"/>
    <col min="4843" max="4843" width="21" style="2" customWidth="1"/>
    <col min="4844" max="4844" width="21.625" style="2" customWidth="1"/>
    <col min="4845" max="4845" width="12.125" style="2" customWidth="1"/>
    <col min="4846" max="4846" width="13.375" style="2" customWidth="1"/>
    <col min="4847" max="4847" width="9.125" style="2" customWidth="1"/>
    <col min="4848" max="4848" width="9.25" style="2" customWidth="1"/>
    <col min="4849" max="4849" width="11.25" style="2" customWidth="1"/>
    <col min="4850" max="4850" width="9.5" style="2" customWidth="1"/>
    <col min="4851" max="5097" width="9" style="2"/>
    <col min="5098" max="5098" width="11" style="2" customWidth="1"/>
    <col min="5099" max="5099" width="21" style="2" customWidth="1"/>
    <col min="5100" max="5100" width="21.625" style="2" customWidth="1"/>
    <col min="5101" max="5101" width="12.125" style="2" customWidth="1"/>
    <col min="5102" max="5102" width="13.375" style="2" customWidth="1"/>
    <col min="5103" max="5103" width="9.125" style="2" customWidth="1"/>
    <col min="5104" max="5104" width="9.25" style="2" customWidth="1"/>
    <col min="5105" max="5105" width="11.25" style="2" customWidth="1"/>
    <col min="5106" max="5106" width="9.5" style="2" customWidth="1"/>
    <col min="5107" max="5353" width="9" style="2"/>
    <col min="5354" max="5354" width="11" style="2" customWidth="1"/>
    <col min="5355" max="5355" width="21" style="2" customWidth="1"/>
    <col min="5356" max="5356" width="21.625" style="2" customWidth="1"/>
    <col min="5357" max="5357" width="12.125" style="2" customWidth="1"/>
    <col min="5358" max="5358" width="13.375" style="2" customWidth="1"/>
    <col min="5359" max="5359" width="9.125" style="2" customWidth="1"/>
    <col min="5360" max="5360" width="9.25" style="2" customWidth="1"/>
    <col min="5361" max="5361" width="11.25" style="2" customWidth="1"/>
    <col min="5362" max="5362" width="9.5" style="2" customWidth="1"/>
    <col min="5363" max="5609" width="9" style="2"/>
    <col min="5610" max="5610" width="11" style="2" customWidth="1"/>
    <col min="5611" max="5611" width="21" style="2" customWidth="1"/>
    <col min="5612" max="5612" width="21.625" style="2" customWidth="1"/>
    <col min="5613" max="5613" width="12.125" style="2" customWidth="1"/>
    <col min="5614" max="5614" width="13.375" style="2" customWidth="1"/>
    <col min="5615" max="5615" width="9.125" style="2" customWidth="1"/>
    <col min="5616" max="5616" width="9.25" style="2" customWidth="1"/>
    <col min="5617" max="5617" width="11.25" style="2" customWidth="1"/>
    <col min="5618" max="5618" width="9.5" style="2" customWidth="1"/>
    <col min="5619" max="5865" width="9" style="2"/>
    <col min="5866" max="5866" width="11" style="2" customWidth="1"/>
    <col min="5867" max="5867" width="21" style="2" customWidth="1"/>
    <col min="5868" max="5868" width="21.625" style="2" customWidth="1"/>
    <col min="5869" max="5869" width="12.125" style="2" customWidth="1"/>
    <col min="5870" max="5870" width="13.375" style="2" customWidth="1"/>
    <col min="5871" max="5871" width="9.125" style="2" customWidth="1"/>
    <col min="5872" max="5872" width="9.25" style="2" customWidth="1"/>
    <col min="5873" max="5873" width="11.25" style="2" customWidth="1"/>
    <col min="5874" max="5874" width="9.5" style="2" customWidth="1"/>
    <col min="5875" max="6121" width="9" style="2"/>
    <col min="6122" max="6122" width="11" style="2" customWidth="1"/>
    <col min="6123" max="6123" width="21" style="2" customWidth="1"/>
    <col min="6124" max="6124" width="21.625" style="2" customWidth="1"/>
    <col min="6125" max="6125" width="12.125" style="2" customWidth="1"/>
    <col min="6126" max="6126" width="13.375" style="2" customWidth="1"/>
    <col min="6127" max="6127" width="9.125" style="2" customWidth="1"/>
    <col min="6128" max="6128" width="9.25" style="2" customWidth="1"/>
    <col min="6129" max="6129" width="11.25" style="2" customWidth="1"/>
    <col min="6130" max="6130" width="9.5" style="2" customWidth="1"/>
    <col min="6131" max="6377" width="9" style="2"/>
    <col min="6378" max="6378" width="11" style="2" customWidth="1"/>
    <col min="6379" max="6379" width="21" style="2" customWidth="1"/>
    <col min="6380" max="6380" width="21.625" style="2" customWidth="1"/>
    <col min="6381" max="6381" width="12.125" style="2" customWidth="1"/>
    <col min="6382" max="6382" width="13.375" style="2" customWidth="1"/>
    <col min="6383" max="6383" width="9.125" style="2" customWidth="1"/>
    <col min="6384" max="6384" width="9.25" style="2" customWidth="1"/>
    <col min="6385" max="6385" width="11.25" style="2" customWidth="1"/>
    <col min="6386" max="6386" width="9.5" style="2" customWidth="1"/>
    <col min="6387" max="6633" width="9" style="2"/>
    <col min="6634" max="6634" width="11" style="2" customWidth="1"/>
    <col min="6635" max="6635" width="21" style="2" customWidth="1"/>
    <col min="6636" max="6636" width="21.625" style="2" customWidth="1"/>
    <col min="6637" max="6637" width="12.125" style="2" customWidth="1"/>
    <col min="6638" max="6638" width="13.375" style="2" customWidth="1"/>
    <col min="6639" max="6639" width="9.125" style="2" customWidth="1"/>
    <col min="6640" max="6640" width="9.25" style="2" customWidth="1"/>
    <col min="6641" max="6641" width="11.25" style="2" customWidth="1"/>
    <col min="6642" max="6642" width="9.5" style="2" customWidth="1"/>
    <col min="6643" max="6889" width="9" style="2"/>
    <col min="6890" max="6890" width="11" style="2" customWidth="1"/>
    <col min="6891" max="6891" width="21" style="2" customWidth="1"/>
    <col min="6892" max="6892" width="21.625" style="2" customWidth="1"/>
    <col min="6893" max="6893" width="12.125" style="2" customWidth="1"/>
    <col min="6894" max="6894" width="13.375" style="2" customWidth="1"/>
    <col min="6895" max="6895" width="9.125" style="2" customWidth="1"/>
    <col min="6896" max="6896" width="9.25" style="2" customWidth="1"/>
    <col min="6897" max="6897" width="11.25" style="2" customWidth="1"/>
    <col min="6898" max="6898" width="9.5" style="2" customWidth="1"/>
    <col min="6899" max="7145" width="9" style="2"/>
    <col min="7146" max="7146" width="11" style="2" customWidth="1"/>
    <col min="7147" max="7147" width="21" style="2" customWidth="1"/>
    <col min="7148" max="7148" width="21.625" style="2" customWidth="1"/>
    <col min="7149" max="7149" width="12.125" style="2" customWidth="1"/>
    <col min="7150" max="7150" width="13.375" style="2" customWidth="1"/>
    <col min="7151" max="7151" width="9.125" style="2" customWidth="1"/>
    <col min="7152" max="7152" width="9.25" style="2" customWidth="1"/>
    <col min="7153" max="7153" width="11.25" style="2" customWidth="1"/>
    <col min="7154" max="7154" width="9.5" style="2" customWidth="1"/>
    <col min="7155" max="7401" width="9" style="2"/>
    <col min="7402" max="7402" width="11" style="2" customWidth="1"/>
    <col min="7403" max="7403" width="21" style="2" customWidth="1"/>
    <col min="7404" max="7404" width="21.625" style="2" customWidth="1"/>
    <col min="7405" max="7405" width="12.125" style="2" customWidth="1"/>
    <col min="7406" max="7406" width="13.375" style="2" customWidth="1"/>
    <col min="7407" max="7407" width="9.125" style="2" customWidth="1"/>
    <col min="7408" max="7408" width="9.25" style="2" customWidth="1"/>
    <col min="7409" max="7409" width="11.25" style="2" customWidth="1"/>
    <col min="7410" max="7410" width="9.5" style="2" customWidth="1"/>
    <col min="7411" max="7657" width="9" style="2"/>
    <col min="7658" max="7658" width="11" style="2" customWidth="1"/>
    <col min="7659" max="7659" width="21" style="2" customWidth="1"/>
    <col min="7660" max="7660" width="21.625" style="2" customWidth="1"/>
    <col min="7661" max="7661" width="12.125" style="2" customWidth="1"/>
    <col min="7662" max="7662" width="13.375" style="2" customWidth="1"/>
    <col min="7663" max="7663" width="9.125" style="2" customWidth="1"/>
    <col min="7664" max="7664" width="9.25" style="2" customWidth="1"/>
    <col min="7665" max="7665" width="11.25" style="2" customWidth="1"/>
    <col min="7666" max="7666" width="9.5" style="2" customWidth="1"/>
    <col min="7667" max="7913" width="9" style="2"/>
    <col min="7914" max="7914" width="11" style="2" customWidth="1"/>
    <col min="7915" max="7915" width="21" style="2" customWidth="1"/>
    <col min="7916" max="7916" width="21.625" style="2" customWidth="1"/>
    <col min="7917" max="7917" width="12.125" style="2" customWidth="1"/>
    <col min="7918" max="7918" width="13.375" style="2" customWidth="1"/>
    <col min="7919" max="7919" width="9.125" style="2" customWidth="1"/>
    <col min="7920" max="7920" width="9.25" style="2" customWidth="1"/>
    <col min="7921" max="7921" width="11.25" style="2" customWidth="1"/>
    <col min="7922" max="7922" width="9.5" style="2" customWidth="1"/>
    <col min="7923" max="8169" width="9" style="2"/>
    <col min="8170" max="8170" width="11" style="2" customWidth="1"/>
    <col min="8171" max="8171" width="21" style="2" customWidth="1"/>
    <col min="8172" max="8172" width="21.625" style="2" customWidth="1"/>
    <col min="8173" max="8173" width="12.125" style="2" customWidth="1"/>
    <col min="8174" max="8174" width="13.375" style="2" customWidth="1"/>
    <col min="8175" max="8175" width="9.125" style="2" customWidth="1"/>
    <col min="8176" max="8176" width="9.25" style="2" customWidth="1"/>
    <col min="8177" max="8177" width="11.25" style="2" customWidth="1"/>
    <col min="8178" max="8178" width="9.5" style="2" customWidth="1"/>
    <col min="8179" max="8425" width="9" style="2"/>
    <col min="8426" max="8426" width="11" style="2" customWidth="1"/>
    <col min="8427" max="8427" width="21" style="2" customWidth="1"/>
    <col min="8428" max="8428" width="21.625" style="2" customWidth="1"/>
    <col min="8429" max="8429" width="12.125" style="2" customWidth="1"/>
    <col min="8430" max="8430" width="13.375" style="2" customWidth="1"/>
    <col min="8431" max="8431" width="9.125" style="2" customWidth="1"/>
    <col min="8432" max="8432" width="9.25" style="2" customWidth="1"/>
    <col min="8433" max="8433" width="11.25" style="2" customWidth="1"/>
    <col min="8434" max="8434" width="9.5" style="2" customWidth="1"/>
    <col min="8435" max="8681" width="9" style="2"/>
    <col min="8682" max="8682" width="11" style="2" customWidth="1"/>
    <col min="8683" max="8683" width="21" style="2" customWidth="1"/>
    <col min="8684" max="8684" width="21.625" style="2" customWidth="1"/>
    <col min="8685" max="8685" width="12.125" style="2" customWidth="1"/>
    <col min="8686" max="8686" width="13.375" style="2" customWidth="1"/>
    <col min="8687" max="8687" width="9.125" style="2" customWidth="1"/>
    <col min="8688" max="8688" width="9.25" style="2" customWidth="1"/>
    <col min="8689" max="8689" width="11.25" style="2" customWidth="1"/>
    <col min="8690" max="8690" width="9.5" style="2" customWidth="1"/>
    <col min="8691" max="8937" width="9" style="2"/>
    <col min="8938" max="8938" width="11" style="2" customWidth="1"/>
    <col min="8939" max="8939" width="21" style="2" customWidth="1"/>
    <col min="8940" max="8940" width="21.625" style="2" customWidth="1"/>
    <col min="8941" max="8941" width="12.125" style="2" customWidth="1"/>
    <col min="8942" max="8942" width="13.375" style="2" customWidth="1"/>
    <col min="8943" max="8943" width="9.125" style="2" customWidth="1"/>
    <col min="8944" max="8944" width="9.25" style="2" customWidth="1"/>
    <col min="8945" max="8945" width="11.25" style="2" customWidth="1"/>
    <col min="8946" max="8946" width="9.5" style="2" customWidth="1"/>
    <col min="8947" max="9193" width="9" style="2"/>
    <col min="9194" max="9194" width="11" style="2" customWidth="1"/>
    <col min="9195" max="9195" width="21" style="2" customWidth="1"/>
    <col min="9196" max="9196" width="21.625" style="2" customWidth="1"/>
    <col min="9197" max="9197" width="12.125" style="2" customWidth="1"/>
    <col min="9198" max="9198" width="13.375" style="2" customWidth="1"/>
    <col min="9199" max="9199" width="9.125" style="2" customWidth="1"/>
    <col min="9200" max="9200" width="9.25" style="2" customWidth="1"/>
    <col min="9201" max="9201" width="11.25" style="2" customWidth="1"/>
    <col min="9202" max="9202" width="9.5" style="2" customWidth="1"/>
    <col min="9203" max="9449" width="9" style="2"/>
    <col min="9450" max="9450" width="11" style="2" customWidth="1"/>
    <col min="9451" max="9451" width="21" style="2" customWidth="1"/>
    <col min="9452" max="9452" width="21.625" style="2" customWidth="1"/>
    <col min="9453" max="9453" width="12.125" style="2" customWidth="1"/>
    <col min="9454" max="9454" width="13.375" style="2" customWidth="1"/>
    <col min="9455" max="9455" width="9.125" style="2" customWidth="1"/>
    <col min="9456" max="9456" width="9.25" style="2" customWidth="1"/>
    <col min="9457" max="9457" width="11.25" style="2" customWidth="1"/>
    <col min="9458" max="9458" width="9.5" style="2" customWidth="1"/>
    <col min="9459" max="9705" width="9" style="2"/>
    <col min="9706" max="9706" width="11" style="2" customWidth="1"/>
    <col min="9707" max="9707" width="21" style="2" customWidth="1"/>
    <col min="9708" max="9708" width="21.625" style="2" customWidth="1"/>
    <col min="9709" max="9709" width="12.125" style="2" customWidth="1"/>
    <col min="9710" max="9710" width="13.375" style="2" customWidth="1"/>
    <col min="9711" max="9711" width="9.125" style="2" customWidth="1"/>
    <col min="9712" max="9712" width="9.25" style="2" customWidth="1"/>
    <col min="9713" max="9713" width="11.25" style="2" customWidth="1"/>
    <col min="9714" max="9714" width="9.5" style="2" customWidth="1"/>
    <col min="9715" max="9961" width="9" style="2"/>
    <col min="9962" max="9962" width="11" style="2" customWidth="1"/>
    <col min="9963" max="9963" width="21" style="2" customWidth="1"/>
    <col min="9964" max="9964" width="21.625" style="2" customWidth="1"/>
    <col min="9965" max="9965" width="12.125" style="2" customWidth="1"/>
    <col min="9966" max="9966" width="13.375" style="2" customWidth="1"/>
    <col min="9967" max="9967" width="9.125" style="2" customWidth="1"/>
    <col min="9968" max="9968" width="9.25" style="2" customWidth="1"/>
    <col min="9969" max="9969" width="11.25" style="2" customWidth="1"/>
    <col min="9970" max="9970" width="9.5" style="2" customWidth="1"/>
    <col min="9971" max="10217" width="9" style="2"/>
    <col min="10218" max="10218" width="11" style="2" customWidth="1"/>
    <col min="10219" max="10219" width="21" style="2" customWidth="1"/>
    <col min="10220" max="10220" width="21.625" style="2" customWidth="1"/>
    <col min="10221" max="10221" width="12.125" style="2" customWidth="1"/>
    <col min="10222" max="10222" width="13.375" style="2" customWidth="1"/>
    <col min="10223" max="10223" width="9.125" style="2" customWidth="1"/>
    <col min="10224" max="10224" width="9.25" style="2" customWidth="1"/>
    <col min="10225" max="10225" width="11.25" style="2" customWidth="1"/>
    <col min="10226" max="10226" width="9.5" style="2" customWidth="1"/>
    <col min="10227" max="10473" width="9" style="2"/>
    <col min="10474" max="10474" width="11" style="2" customWidth="1"/>
    <col min="10475" max="10475" width="21" style="2" customWidth="1"/>
    <col min="10476" max="10476" width="21.625" style="2" customWidth="1"/>
    <col min="10477" max="10477" width="12.125" style="2" customWidth="1"/>
    <col min="10478" max="10478" width="13.375" style="2" customWidth="1"/>
    <col min="10479" max="10479" width="9.125" style="2" customWidth="1"/>
    <col min="10480" max="10480" width="9.25" style="2" customWidth="1"/>
    <col min="10481" max="10481" width="11.25" style="2" customWidth="1"/>
    <col min="10482" max="10482" width="9.5" style="2" customWidth="1"/>
    <col min="10483" max="10729" width="9" style="2"/>
    <col min="10730" max="10730" width="11" style="2" customWidth="1"/>
    <col min="10731" max="10731" width="21" style="2" customWidth="1"/>
    <col min="10732" max="10732" width="21.625" style="2" customWidth="1"/>
    <col min="10733" max="10733" width="12.125" style="2" customWidth="1"/>
    <col min="10734" max="10734" width="13.375" style="2" customWidth="1"/>
    <col min="10735" max="10735" width="9.125" style="2" customWidth="1"/>
    <col min="10736" max="10736" width="9.25" style="2" customWidth="1"/>
    <col min="10737" max="10737" width="11.25" style="2" customWidth="1"/>
    <col min="10738" max="10738" width="9.5" style="2" customWidth="1"/>
    <col min="10739" max="10985" width="9" style="2"/>
    <col min="10986" max="10986" width="11" style="2" customWidth="1"/>
    <col min="10987" max="10987" width="21" style="2" customWidth="1"/>
    <col min="10988" max="10988" width="21.625" style="2" customWidth="1"/>
    <col min="10989" max="10989" width="12.125" style="2" customWidth="1"/>
    <col min="10990" max="10990" width="13.375" style="2" customWidth="1"/>
    <col min="10991" max="10991" width="9.125" style="2" customWidth="1"/>
    <col min="10992" max="10992" width="9.25" style="2" customWidth="1"/>
    <col min="10993" max="10993" width="11.25" style="2" customWidth="1"/>
    <col min="10994" max="10994" width="9.5" style="2" customWidth="1"/>
    <col min="10995" max="11241" width="9" style="2"/>
    <col min="11242" max="11242" width="11" style="2" customWidth="1"/>
    <col min="11243" max="11243" width="21" style="2" customWidth="1"/>
    <col min="11244" max="11244" width="21.625" style="2" customWidth="1"/>
    <col min="11245" max="11245" width="12.125" style="2" customWidth="1"/>
    <col min="11246" max="11246" width="13.375" style="2" customWidth="1"/>
    <col min="11247" max="11247" width="9.125" style="2" customWidth="1"/>
    <col min="11248" max="11248" width="9.25" style="2" customWidth="1"/>
    <col min="11249" max="11249" width="11.25" style="2" customWidth="1"/>
    <col min="11250" max="11250" width="9.5" style="2" customWidth="1"/>
    <col min="11251" max="11497" width="9" style="2"/>
    <col min="11498" max="11498" width="11" style="2" customWidth="1"/>
    <col min="11499" max="11499" width="21" style="2" customWidth="1"/>
    <col min="11500" max="11500" width="21.625" style="2" customWidth="1"/>
    <col min="11501" max="11501" width="12.125" style="2" customWidth="1"/>
    <col min="11502" max="11502" width="13.375" style="2" customWidth="1"/>
    <col min="11503" max="11503" width="9.125" style="2" customWidth="1"/>
    <col min="11504" max="11504" width="9.25" style="2" customWidth="1"/>
    <col min="11505" max="11505" width="11.25" style="2" customWidth="1"/>
    <col min="11506" max="11506" width="9.5" style="2" customWidth="1"/>
    <col min="11507" max="11753" width="9" style="2"/>
    <col min="11754" max="11754" width="11" style="2" customWidth="1"/>
    <col min="11755" max="11755" width="21" style="2" customWidth="1"/>
    <col min="11756" max="11756" width="21.625" style="2" customWidth="1"/>
    <col min="11757" max="11757" width="12.125" style="2" customWidth="1"/>
    <col min="11758" max="11758" width="13.375" style="2" customWidth="1"/>
    <col min="11759" max="11759" width="9.125" style="2" customWidth="1"/>
    <col min="11760" max="11760" width="9.25" style="2" customWidth="1"/>
    <col min="11761" max="11761" width="11.25" style="2" customWidth="1"/>
    <col min="11762" max="11762" width="9.5" style="2" customWidth="1"/>
    <col min="11763" max="12009" width="9" style="2"/>
    <col min="12010" max="12010" width="11" style="2" customWidth="1"/>
    <col min="12011" max="12011" width="21" style="2" customWidth="1"/>
    <col min="12012" max="12012" width="21.625" style="2" customWidth="1"/>
    <col min="12013" max="12013" width="12.125" style="2" customWidth="1"/>
    <col min="12014" max="12014" width="13.375" style="2" customWidth="1"/>
    <col min="12015" max="12015" width="9.125" style="2" customWidth="1"/>
    <col min="12016" max="12016" width="9.25" style="2" customWidth="1"/>
    <col min="12017" max="12017" width="11.25" style="2" customWidth="1"/>
    <col min="12018" max="12018" width="9.5" style="2" customWidth="1"/>
    <col min="12019" max="12265" width="9" style="2"/>
    <col min="12266" max="12266" width="11" style="2" customWidth="1"/>
    <col min="12267" max="12267" width="21" style="2" customWidth="1"/>
    <col min="12268" max="12268" width="21.625" style="2" customWidth="1"/>
    <col min="12269" max="12269" width="12.125" style="2" customWidth="1"/>
    <col min="12270" max="12270" width="13.375" style="2" customWidth="1"/>
    <col min="12271" max="12271" width="9.125" style="2" customWidth="1"/>
    <col min="12272" max="12272" width="9.25" style="2" customWidth="1"/>
    <col min="12273" max="12273" width="11.25" style="2" customWidth="1"/>
    <col min="12274" max="12274" width="9.5" style="2" customWidth="1"/>
    <col min="12275" max="12521" width="9" style="2"/>
    <col min="12522" max="12522" width="11" style="2" customWidth="1"/>
    <col min="12523" max="12523" width="21" style="2" customWidth="1"/>
    <col min="12524" max="12524" width="21.625" style="2" customWidth="1"/>
    <col min="12525" max="12525" width="12.125" style="2" customWidth="1"/>
    <col min="12526" max="12526" width="13.375" style="2" customWidth="1"/>
    <col min="12527" max="12527" width="9.125" style="2" customWidth="1"/>
    <col min="12528" max="12528" width="9.25" style="2" customWidth="1"/>
    <col min="12529" max="12529" width="11.25" style="2" customWidth="1"/>
    <col min="12530" max="12530" width="9.5" style="2" customWidth="1"/>
    <col min="12531" max="12777" width="9" style="2"/>
    <col min="12778" max="12778" width="11" style="2" customWidth="1"/>
    <col min="12779" max="12779" width="21" style="2" customWidth="1"/>
    <col min="12780" max="12780" width="21.625" style="2" customWidth="1"/>
    <col min="12781" max="12781" width="12.125" style="2" customWidth="1"/>
    <col min="12782" max="12782" width="13.375" style="2" customWidth="1"/>
    <col min="12783" max="12783" width="9.125" style="2" customWidth="1"/>
    <col min="12784" max="12784" width="9.25" style="2" customWidth="1"/>
    <col min="12785" max="12785" width="11.25" style="2" customWidth="1"/>
    <col min="12786" max="12786" width="9.5" style="2" customWidth="1"/>
    <col min="12787" max="13033" width="9" style="2"/>
    <col min="13034" max="13034" width="11" style="2" customWidth="1"/>
    <col min="13035" max="13035" width="21" style="2" customWidth="1"/>
    <col min="13036" max="13036" width="21.625" style="2" customWidth="1"/>
    <col min="13037" max="13037" width="12.125" style="2" customWidth="1"/>
    <col min="13038" max="13038" width="13.375" style="2" customWidth="1"/>
    <col min="13039" max="13039" width="9.125" style="2" customWidth="1"/>
    <col min="13040" max="13040" width="9.25" style="2" customWidth="1"/>
    <col min="13041" max="13041" width="11.25" style="2" customWidth="1"/>
    <col min="13042" max="13042" width="9.5" style="2" customWidth="1"/>
    <col min="13043" max="13289" width="9" style="2"/>
    <col min="13290" max="13290" width="11" style="2" customWidth="1"/>
    <col min="13291" max="13291" width="21" style="2" customWidth="1"/>
    <col min="13292" max="13292" width="21.625" style="2" customWidth="1"/>
    <col min="13293" max="13293" width="12.125" style="2" customWidth="1"/>
    <col min="13294" max="13294" width="13.375" style="2" customWidth="1"/>
    <col min="13295" max="13295" width="9.125" style="2" customWidth="1"/>
    <col min="13296" max="13296" width="9.25" style="2" customWidth="1"/>
    <col min="13297" max="13297" width="11.25" style="2" customWidth="1"/>
    <col min="13298" max="13298" width="9.5" style="2" customWidth="1"/>
    <col min="13299" max="13545" width="9" style="2"/>
    <col min="13546" max="13546" width="11" style="2" customWidth="1"/>
    <col min="13547" max="13547" width="21" style="2" customWidth="1"/>
    <col min="13548" max="13548" width="21.625" style="2" customWidth="1"/>
    <col min="13549" max="13549" width="12.125" style="2" customWidth="1"/>
    <col min="13550" max="13550" width="13.375" style="2" customWidth="1"/>
    <col min="13551" max="13551" width="9.125" style="2" customWidth="1"/>
    <col min="13552" max="13552" width="9.25" style="2" customWidth="1"/>
    <col min="13553" max="13553" width="11.25" style="2" customWidth="1"/>
    <col min="13554" max="13554" width="9.5" style="2" customWidth="1"/>
    <col min="13555" max="13801" width="9" style="2"/>
    <col min="13802" max="13802" width="11" style="2" customWidth="1"/>
    <col min="13803" max="13803" width="21" style="2" customWidth="1"/>
    <col min="13804" max="13804" width="21.625" style="2" customWidth="1"/>
    <col min="13805" max="13805" width="12.125" style="2" customWidth="1"/>
    <col min="13806" max="13806" width="13.375" style="2" customWidth="1"/>
    <col min="13807" max="13807" width="9.125" style="2" customWidth="1"/>
    <col min="13808" max="13808" width="9.25" style="2" customWidth="1"/>
    <col min="13809" max="13809" width="11.25" style="2" customWidth="1"/>
    <col min="13810" max="13810" width="9.5" style="2" customWidth="1"/>
    <col min="13811" max="14057" width="9" style="2"/>
    <col min="14058" max="14058" width="11" style="2" customWidth="1"/>
    <col min="14059" max="14059" width="21" style="2" customWidth="1"/>
    <col min="14060" max="14060" width="21.625" style="2" customWidth="1"/>
    <col min="14061" max="14061" width="12.125" style="2" customWidth="1"/>
    <col min="14062" max="14062" width="13.375" style="2" customWidth="1"/>
    <col min="14063" max="14063" width="9.125" style="2" customWidth="1"/>
    <col min="14064" max="14064" width="9.25" style="2" customWidth="1"/>
    <col min="14065" max="14065" width="11.25" style="2" customWidth="1"/>
    <col min="14066" max="14066" width="9.5" style="2" customWidth="1"/>
    <col min="14067" max="14313" width="9" style="2"/>
    <col min="14314" max="14314" width="11" style="2" customWidth="1"/>
    <col min="14315" max="14315" width="21" style="2" customWidth="1"/>
    <col min="14316" max="14316" width="21.625" style="2" customWidth="1"/>
    <col min="14317" max="14317" width="12.125" style="2" customWidth="1"/>
    <col min="14318" max="14318" width="13.375" style="2" customWidth="1"/>
    <col min="14319" max="14319" width="9.125" style="2" customWidth="1"/>
    <col min="14320" max="14320" width="9.25" style="2" customWidth="1"/>
    <col min="14321" max="14321" width="11.25" style="2" customWidth="1"/>
    <col min="14322" max="14322" width="9.5" style="2" customWidth="1"/>
    <col min="14323" max="14569" width="9" style="2"/>
    <col min="14570" max="14570" width="11" style="2" customWidth="1"/>
    <col min="14571" max="14571" width="21" style="2" customWidth="1"/>
    <col min="14572" max="14572" width="21.625" style="2" customWidth="1"/>
    <col min="14573" max="14573" width="12.125" style="2" customWidth="1"/>
    <col min="14574" max="14574" width="13.375" style="2" customWidth="1"/>
    <col min="14575" max="14575" width="9.125" style="2" customWidth="1"/>
    <col min="14576" max="14576" width="9.25" style="2" customWidth="1"/>
    <col min="14577" max="14577" width="11.25" style="2" customWidth="1"/>
    <col min="14578" max="14578" width="9.5" style="2" customWidth="1"/>
    <col min="14579" max="14825" width="9" style="2"/>
    <col min="14826" max="14826" width="11" style="2" customWidth="1"/>
    <col min="14827" max="14827" width="21" style="2" customWidth="1"/>
    <col min="14828" max="14828" width="21.625" style="2" customWidth="1"/>
    <col min="14829" max="14829" width="12.125" style="2" customWidth="1"/>
    <col min="14830" max="14830" width="13.375" style="2" customWidth="1"/>
    <col min="14831" max="14831" width="9.125" style="2" customWidth="1"/>
    <col min="14832" max="14832" width="9.25" style="2" customWidth="1"/>
    <col min="14833" max="14833" width="11.25" style="2" customWidth="1"/>
    <col min="14834" max="14834" width="9.5" style="2" customWidth="1"/>
    <col min="14835" max="15081" width="9" style="2"/>
    <col min="15082" max="15082" width="11" style="2" customWidth="1"/>
    <col min="15083" max="15083" width="21" style="2" customWidth="1"/>
    <col min="15084" max="15084" width="21.625" style="2" customWidth="1"/>
    <col min="15085" max="15085" width="12.125" style="2" customWidth="1"/>
    <col min="15086" max="15086" width="13.375" style="2" customWidth="1"/>
    <col min="15087" max="15087" width="9.125" style="2" customWidth="1"/>
    <col min="15088" max="15088" width="9.25" style="2" customWidth="1"/>
    <col min="15089" max="15089" width="11.25" style="2" customWidth="1"/>
    <col min="15090" max="15090" width="9.5" style="2" customWidth="1"/>
    <col min="15091" max="15337" width="9" style="2"/>
    <col min="15338" max="15338" width="11" style="2" customWidth="1"/>
    <col min="15339" max="15339" width="21" style="2" customWidth="1"/>
    <col min="15340" max="15340" width="21.625" style="2" customWidth="1"/>
    <col min="15341" max="15341" width="12.125" style="2" customWidth="1"/>
    <col min="15342" max="15342" width="13.375" style="2" customWidth="1"/>
    <col min="15343" max="15343" width="9.125" style="2" customWidth="1"/>
    <col min="15344" max="15344" width="9.25" style="2" customWidth="1"/>
    <col min="15345" max="15345" width="11.25" style="2" customWidth="1"/>
    <col min="15346" max="15346" width="9.5" style="2" customWidth="1"/>
    <col min="15347" max="15593" width="9" style="2"/>
    <col min="15594" max="15594" width="11" style="2" customWidth="1"/>
    <col min="15595" max="15595" width="21" style="2" customWidth="1"/>
    <col min="15596" max="15596" width="21.625" style="2" customWidth="1"/>
    <col min="15597" max="15597" width="12.125" style="2" customWidth="1"/>
    <col min="15598" max="15598" width="13.375" style="2" customWidth="1"/>
    <col min="15599" max="15599" width="9.125" style="2" customWidth="1"/>
    <col min="15600" max="15600" width="9.25" style="2" customWidth="1"/>
    <col min="15601" max="15601" width="11.25" style="2" customWidth="1"/>
    <col min="15602" max="15602" width="9.5" style="2" customWidth="1"/>
    <col min="15603" max="15849" width="9" style="2"/>
    <col min="15850" max="15850" width="11" style="2" customWidth="1"/>
    <col min="15851" max="15851" width="21" style="2" customWidth="1"/>
    <col min="15852" max="15852" width="21.625" style="2" customWidth="1"/>
    <col min="15853" max="15853" width="12.125" style="2" customWidth="1"/>
    <col min="15854" max="15854" width="13.375" style="2" customWidth="1"/>
    <col min="15855" max="15855" width="9.125" style="2" customWidth="1"/>
    <col min="15856" max="15856" width="9.25" style="2" customWidth="1"/>
    <col min="15857" max="15857" width="11.25" style="2" customWidth="1"/>
    <col min="15858" max="15858" width="9.5" style="2" customWidth="1"/>
    <col min="15859" max="16105" width="9" style="2"/>
    <col min="16106" max="16106" width="11" style="2" customWidth="1"/>
    <col min="16107" max="16107" width="21" style="2" customWidth="1"/>
    <col min="16108" max="16108" width="21.625" style="2" customWidth="1"/>
    <col min="16109" max="16109" width="12.125" style="2" customWidth="1"/>
    <col min="16110" max="16110" width="13.375" style="2" customWidth="1"/>
    <col min="16111" max="16111" width="9.125" style="2" customWidth="1"/>
    <col min="16112" max="16112" width="9.25" style="2" customWidth="1"/>
    <col min="16113" max="16113" width="11.25" style="2" customWidth="1"/>
    <col min="16114" max="16114" width="9.5" style="2" customWidth="1"/>
    <col min="16115" max="16384" width="9" style="2"/>
  </cols>
  <sheetData>
    <row r="1" spans="1:60" ht="12" customHeight="1">
      <c r="A1" s="87" t="s">
        <v>6</v>
      </c>
      <c r="B1" s="87"/>
      <c r="C1" s="87"/>
      <c r="D1" s="87"/>
      <c r="E1" s="87"/>
      <c r="F1" s="87"/>
      <c r="G1" s="88"/>
      <c r="H1" s="89" t="s">
        <v>7</v>
      </c>
      <c r="I1" s="90"/>
    </row>
    <row r="2" spans="1:60" ht="12" customHeight="1">
      <c r="A2" s="87"/>
      <c r="B2" s="87"/>
      <c r="C2" s="87"/>
      <c r="D2" s="87"/>
      <c r="E2" s="87"/>
      <c r="F2" s="87"/>
      <c r="G2" s="88"/>
      <c r="H2" s="91"/>
      <c r="I2" s="92"/>
    </row>
    <row r="3" spans="1:60" ht="12" customHeight="1">
      <c r="A3" s="87"/>
      <c r="B3" s="87"/>
      <c r="C3" s="87"/>
      <c r="D3" s="87"/>
      <c r="E3" s="87"/>
      <c r="F3" s="87"/>
      <c r="G3" s="88"/>
      <c r="H3" s="91"/>
      <c r="I3" s="92"/>
    </row>
    <row r="4" spans="1:60" ht="13.5" customHeight="1">
      <c r="A4" s="95" t="s">
        <v>38</v>
      </c>
      <c r="B4" s="95"/>
      <c r="C4" s="95"/>
      <c r="D4" s="95"/>
      <c r="E4" s="95"/>
      <c r="F4" s="95"/>
      <c r="G4" s="96"/>
      <c r="H4" s="93"/>
      <c r="I4" s="94"/>
    </row>
    <row r="5" spans="1:60" ht="8.25" customHeight="1">
      <c r="C5" s="5"/>
      <c r="D5" s="5"/>
    </row>
    <row r="6" spans="1:60" ht="14.25" customHeight="1">
      <c r="A6" s="4" t="s">
        <v>8</v>
      </c>
      <c r="E6" s="2" t="s">
        <v>9</v>
      </c>
    </row>
    <row r="7" spans="1:60" ht="14.25" customHeight="1">
      <c r="A7" s="4" t="s">
        <v>10</v>
      </c>
    </row>
    <row r="8" spans="1:60" ht="14.25" customHeight="1">
      <c r="A8" s="4" t="s">
        <v>11</v>
      </c>
    </row>
    <row r="9" spans="1:60" ht="14.25" customHeight="1">
      <c r="A9" s="4" t="s">
        <v>12</v>
      </c>
    </row>
    <row r="10" spans="1:60" ht="6.75" customHeight="1"/>
    <row r="11" spans="1:60" s="7" customFormat="1" ht="21.75" customHeight="1">
      <c r="A11" s="97" t="s">
        <v>13</v>
      </c>
      <c r="B11" s="99" t="s">
        <v>3</v>
      </c>
      <c r="C11" s="100"/>
      <c r="D11" s="101"/>
      <c r="E11" s="102" t="s">
        <v>14</v>
      </c>
      <c r="F11" s="102"/>
      <c r="G11" s="102"/>
      <c r="H11" s="102"/>
      <c r="I11" s="36" t="s">
        <v>4</v>
      </c>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s="7" customFormat="1" ht="30.75" customHeight="1">
      <c r="A12" s="98"/>
      <c r="B12" s="36" t="s">
        <v>15</v>
      </c>
      <c r="C12" s="36" t="s">
        <v>2</v>
      </c>
      <c r="D12" s="36" t="s">
        <v>16</v>
      </c>
      <c r="E12" s="36" t="s">
        <v>1</v>
      </c>
      <c r="F12" s="9" t="s">
        <v>17</v>
      </c>
      <c r="G12" s="9" t="s">
        <v>0</v>
      </c>
      <c r="H12" s="10" t="s">
        <v>18</v>
      </c>
      <c r="I12" s="36"/>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s="15" customFormat="1" ht="10.5" customHeight="1">
      <c r="A13" s="11" t="s">
        <v>19</v>
      </c>
      <c r="B13" s="12">
        <v>2</v>
      </c>
      <c r="C13" s="12">
        <v>3</v>
      </c>
      <c r="D13" s="12">
        <v>4</v>
      </c>
      <c r="E13" s="12">
        <v>5</v>
      </c>
      <c r="F13" s="13" t="s">
        <v>20</v>
      </c>
      <c r="G13" s="13" t="s">
        <v>21</v>
      </c>
      <c r="H13" s="12">
        <v>8</v>
      </c>
      <c r="I13" s="12">
        <v>9</v>
      </c>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row>
    <row r="14" spans="1:60" s="23" customFormat="1" ht="26.25" customHeight="1">
      <c r="A14" s="16">
        <v>42248</v>
      </c>
      <c r="B14" s="1" t="s">
        <v>34</v>
      </c>
      <c r="C14" s="17" t="str">
        <f>VLOOKUP(B14,[24]Vine!$A$5:$F$178,3,0)</f>
        <v>Ba Tri - Bến Tre</v>
      </c>
      <c r="D14" s="17">
        <f>VLOOKUP(B14,[24]Vine!$A$5:$F$178,2,0)</f>
        <v>320775664</v>
      </c>
      <c r="E14" s="18" t="s">
        <v>35</v>
      </c>
      <c r="F14" s="18">
        <v>6073</v>
      </c>
      <c r="G14" s="19">
        <v>13500</v>
      </c>
      <c r="H14" s="20">
        <f t="shared" ref="H14:H16" si="0">F14*G14</f>
        <v>81985500</v>
      </c>
      <c r="I14" s="21"/>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row>
    <row r="15" spans="1:60" s="23" customFormat="1" ht="26.25" customHeight="1">
      <c r="A15" s="16">
        <v>42248</v>
      </c>
      <c r="B15" s="1" t="s">
        <v>36</v>
      </c>
      <c r="C15" s="17" t="str">
        <f>VLOOKUP(B15,[24]Vine!$A$5:$F$178,3,0)</f>
        <v>Ba Tri - Bến Tre</v>
      </c>
      <c r="D15" s="17">
        <f>VLOOKUP(B15,[24]Vine!$A$5:$F$178,2,0)</f>
        <v>320807672</v>
      </c>
      <c r="E15" s="18" t="s">
        <v>35</v>
      </c>
      <c r="F15" s="18">
        <v>5413</v>
      </c>
      <c r="G15" s="19">
        <v>13500</v>
      </c>
      <c r="H15" s="20">
        <f t="shared" si="0"/>
        <v>73075500</v>
      </c>
      <c r="I15" s="24"/>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row>
    <row r="16" spans="1:60" s="23" customFormat="1" ht="26.25" customHeight="1">
      <c r="A16" s="16">
        <v>42252</v>
      </c>
      <c r="B16" s="1" t="s">
        <v>37</v>
      </c>
      <c r="C16" s="17" t="str">
        <f>VLOOKUP(B16,[24]Vine!$A$5:$F$178,3,0)</f>
        <v>Ba Tri - Bến Tre</v>
      </c>
      <c r="D16" s="17">
        <f>VLOOKUP(B16,[24]Vine!$A$5:$F$178,2,0)</f>
        <v>320883374</v>
      </c>
      <c r="E16" s="18" t="s">
        <v>35</v>
      </c>
      <c r="F16" s="18">
        <v>5043</v>
      </c>
      <c r="G16" s="19">
        <v>13500</v>
      </c>
      <c r="H16" s="20">
        <f t="shared" si="0"/>
        <v>68080500</v>
      </c>
      <c r="I16" s="24"/>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row>
    <row r="17" spans="1:60" s="23" customFormat="1" ht="26.25" customHeight="1">
      <c r="A17" s="16">
        <v>42252</v>
      </c>
      <c r="B17" s="1" t="s">
        <v>36</v>
      </c>
      <c r="C17" s="17" t="str">
        <f>VLOOKUP(B17,[24]Vine!$A$5:$F$178,3,0)</f>
        <v>Ba Tri - Bến Tre</v>
      </c>
      <c r="D17" s="17">
        <f>VLOOKUP(B17,[24]Vine!$A$5:$F$178,2,0)</f>
        <v>320807672</v>
      </c>
      <c r="E17" s="18" t="s">
        <v>35</v>
      </c>
      <c r="F17" s="18">
        <f>22440-SUM(F14:F16)</f>
        <v>5911</v>
      </c>
      <c r="G17" s="19">
        <v>13500</v>
      </c>
      <c r="H17" s="20">
        <f t="shared" ref="H17" si="1">F17*G17</f>
        <v>79798500</v>
      </c>
      <c r="I17" s="24"/>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row>
    <row r="18" spans="1:60" s="23" customFormat="1" ht="26.25" customHeight="1">
      <c r="A18" s="16"/>
      <c r="B18" s="1"/>
      <c r="C18" s="17"/>
      <c r="D18" s="17"/>
      <c r="E18" s="18"/>
      <c r="F18" s="18"/>
      <c r="G18" s="19"/>
      <c r="H18" s="20"/>
      <c r="I18" s="20"/>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row>
    <row r="19" spans="1:60" ht="18.75" customHeight="1">
      <c r="A19" s="4" t="s">
        <v>22</v>
      </c>
      <c r="C19" s="25">
        <f>SUM(H14:H18)</f>
        <v>302940000</v>
      </c>
      <c r="D19" s="25"/>
    </row>
    <row r="20" spans="1:60" ht="12.75" customHeight="1">
      <c r="C20" s="26"/>
      <c r="D20" s="6"/>
      <c r="G20" s="27" t="s">
        <v>39</v>
      </c>
      <c r="H20" s="28"/>
      <c r="I20" s="28"/>
    </row>
    <row r="21" spans="1:60">
      <c r="B21" s="29" t="s">
        <v>23</v>
      </c>
      <c r="G21" s="30" t="s">
        <v>24</v>
      </c>
    </row>
    <row r="22" spans="1:60">
      <c r="B22" s="31" t="s">
        <v>25</v>
      </c>
      <c r="D22" s="32"/>
      <c r="G22" s="33" t="s">
        <v>26</v>
      </c>
    </row>
    <row r="23" spans="1:60">
      <c r="B23" s="31"/>
      <c r="D23" s="32"/>
      <c r="G23" s="33"/>
    </row>
    <row r="24" spans="1:60">
      <c r="B24" s="31"/>
      <c r="D24" s="32"/>
      <c r="G24" s="33"/>
    </row>
    <row r="25" spans="1:60">
      <c r="B25" s="31"/>
      <c r="D25" s="32"/>
      <c r="G25" s="33"/>
    </row>
    <row r="26" spans="1:60">
      <c r="B26" s="31"/>
      <c r="D26" s="32"/>
      <c r="G26" s="33"/>
    </row>
    <row r="27" spans="1:60" ht="17.25" customHeight="1">
      <c r="B27" s="34" t="s">
        <v>5</v>
      </c>
      <c r="C27" s="34"/>
      <c r="F27" s="103"/>
      <c r="G27" s="103"/>
      <c r="H27" s="103"/>
    </row>
    <row r="29" spans="1:60">
      <c r="A29" s="35" t="s">
        <v>27</v>
      </c>
    </row>
    <row r="30" spans="1:60" ht="33.75" customHeight="1">
      <c r="A30" s="86" t="s">
        <v>28</v>
      </c>
      <c r="B30" s="104"/>
      <c r="C30" s="104"/>
      <c r="D30" s="104"/>
      <c r="E30" s="104"/>
      <c r="F30" s="104"/>
      <c r="G30" s="104"/>
      <c r="H30" s="104"/>
      <c r="I30" s="104"/>
    </row>
    <row r="31" spans="1:60" ht="33.75" customHeight="1">
      <c r="A31" s="86" t="s">
        <v>29</v>
      </c>
      <c r="B31" s="86"/>
      <c r="C31" s="86"/>
      <c r="D31" s="86"/>
      <c r="E31" s="86"/>
      <c r="F31" s="86"/>
      <c r="G31" s="86"/>
      <c r="H31" s="86"/>
      <c r="I31" s="86"/>
    </row>
    <row r="38" spans="1:60" ht="12" customHeight="1">
      <c r="A38" s="87" t="s">
        <v>6</v>
      </c>
      <c r="B38" s="87"/>
      <c r="C38" s="87"/>
      <c r="D38" s="87"/>
      <c r="E38" s="87"/>
      <c r="F38" s="87"/>
      <c r="G38" s="88"/>
      <c r="H38" s="89" t="s">
        <v>7</v>
      </c>
      <c r="I38" s="90"/>
    </row>
    <row r="39" spans="1:60" ht="12" customHeight="1">
      <c r="A39" s="87"/>
      <c r="B39" s="87"/>
      <c r="C39" s="87"/>
      <c r="D39" s="87"/>
      <c r="E39" s="87"/>
      <c r="F39" s="87"/>
      <c r="G39" s="88"/>
      <c r="H39" s="91"/>
      <c r="I39" s="92"/>
    </row>
    <row r="40" spans="1:60" ht="12" customHeight="1">
      <c r="A40" s="87"/>
      <c r="B40" s="87"/>
      <c r="C40" s="87"/>
      <c r="D40" s="87"/>
      <c r="E40" s="87"/>
      <c r="F40" s="87"/>
      <c r="G40" s="88"/>
      <c r="H40" s="91"/>
      <c r="I40" s="92"/>
    </row>
    <row r="41" spans="1:60" ht="13.5" customHeight="1">
      <c r="A41" s="95" t="s">
        <v>38</v>
      </c>
      <c r="B41" s="95"/>
      <c r="C41" s="95"/>
      <c r="D41" s="95"/>
      <c r="E41" s="95"/>
      <c r="F41" s="95"/>
      <c r="G41" s="96"/>
      <c r="H41" s="93"/>
      <c r="I41" s="94"/>
    </row>
    <row r="42" spans="1:60" ht="8.25" customHeight="1">
      <c r="C42" s="5"/>
      <c r="D42" s="5"/>
    </row>
    <row r="43" spans="1:60" ht="14.25" customHeight="1">
      <c r="A43" s="4" t="s">
        <v>8</v>
      </c>
      <c r="E43" s="2" t="s">
        <v>9</v>
      </c>
    </row>
    <row r="44" spans="1:60" ht="14.25" customHeight="1">
      <c r="A44" s="4" t="s">
        <v>10</v>
      </c>
    </row>
    <row r="45" spans="1:60" ht="14.25" customHeight="1">
      <c r="A45" s="4" t="s">
        <v>11</v>
      </c>
    </row>
    <row r="46" spans="1:60" ht="14.25" customHeight="1">
      <c r="A46" s="4" t="s">
        <v>12</v>
      </c>
    </row>
    <row r="47" spans="1:60" ht="6.75" customHeight="1"/>
    <row r="48" spans="1:60" s="7" customFormat="1" ht="21.75" customHeight="1">
      <c r="A48" s="97" t="s">
        <v>13</v>
      </c>
      <c r="B48" s="99" t="s">
        <v>3</v>
      </c>
      <c r="C48" s="100"/>
      <c r="D48" s="101"/>
      <c r="E48" s="102" t="s">
        <v>14</v>
      </c>
      <c r="F48" s="102"/>
      <c r="G48" s="102"/>
      <c r="H48" s="102"/>
      <c r="I48" s="37" t="s">
        <v>4</v>
      </c>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row>
    <row r="49" spans="1:60" s="7" customFormat="1" ht="30.75" customHeight="1">
      <c r="A49" s="98"/>
      <c r="B49" s="37" t="s">
        <v>15</v>
      </c>
      <c r="C49" s="37" t="s">
        <v>2</v>
      </c>
      <c r="D49" s="37" t="s">
        <v>16</v>
      </c>
      <c r="E49" s="37" t="s">
        <v>1</v>
      </c>
      <c r="F49" s="9" t="s">
        <v>17</v>
      </c>
      <c r="G49" s="9" t="s">
        <v>0</v>
      </c>
      <c r="H49" s="10" t="s">
        <v>18</v>
      </c>
      <c r="I49" s="37"/>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row>
    <row r="50" spans="1:60" s="15" customFormat="1" ht="10.5" customHeight="1">
      <c r="A50" s="11" t="s">
        <v>19</v>
      </c>
      <c r="B50" s="12">
        <v>2</v>
      </c>
      <c r="C50" s="12">
        <v>3</v>
      </c>
      <c r="D50" s="12">
        <v>4</v>
      </c>
      <c r="E50" s="12">
        <v>5</v>
      </c>
      <c r="F50" s="13" t="s">
        <v>20</v>
      </c>
      <c r="G50" s="13" t="s">
        <v>21</v>
      </c>
      <c r="H50" s="12">
        <v>8</v>
      </c>
      <c r="I50" s="12">
        <v>9</v>
      </c>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row>
    <row r="51" spans="1:60" s="23" customFormat="1" ht="26.25" customHeight="1">
      <c r="A51" s="16">
        <v>42250</v>
      </c>
      <c r="B51" s="1" t="s">
        <v>30</v>
      </c>
      <c r="C51" s="17" t="str">
        <f>VLOOKUP(B51,[24]Vine!$A$5:$F$178,3,0)</f>
        <v>Vũng Tàu</v>
      </c>
      <c r="D51" s="17">
        <f>VLOOKUP(B51,[24]Vine!$A$5:$F$178,2,0)</f>
        <v>261183075</v>
      </c>
      <c r="E51" s="18" t="s">
        <v>33</v>
      </c>
      <c r="F51" s="18">
        <v>7930</v>
      </c>
      <c r="G51" s="19">
        <v>15500</v>
      </c>
      <c r="H51" s="20">
        <f t="shared" ref="H51:H56" si="2">F51*G51</f>
        <v>122915000</v>
      </c>
      <c r="I51" s="21"/>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row>
    <row r="52" spans="1:60" s="23" customFormat="1" ht="26.25" customHeight="1">
      <c r="A52" s="16">
        <v>42250</v>
      </c>
      <c r="B52" s="1" t="s">
        <v>31</v>
      </c>
      <c r="C52" s="17" t="str">
        <f>VLOOKUP(B52,[24]Vine!$A$5:$F$178,3,0)</f>
        <v>Vũng Tàu</v>
      </c>
      <c r="D52" s="17">
        <f>VLOOKUP(B52,[24]Vine!$A$5:$F$178,2,0)</f>
        <v>270106056</v>
      </c>
      <c r="E52" s="18" t="s">
        <v>33</v>
      </c>
      <c r="F52" s="18">
        <v>6730</v>
      </c>
      <c r="G52" s="19">
        <v>15500</v>
      </c>
      <c r="H52" s="20">
        <f t="shared" si="2"/>
        <v>104315000</v>
      </c>
      <c r="I52" s="24"/>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row>
    <row r="53" spans="1:60" s="23" customFormat="1" ht="26.25" customHeight="1">
      <c r="A53" s="16">
        <v>42254</v>
      </c>
      <c r="B53" s="1" t="s">
        <v>32</v>
      </c>
      <c r="C53" s="17" t="str">
        <f>VLOOKUP(B53,[24]Vine!$A$5:$F$178,3,0)</f>
        <v>Vũng Tàu</v>
      </c>
      <c r="D53" s="17">
        <f>VLOOKUP(B53,[24]Vine!$A$5:$F$178,2,0)</f>
        <v>270176684</v>
      </c>
      <c r="E53" s="18" t="s">
        <v>33</v>
      </c>
      <c r="F53" s="18">
        <v>6980</v>
      </c>
      <c r="G53" s="19">
        <v>15500</v>
      </c>
      <c r="H53" s="20">
        <f t="shared" ref="H53:H54" si="3">F53*G53</f>
        <v>108190000</v>
      </c>
      <c r="I53" s="24"/>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row>
    <row r="54" spans="1:60" s="23" customFormat="1" ht="26.25" customHeight="1">
      <c r="A54" s="16">
        <v>42254</v>
      </c>
      <c r="B54" s="1" t="s">
        <v>31</v>
      </c>
      <c r="C54" s="17" t="str">
        <f>VLOOKUP(B54,[24]Vine!$A$5:$F$178,3,0)</f>
        <v>Vũng Tàu</v>
      </c>
      <c r="D54" s="17">
        <f>VLOOKUP(B54,[24]Vine!$A$5:$F$178,2,0)</f>
        <v>270106056</v>
      </c>
      <c r="E54" s="18" t="s">
        <v>33</v>
      </c>
      <c r="F54" s="18">
        <v>7753</v>
      </c>
      <c r="G54" s="19">
        <v>15500</v>
      </c>
      <c r="H54" s="20">
        <f t="shared" si="3"/>
        <v>120171500</v>
      </c>
      <c r="I54" s="24"/>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row>
    <row r="55" spans="1:60" s="23" customFormat="1" ht="26.25" customHeight="1">
      <c r="A55" s="16">
        <v>42257</v>
      </c>
      <c r="B55" s="1" t="s">
        <v>40</v>
      </c>
      <c r="C55" s="17" t="str">
        <f>VLOOKUP(B55,[24]Vine!$A$5:$F$178,3,0)</f>
        <v>Vũng Tàu</v>
      </c>
      <c r="D55" s="17">
        <f>VLOOKUP(B55,[24]Vine!$A$5:$F$178,2,0)</f>
        <v>270986506</v>
      </c>
      <c r="E55" s="18" t="s">
        <v>33</v>
      </c>
      <c r="F55" s="18">
        <v>6890</v>
      </c>
      <c r="G55" s="19">
        <v>15500</v>
      </c>
      <c r="H55" s="20">
        <f t="shared" si="2"/>
        <v>106795000</v>
      </c>
      <c r="I55" s="24"/>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row>
    <row r="56" spans="1:60" s="23" customFormat="1" ht="26.25" customHeight="1">
      <c r="A56" s="16">
        <v>42257</v>
      </c>
      <c r="B56" s="1" t="s">
        <v>41</v>
      </c>
      <c r="C56" s="17" t="str">
        <f>VLOOKUP(B56,[24]Vine!$A$5:$F$178,3,0)</f>
        <v>Vũng Tàu</v>
      </c>
      <c r="D56" s="17">
        <f>VLOOKUP(B56,[24]Vine!$A$5:$F$178,2,0)</f>
        <v>271181056</v>
      </c>
      <c r="E56" s="18" t="s">
        <v>33</v>
      </c>
      <c r="F56" s="18">
        <f>42900-SUM(F51:F55)</f>
        <v>6617</v>
      </c>
      <c r="G56" s="19">
        <v>15500</v>
      </c>
      <c r="H56" s="20">
        <f t="shared" si="2"/>
        <v>102563500</v>
      </c>
      <c r="I56" s="24"/>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row>
    <row r="57" spans="1:60" s="23" customFormat="1" ht="26.25" customHeight="1">
      <c r="A57" s="16"/>
      <c r="B57" s="1"/>
      <c r="C57" s="17"/>
      <c r="D57" s="17"/>
      <c r="E57" s="18"/>
      <c r="F57" s="18"/>
      <c r="G57" s="19"/>
      <c r="H57" s="20"/>
      <c r="I57" s="20"/>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row>
    <row r="58" spans="1:60" ht="18.75" customHeight="1">
      <c r="A58" s="4" t="s">
        <v>22</v>
      </c>
      <c r="C58" s="25">
        <f>SUM(H51:H57)</f>
        <v>664950000</v>
      </c>
      <c r="D58" s="25"/>
    </row>
    <row r="59" spans="1:60" ht="12.75" customHeight="1">
      <c r="C59" s="26"/>
      <c r="D59" s="6"/>
      <c r="G59" s="27" t="s">
        <v>39</v>
      </c>
      <c r="H59" s="28"/>
      <c r="I59" s="28"/>
    </row>
    <row r="60" spans="1:60">
      <c r="B60" s="29" t="s">
        <v>23</v>
      </c>
      <c r="G60" s="30" t="s">
        <v>24</v>
      </c>
    </row>
    <row r="61" spans="1:60">
      <c r="B61" s="31" t="s">
        <v>25</v>
      </c>
      <c r="D61" s="32"/>
      <c r="G61" s="33" t="s">
        <v>26</v>
      </c>
    </row>
    <row r="62" spans="1:60">
      <c r="B62" s="31"/>
      <c r="D62" s="32"/>
      <c r="G62" s="33"/>
    </row>
    <row r="63" spans="1:60">
      <c r="B63" s="31"/>
      <c r="D63" s="32"/>
      <c r="G63" s="33"/>
    </row>
    <row r="64" spans="1:60">
      <c r="B64" s="31"/>
      <c r="D64" s="32"/>
      <c r="G64" s="33"/>
    </row>
    <row r="65" spans="1:9">
      <c r="B65" s="31"/>
      <c r="D65" s="32"/>
      <c r="G65" s="33"/>
    </row>
    <row r="66" spans="1:9">
      <c r="B66" s="31"/>
      <c r="D66" s="32"/>
      <c r="G66" s="33"/>
    </row>
    <row r="67" spans="1:9">
      <c r="B67" s="31"/>
      <c r="D67" s="32"/>
      <c r="G67" s="33"/>
    </row>
    <row r="68" spans="1:9" ht="17.25" customHeight="1">
      <c r="B68" s="34" t="s">
        <v>5</v>
      </c>
      <c r="C68" s="34"/>
      <c r="F68" s="103"/>
      <c r="G68" s="103"/>
      <c r="H68" s="103"/>
    </row>
    <row r="70" spans="1:9">
      <c r="A70" s="35" t="s">
        <v>27</v>
      </c>
    </row>
    <row r="71" spans="1:9" ht="33.75" customHeight="1">
      <c r="A71" s="86" t="s">
        <v>28</v>
      </c>
      <c r="B71" s="104"/>
      <c r="C71" s="104"/>
      <c r="D71" s="104"/>
      <c r="E71" s="104"/>
      <c r="F71" s="104"/>
      <c r="G71" s="104"/>
      <c r="H71" s="104"/>
      <c r="I71" s="104"/>
    </row>
    <row r="72" spans="1:9" ht="33.75" customHeight="1">
      <c r="A72" s="86" t="s">
        <v>29</v>
      </c>
      <c r="B72" s="86"/>
      <c r="C72" s="86"/>
      <c r="D72" s="86"/>
      <c r="E72" s="86"/>
      <c r="F72" s="86"/>
      <c r="G72" s="86"/>
      <c r="H72" s="86"/>
      <c r="I72" s="86"/>
    </row>
  </sheetData>
  <mergeCells count="18">
    <mergeCell ref="F68:H68"/>
    <mergeCell ref="A71:I71"/>
    <mergeCell ref="A72:I72"/>
    <mergeCell ref="A38:G40"/>
    <mergeCell ref="H38:I41"/>
    <mergeCell ref="A41:G41"/>
    <mergeCell ref="A48:A49"/>
    <mergeCell ref="B48:D48"/>
    <mergeCell ref="E48:H48"/>
    <mergeCell ref="A31:I31"/>
    <mergeCell ref="A1:G3"/>
    <mergeCell ref="H1:I4"/>
    <mergeCell ref="A4:G4"/>
    <mergeCell ref="A11:A12"/>
    <mergeCell ref="B11:D11"/>
    <mergeCell ref="E11:H11"/>
    <mergeCell ref="F27:H27"/>
    <mergeCell ref="A30:I30"/>
  </mergeCells>
  <conditionalFormatting sqref="C5:E6 F6">
    <cfRule type="cellIs" dxfId="4" priority="2" stopIfTrue="1" operator="equal">
      <formula>"Döõ lieäu sai"</formula>
    </cfRule>
  </conditionalFormatting>
  <conditionalFormatting sqref="C42:E43 F43">
    <cfRule type="cellIs" dxfId="3"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CE46"/>
  <sheetViews>
    <sheetView topLeftCell="A37" zoomScaleSheetLayoutView="100" workbookViewId="0">
      <selection activeCell="D38" sqref="D38"/>
    </sheetView>
  </sheetViews>
  <sheetFormatPr defaultRowHeight="15.75"/>
  <cols>
    <col min="1" max="1" width="11" style="4" customWidth="1"/>
    <col min="2" max="2" width="21" style="2" customWidth="1"/>
    <col min="3" max="3" width="21.625" style="2" customWidth="1"/>
    <col min="4" max="4" width="12.125" style="2" customWidth="1"/>
    <col min="5" max="5" width="13.375" style="2" customWidth="1"/>
    <col min="6" max="6" width="9.125" style="6" customWidth="1"/>
    <col min="7" max="7" width="9.25" style="6" customWidth="1"/>
    <col min="8" max="8" width="11.25" style="2" customWidth="1"/>
    <col min="9" max="9" width="9.5" style="2" customWidth="1"/>
    <col min="10" max="10" width="9" style="2"/>
    <col min="11" max="83" width="9" style="3"/>
    <col min="84" max="256" width="9" style="2"/>
    <col min="257" max="257" width="11" style="2" customWidth="1"/>
    <col min="258" max="258" width="21" style="2" customWidth="1"/>
    <col min="259" max="259" width="21.625" style="2" customWidth="1"/>
    <col min="260" max="260" width="12.125" style="2" customWidth="1"/>
    <col min="261" max="261" width="13.375" style="2" customWidth="1"/>
    <col min="262" max="262" width="9.125" style="2" customWidth="1"/>
    <col min="263" max="263" width="9.25" style="2" customWidth="1"/>
    <col min="264" max="264" width="11.25" style="2" customWidth="1"/>
    <col min="265" max="265" width="9.5" style="2" customWidth="1"/>
    <col min="266" max="512" width="9" style="2"/>
    <col min="513" max="513" width="11" style="2" customWidth="1"/>
    <col min="514" max="514" width="21" style="2" customWidth="1"/>
    <col min="515" max="515" width="21.625" style="2" customWidth="1"/>
    <col min="516" max="516" width="12.125" style="2" customWidth="1"/>
    <col min="517" max="517" width="13.375" style="2" customWidth="1"/>
    <col min="518" max="518" width="9.125" style="2" customWidth="1"/>
    <col min="519" max="519" width="9.25" style="2" customWidth="1"/>
    <col min="520" max="520" width="11.25" style="2" customWidth="1"/>
    <col min="521" max="521" width="9.5" style="2" customWidth="1"/>
    <col min="522" max="768" width="9" style="2"/>
    <col min="769" max="769" width="11" style="2" customWidth="1"/>
    <col min="770" max="770" width="21" style="2" customWidth="1"/>
    <col min="771" max="771" width="21.625" style="2" customWidth="1"/>
    <col min="772" max="772" width="12.125" style="2" customWidth="1"/>
    <col min="773" max="773" width="13.375" style="2" customWidth="1"/>
    <col min="774" max="774" width="9.125" style="2" customWidth="1"/>
    <col min="775" max="775" width="9.25" style="2" customWidth="1"/>
    <col min="776" max="776" width="11.25" style="2" customWidth="1"/>
    <col min="777" max="777" width="9.5" style="2" customWidth="1"/>
    <col min="778" max="1024" width="9" style="2"/>
    <col min="1025" max="1025" width="11" style="2" customWidth="1"/>
    <col min="1026" max="1026" width="21" style="2" customWidth="1"/>
    <col min="1027" max="1027" width="21.625" style="2" customWidth="1"/>
    <col min="1028" max="1028" width="12.125" style="2" customWidth="1"/>
    <col min="1029" max="1029" width="13.375" style="2" customWidth="1"/>
    <col min="1030" max="1030" width="9.125" style="2" customWidth="1"/>
    <col min="1031" max="1031" width="9.25" style="2" customWidth="1"/>
    <col min="1032" max="1032" width="11.25" style="2" customWidth="1"/>
    <col min="1033" max="1033" width="9.5" style="2" customWidth="1"/>
    <col min="1034" max="1280" width="9" style="2"/>
    <col min="1281" max="1281" width="11" style="2" customWidth="1"/>
    <col min="1282" max="1282" width="21" style="2" customWidth="1"/>
    <col min="1283" max="1283" width="21.625" style="2" customWidth="1"/>
    <col min="1284" max="1284" width="12.125" style="2" customWidth="1"/>
    <col min="1285" max="1285" width="13.375" style="2" customWidth="1"/>
    <col min="1286" max="1286" width="9.125" style="2" customWidth="1"/>
    <col min="1287" max="1287" width="9.25" style="2" customWidth="1"/>
    <col min="1288" max="1288" width="11.25" style="2" customWidth="1"/>
    <col min="1289" max="1289" width="9.5" style="2" customWidth="1"/>
    <col min="1290" max="1536" width="9" style="2"/>
    <col min="1537" max="1537" width="11" style="2" customWidth="1"/>
    <col min="1538" max="1538" width="21" style="2" customWidth="1"/>
    <col min="1539" max="1539" width="21.625" style="2" customWidth="1"/>
    <col min="1540" max="1540" width="12.125" style="2" customWidth="1"/>
    <col min="1541" max="1541" width="13.375" style="2" customWidth="1"/>
    <col min="1542" max="1542" width="9.125" style="2" customWidth="1"/>
    <col min="1543" max="1543" width="9.25" style="2" customWidth="1"/>
    <col min="1544" max="1544" width="11.25" style="2" customWidth="1"/>
    <col min="1545" max="1545" width="9.5" style="2" customWidth="1"/>
    <col min="1546" max="1792" width="9" style="2"/>
    <col min="1793" max="1793" width="11" style="2" customWidth="1"/>
    <col min="1794" max="1794" width="21" style="2" customWidth="1"/>
    <col min="1795" max="1795" width="21.625" style="2" customWidth="1"/>
    <col min="1796" max="1796" width="12.125" style="2" customWidth="1"/>
    <col min="1797" max="1797" width="13.375" style="2" customWidth="1"/>
    <col min="1798" max="1798" width="9.125" style="2" customWidth="1"/>
    <col min="1799" max="1799" width="9.25" style="2" customWidth="1"/>
    <col min="1800" max="1800" width="11.25" style="2" customWidth="1"/>
    <col min="1801" max="1801" width="9.5" style="2" customWidth="1"/>
    <col min="1802" max="2048" width="9" style="2"/>
    <col min="2049" max="2049" width="11" style="2" customWidth="1"/>
    <col min="2050" max="2050" width="21" style="2" customWidth="1"/>
    <col min="2051" max="2051" width="21.625" style="2" customWidth="1"/>
    <col min="2052" max="2052" width="12.125" style="2" customWidth="1"/>
    <col min="2053" max="2053" width="13.375" style="2" customWidth="1"/>
    <col min="2054" max="2054" width="9.125" style="2" customWidth="1"/>
    <col min="2055" max="2055" width="9.25" style="2" customWidth="1"/>
    <col min="2056" max="2056" width="11.25" style="2" customWidth="1"/>
    <col min="2057" max="2057" width="9.5" style="2" customWidth="1"/>
    <col min="2058" max="2304" width="9" style="2"/>
    <col min="2305" max="2305" width="11" style="2" customWidth="1"/>
    <col min="2306" max="2306" width="21" style="2" customWidth="1"/>
    <col min="2307" max="2307" width="21.625" style="2" customWidth="1"/>
    <col min="2308" max="2308" width="12.125" style="2" customWidth="1"/>
    <col min="2309" max="2309" width="13.375" style="2" customWidth="1"/>
    <col min="2310" max="2310" width="9.125" style="2" customWidth="1"/>
    <col min="2311" max="2311" width="9.25" style="2" customWidth="1"/>
    <col min="2312" max="2312" width="11.25" style="2" customWidth="1"/>
    <col min="2313" max="2313" width="9.5" style="2" customWidth="1"/>
    <col min="2314" max="2560" width="9" style="2"/>
    <col min="2561" max="2561" width="11" style="2" customWidth="1"/>
    <col min="2562" max="2562" width="21" style="2" customWidth="1"/>
    <col min="2563" max="2563" width="21.625" style="2" customWidth="1"/>
    <col min="2564" max="2564" width="12.125" style="2" customWidth="1"/>
    <col min="2565" max="2565" width="13.375" style="2" customWidth="1"/>
    <col min="2566" max="2566" width="9.125" style="2" customWidth="1"/>
    <col min="2567" max="2567" width="9.25" style="2" customWidth="1"/>
    <col min="2568" max="2568" width="11.25" style="2" customWidth="1"/>
    <col min="2569" max="2569" width="9.5" style="2" customWidth="1"/>
    <col min="2570" max="2816" width="9" style="2"/>
    <col min="2817" max="2817" width="11" style="2" customWidth="1"/>
    <col min="2818" max="2818" width="21" style="2" customWidth="1"/>
    <col min="2819" max="2819" width="21.625" style="2" customWidth="1"/>
    <col min="2820" max="2820" width="12.125" style="2" customWidth="1"/>
    <col min="2821" max="2821" width="13.375" style="2" customWidth="1"/>
    <col min="2822" max="2822" width="9.125" style="2" customWidth="1"/>
    <col min="2823" max="2823" width="9.25" style="2" customWidth="1"/>
    <col min="2824" max="2824" width="11.25" style="2" customWidth="1"/>
    <col min="2825" max="2825" width="9.5" style="2" customWidth="1"/>
    <col min="2826" max="3072" width="9" style="2"/>
    <col min="3073" max="3073" width="11" style="2" customWidth="1"/>
    <col min="3074" max="3074" width="21" style="2" customWidth="1"/>
    <col min="3075" max="3075" width="21.625" style="2" customWidth="1"/>
    <col min="3076" max="3076" width="12.125" style="2" customWidth="1"/>
    <col min="3077" max="3077" width="13.375" style="2" customWidth="1"/>
    <col min="3078" max="3078" width="9.125" style="2" customWidth="1"/>
    <col min="3079" max="3079" width="9.25" style="2" customWidth="1"/>
    <col min="3080" max="3080" width="11.25" style="2" customWidth="1"/>
    <col min="3081" max="3081" width="9.5" style="2" customWidth="1"/>
    <col min="3082" max="3328" width="9" style="2"/>
    <col min="3329" max="3329" width="11" style="2" customWidth="1"/>
    <col min="3330" max="3330" width="21" style="2" customWidth="1"/>
    <col min="3331" max="3331" width="21.625" style="2" customWidth="1"/>
    <col min="3332" max="3332" width="12.125" style="2" customWidth="1"/>
    <col min="3333" max="3333" width="13.375" style="2" customWidth="1"/>
    <col min="3334" max="3334" width="9.125" style="2" customWidth="1"/>
    <col min="3335" max="3335" width="9.25" style="2" customWidth="1"/>
    <col min="3336" max="3336" width="11.25" style="2" customWidth="1"/>
    <col min="3337" max="3337" width="9.5" style="2" customWidth="1"/>
    <col min="3338" max="3584" width="9" style="2"/>
    <col min="3585" max="3585" width="11" style="2" customWidth="1"/>
    <col min="3586" max="3586" width="21" style="2" customWidth="1"/>
    <col min="3587" max="3587" width="21.625" style="2" customWidth="1"/>
    <col min="3588" max="3588" width="12.125" style="2" customWidth="1"/>
    <col min="3589" max="3589" width="13.375" style="2" customWidth="1"/>
    <col min="3590" max="3590" width="9.125" style="2" customWidth="1"/>
    <col min="3591" max="3591" width="9.25" style="2" customWidth="1"/>
    <col min="3592" max="3592" width="11.25" style="2" customWidth="1"/>
    <col min="3593" max="3593" width="9.5" style="2" customWidth="1"/>
    <col min="3594" max="3840" width="9" style="2"/>
    <col min="3841" max="3841" width="11" style="2" customWidth="1"/>
    <col min="3842" max="3842" width="21" style="2" customWidth="1"/>
    <col min="3843" max="3843" width="21.625" style="2" customWidth="1"/>
    <col min="3844" max="3844" width="12.125" style="2" customWidth="1"/>
    <col min="3845" max="3845" width="13.375" style="2" customWidth="1"/>
    <col min="3846" max="3846" width="9.125" style="2" customWidth="1"/>
    <col min="3847" max="3847" width="9.25" style="2" customWidth="1"/>
    <col min="3848" max="3848" width="11.25" style="2" customWidth="1"/>
    <col min="3849" max="3849" width="9.5" style="2" customWidth="1"/>
    <col min="3850" max="4096" width="9" style="2"/>
    <col min="4097" max="4097" width="11" style="2" customWidth="1"/>
    <col min="4098" max="4098" width="21" style="2" customWidth="1"/>
    <col min="4099" max="4099" width="21.625" style="2" customWidth="1"/>
    <col min="4100" max="4100" width="12.125" style="2" customWidth="1"/>
    <col min="4101" max="4101" width="13.375" style="2" customWidth="1"/>
    <col min="4102" max="4102" width="9.125" style="2" customWidth="1"/>
    <col min="4103" max="4103" width="9.25" style="2" customWidth="1"/>
    <col min="4104" max="4104" width="11.25" style="2" customWidth="1"/>
    <col min="4105" max="4105" width="9.5" style="2" customWidth="1"/>
    <col min="4106" max="4352" width="9" style="2"/>
    <col min="4353" max="4353" width="11" style="2" customWidth="1"/>
    <col min="4354" max="4354" width="21" style="2" customWidth="1"/>
    <col min="4355" max="4355" width="21.625" style="2" customWidth="1"/>
    <col min="4356" max="4356" width="12.125" style="2" customWidth="1"/>
    <col min="4357" max="4357" width="13.375" style="2" customWidth="1"/>
    <col min="4358" max="4358" width="9.125" style="2" customWidth="1"/>
    <col min="4359" max="4359" width="9.25" style="2" customWidth="1"/>
    <col min="4360" max="4360" width="11.25" style="2" customWidth="1"/>
    <col min="4361" max="4361" width="9.5" style="2" customWidth="1"/>
    <col min="4362" max="4608" width="9" style="2"/>
    <col min="4609" max="4609" width="11" style="2" customWidth="1"/>
    <col min="4610" max="4610" width="21" style="2" customWidth="1"/>
    <col min="4611" max="4611" width="21.625" style="2" customWidth="1"/>
    <col min="4612" max="4612" width="12.125" style="2" customWidth="1"/>
    <col min="4613" max="4613" width="13.375" style="2" customWidth="1"/>
    <col min="4614" max="4614" width="9.125" style="2" customWidth="1"/>
    <col min="4615" max="4615" width="9.25" style="2" customWidth="1"/>
    <col min="4616" max="4616" width="11.25" style="2" customWidth="1"/>
    <col min="4617" max="4617" width="9.5" style="2" customWidth="1"/>
    <col min="4618" max="4864" width="9" style="2"/>
    <col min="4865" max="4865" width="11" style="2" customWidth="1"/>
    <col min="4866" max="4866" width="21" style="2" customWidth="1"/>
    <col min="4867" max="4867" width="21.625" style="2" customWidth="1"/>
    <col min="4868" max="4868" width="12.125" style="2" customWidth="1"/>
    <col min="4869" max="4869" width="13.375" style="2" customWidth="1"/>
    <col min="4870" max="4870" width="9.125" style="2" customWidth="1"/>
    <col min="4871" max="4871" width="9.25" style="2" customWidth="1"/>
    <col min="4872" max="4872" width="11.25" style="2" customWidth="1"/>
    <col min="4873" max="4873" width="9.5" style="2" customWidth="1"/>
    <col min="4874" max="5120" width="9" style="2"/>
    <col min="5121" max="5121" width="11" style="2" customWidth="1"/>
    <col min="5122" max="5122" width="21" style="2" customWidth="1"/>
    <col min="5123" max="5123" width="21.625" style="2" customWidth="1"/>
    <col min="5124" max="5124" width="12.125" style="2" customWidth="1"/>
    <col min="5125" max="5125" width="13.375" style="2" customWidth="1"/>
    <col min="5126" max="5126" width="9.125" style="2" customWidth="1"/>
    <col min="5127" max="5127" width="9.25" style="2" customWidth="1"/>
    <col min="5128" max="5128" width="11.25" style="2" customWidth="1"/>
    <col min="5129" max="5129" width="9.5" style="2" customWidth="1"/>
    <col min="5130" max="5376" width="9" style="2"/>
    <col min="5377" max="5377" width="11" style="2" customWidth="1"/>
    <col min="5378" max="5378" width="21" style="2" customWidth="1"/>
    <col min="5379" max="5379" width="21.625" style="2" customWidth="1"/>
    <col min="5380" max="5380" width="12.125" style="2" customWidth="1"/>
    <col min="5381" max="5381" width="13.375" style="2" customWidth="1"/>
    <col min="5382" max="5382" width="9.125" style="2" customWidth="1"/>
    <col min="5383" max="5383" width="9.25" style="2" customWidth="1"/>
    <col min="5384" max="5384" width="11.25" style="2" customWidth="1"/>
    <col min="5385" max="5385" width="9.5" style="2" customWidth="1"/>
    <col min="5386" max="5632" width="9" style="2"/>
    <col min="5633" max="5633" width="11" style="2" customWidth="1"/>
    <col min="5634" max="5634" width="21" style="2" customWidth="1"/>
    <col min="5635" max="5635" width="21.625" style="2" customWidth="1"/>
    <col min="5636" max="5636" width="12.125" style="2" customWidth="1"/>
    <col min="5637" max="5637" width="13.375" style="2" customWidth="1"/>
    <col min="5638" max="5638" width="9.125" style="2" customWidth="1"/>
    <col min="5639" max="5639" width="9.25" style="2" customWidth="1"/>
    <col min="5640" max="5640" width="11.25" style="2" customWidth="1"/>
    <col min="5641" max="5641" width="9.5" style="2" customWidth="1"/>
    <col min="5642" max="5888" width="9" style="2"/>
    <col min="5889" max="5889" width="11" style="2" customWidth="1"/>
    <col min="5890" max="5890" width="21" style="2" customWidth="1"/>
    <col min="5891" max="5891" width="21.625" style="2" customWidth="1"/>
    <col min="5892" max="5892" width="12.125" style="2" customWidth="1"/>
    <col min="5893" max="5893" width="13.375" style="2" customWidth="1"/>
    <col min="5894" max="5894" width="9.125" style="2" customWidth="1"/>
    <col min="5895" max="5895" width="9.25" style="2" customWidth="1"/>
    <col min="5896" max="5896" width="11.25" style="2" customWidth="1"/>
    <col min="5897" max="5897" width="9.5" style="2" customWidth="1"/>
    <col min="5898" max="6144" width="9" style="2"/>
    <col min="6145" max="6145" width="11" style="2" customWidth="1"/>
    <col min="6146" max="6146" width="21" style="2" customWidth="1"/>
    <col min="6147" max="6147" width="21.625" style="2" customWidth="1"/>
    <col min="6148" max="6148" width="12.125" style="2" customWidth="1"/>
    <col min="6149" max="6149" width="13.375" style="2" customWidth="1"/>
    <col min="6150" max="6150" width="9.125" style="2" customWidth="1"/>
    <col min="6151" max="6151" width="9.25" style="2" customWidth="1"/>
    <col min="6152" max="6152" width="11.25" style="2" customWidth="1"/>
    <col min="6153" max="6153" width="9.5" style="2" customWidth="1"/>
    <col min="6154" max="6400" width="9" style="2"/>
    <col min="6401" max="6401" width="11" style="2" customWidth="1"/>
    <col min="6402" max="6402" width="21" style="2" customWidth="1"/>
    <col min="6403" max="6403" width="21.625" style="2" customWidth="1"/>
    <col min="6404" max="6404" width="12.125" style="2" customWidth="1"/>
    <col min="6405" max="6405" width="13.375" style="2" customWidth="1"/>
    <col min="6406" max="6406" width="9.125" style="2" customWidth="1"/>
    <col min="6407" max="6407" width="9.25" style="2" customWidth="1"/>
    <col min="6408" max="6408" width="11.25" style="2" customWidth="1"/>
    <col min="6409" max="6409" width="9.5" style="2" customWidth="1"/>
    <col min="6410" max="6656" width="9" style="2"/>
    <col min="6657" max="6657" width="11" style="2" customWidth="1"/>
    <col min="6658" max="6658" width="21" style="2" customWidth="1"/>
    <col min="6659" max="6659" width="21.625" style="2" customWidth="1"/>
    <col min="6660" max="6660" width="12.125" style="2" customWidth="1"/>
    <col min="6661" max="6661" width="13.375" style="2" customWidth="1"/>
    <col min="6662" max="6662" width="9.125" style="2" customWidth="1"/>
    <col min="6663" max="6663" width="9.25" style="2" customWidth="1"/>
    <col min="6664" max="6664" width="11.25" style="2" customWidth="1"/>
    <col min="6665" max="6665" width="9.5" style="2" customWidth="1"/>
    <col min="6666" max="6912" width="9" style="2"/>
    <col min="6913" max="6913" width="11" style="2" customWidth="1"/>
    <col min="6914" max="6914" width="21" style="2" customWidth="1"/>
    <col min="6915" max="6915" width="21.625" style="2" customWidth="1"/>
    <col min="6916" max="6916" width="12.125" style="2" customWidth="1"/>
    <col min="6917" max="6917" width="13.375" style="2" customWidth="1"/>
    <col min="6918" max="6918" width="9.125" style="2" customWidth="1"/>
    <col min="6919" max="6919" width="9.25" style="2" customWidth="1"/>
    <col min="6920" max="6920" width="11.25" style="2" customWidth="1"/>
    <col min="6921" max="6921" width="9.5" style="2" customWidth="1"/>
    <col min="6922" max="7168" width="9" style="2"/>
    <col min="7169" max="7169" width="11" style="2" customWidth="1"/>
    <col min="7170" max="7170" width="21" style="2" customWidth="1"/>
    <col min="7171" max="7171" width="21.625" style="2" customWidth="1"/>
    <col min="7172" max="7172" width="12.125" style="2" customWidth="1"/>
    <col min="7173" max="7173" width="13.375" style="2" customWidth="1"/>
    <col min="7174" max="7174" width="9.125" style="2" customWidth="1"/>
    <col min="7175" max="7175" width="9.25" style="2" customWidth="1"/>
    <col min="7176" max="7176" width="11.25" style="2" customWidth="1"/>
    <col min="7177" max="7177" width="9.5" style="2" customWidth="1"/>
    <col min="7178" max="7424" width="9" style="2"/>
    <col min="7425" max="7425" width="11" style="2" customWidth="1"/>
    <col min="7426" max="7426" width="21" style="2" customWidth="1"/>
    <col min="7427" max="7427" width="21.625" style="2" customWidth="1"/>
    <col min="7428" max="7428" width="12.125" style="2" customWidth="1"/>
    <col min="7429" max="7429" width="13.375" style="2" customWidth="1"/>
    <col min="7430" max="7430" width="9.125" style="2" customWidth="1"/>
    <col min="7431" max="7431" width="9.25" style="2" customWidth="1"/>
    <col min="7432" max="7432" width="11.25" style="2" customWidth="1"/>
    <col min="7433" max="7433" width="9.5" style="2" customWidth="1"/>
    <col min="7434" max="7680" width="9" style="2"/>
    <col min="7681" max="7681" width="11" style="2" customWidth="1"/>
    <col min="7682" max="7682" width="21" style="2" customWidth="1"/>
    <col min="7683" max="7683" width="21.625" style="2" customWidth="1"/>
    <col min="7684" max="7684" width="12.125" style="2" customWidth="1"/>
    <col min="7685" max="7685" width="13.375" style="2" customWidth="1"/>
    <col min="7686" max="7686" width="9.125" style="2" customWidth="1"/>
    <col min="7687" max="7687" width="9.25" style="2" customWidth="1"/>
    <col min="7688" max="7688" width="11.25" style="2" customWidth="1"/>
    <col min="7689" max="7689" width="9.5" style="2" customWidth="1"/>
    <col min="7690" max="7936" width="9" style="2"/>
    <col min="7937" max="7937" width="11" style="2" customWidth="1"/>
    <col min="7938" max="7938" width="21" style="2" customWidth="1"/>
    <col min="7939" max="7939" width="21.625" style="2" customWidth="1"/>
    <col min="7940" max="7940" width="12.125" style="2" customWidth="1"/>
    <col min="7941" max="7941" width="13.375" style="2" customWidth="1"/>
    <col min="7942" max="7942" width="9.125" style="2" customWidth="1"/>
    <col min="7943" max="7943" width="9.25" style="2" customWidth="1"/>
    <col min="7944" max="7944" width="11.25" style="2" customWidth="1"/>
    <col min="7945" max="7945" width="9.5" style="2" customWidth="1"/>
    <col min="7946" max="8192" width="9" style="2"/>
    <col min="8193" max="8193" width="11" style="2" customWidth="1"/>
    <col min="8194" max="8194" width="21" style="2" customWidth="1"/>
    <col min="8195" max="8195" width="21.625" style="2" customWidth="1"/>
    <col min="8196" max="8196" width="12.125" style="2" customWidth="1"/>
    <col min="8197" max="8197" width="13.375" style="2" customWidth="1"/>
    <col min="8198" max="8198" width="9.125" style="2" customWidth="1"/>
    <col min="8199" max="8199" width="9.25" style="2" customWidth="1"/>
    <col min="8200" max="8200" width="11.25" style="2" customWidth="1"/>
    <col min="8201" max="8201" width="9.5" style="2" customWidth="1"/>
    <col min="8202" max="8448" width="9" style="2"/>
    <col min="8449" max="8449" width="11" style="2" customWidth="1"/>
    <col min="8450" max="8450" width="21" style="2" customWidth="1"/>
    <col min="8451" max="8451" width="21.625" style="2" customWidth="1"/>
    <col min="8452" max="8452" width="12.125" style="2" customWidth="1"/>
    <col min="8453" max="8453" width="13.375" style="2" customWidth="1"/>
    <col min="8454" max="8454" width="9.125" style="2" customWidth="1"/>
    <col min="8455" max="8455" width="9.25" style="2" customWidth="1"/>
    <col min="8456" max="8456" width="11.25" style="2" customWidth="1"/>
    <col min="8457" max="8457" width="9.5" style="2" customWidth="1"/>
    <col min="8458" max="8704" width="9" style="2"/>
    <col min="8705" max="8705" width="11" style="2" customWidth="1"/>
    <col min="8706" max="8706" width="21" style="2" customWidth="1"/>
    <col min="8707" max="8707" width="21.625" style="2" customWidth="1"/>
    <col min="8708" max="8708" width="12.125" style="2" customWidth="1"/>
    <col min="8709" max="8709" width="13.375" style="2" customWidth="1"/>
    <col min="8710" max="8710" width="9.125" style="2" customWidth="1"/>
    <col min="8711" max="8711" width="9.25" style="2" customWidth="1"/>
    <col min="8712" max="8712" width="11.25" style="2" customWidth="1"/>
    <col min="8713" max="8713" width="9.5" style="2" customWidth="1"/>
    <col min="8714" max="8960" width="9" style="2"/>
    <col min="8961" max="8961" width="11" style="2" customWidth="1"/>
    <col min="8962" max="8962" width="21" style="2" customWidth="1"/>
    <col min="8963" max="8963" width="21.625" style="2" customWidth="1"/>
    <col min="8964" max="8964" width="12.125" style="2" customWidth="1"/>
    <col min="8965" max="8965" width="13.375" style="2" customWidth="1"/>
    <col min="8966" max="8966" width="9.125" style="2" customWidth="1"/>
    <col min="8967" max="8967" width="9.25" style="2" customWidth="1"/>
    <col min="8968" max="8968" width="11.25" style="2" customWidth="1"/>
    <col min="8969" max="8969" width="9.5" style="2" customWidth="1"/>
    <col min="8970" max="9216" width="9" style="2"/>
    <col min="9217" max="9217" width="11" style="2" customWidth="1"/>
    <col min="9218" max="9218" width="21" style="2" customWidth="1"/>
    <col min="9219" max="9219" width="21.625" style="2" customWidth="1"/>
    <col min="9220" max="9220" width="12.125" style="2" customWidth="1"/>
    <col min="9221" max="9221" width="13.375" style="2" customWidth="1"/>
    <col min="9222" max="9222" width="9.125" style="2" customWidth="1"/>
    <col min="9223" max="9223" width="9.25" style="2" customWidth="1"/>
    <col min="9224" max="9224" width="11.25" style="2" customWidth="1"/>
    <col min="9225" max="9225" width="9.5" style="2" customWidth="1"/>
    <col min="9226" max="9472" width="9" style="2"/>
    <col min="9473" max="9473" width="11" style="2" customWidth="1"/>
    <col min="9474" max="9474" width="21" style="2" customWidth="1"/>
    <col min="9475" max="9475" width="21.625" style="2" customWidth="1"/>
    <col min="9476" max="9476" width="12.125" style="2" customWidth="1"/>
    <col min="9477" max="9477" width="13.375" style="2" customWidth="1"/>
    <col min="9478" max="9478" width="9.125" style="2" customWidth="1"/>
    <col min="9479" max="9479" width="9.25" style="2" customWidth="1"/>
    <col min="9480" max="9480" width="11.25" style="2" customWidth="1"/>
    <col min="9481" max="9481" width="9.5" style="2" customWidth="1"/>
    <col min="9482" max="9728" width="9" style="2"/>
    <col min="9729" max="9729" width="11" style="2" customWidth="1"/>
    <col min="9730" max="9730" width="21" style="2" customWidth="1"/>
    <col min="9731" max="9731" width="21.625" style="2" customWidth="1"/>
    <col min="9732" max="9732" width="12.125" style="2" customWidth="1"/>
    <col min="9733" max="9733" width="13.375" style="2" customWidth="1"/>
    <col min="9734" max="9734" width="9.125" style="2" customWidth="1"/>
    <col min="9735" max="9735" width="9.25" style="2" customWidth="1"/>
    <col min="9736" max="9736" width="11.25" style="2" customWidth="1"/>
    <col min="9737" max="9737" width="9.5" style="2" customWidth="1"/>
    <col min="9738" max="9984" width="9" style="2"/>
    <col min="9985" max="9985" width="11" style="2" customWidth="1"/>
    <col min="9986" max="9986" width="21" style="2" customWidth="1"/>
    <col min="9987" max="9987" width="21.625" style="2" customWidth="1"/>
    <col min="9988" max="9988" width="12.125" style="2" customWidth="1"/>
    <col min="9989" max="9989" width="13.375" style="2" customWidth="1"/>
    <col min="9990" max="9990" width="9.125" style="2" customWidth="1"/>
    <col min="9991" max="9991" width="9.25" style="2" customWidth="1"/>
    <col min="9992" max="9992" width="11.25" style="2" customWidth="1"/>
    <col min="9993" max="9993" width="9.5" style="2" customWidth="1"/>
    <col min="9994" max="10240" width="9" style="2"/>
    <col min="10241" max="10241" width="11" style="2" customWidth="1"/>
    <col min="10242" max="10242" width="21" style="2" customWidth="1"/>
    <col min="10243" max="10243" width="21.625" style="2" customWidth="1"/>
    <col min="10244" max="10244" width="12.125" style="2" customWidth="1"/>
    <col min="10245" max="10245" width="13.375" style="2" customWidth="1"/>
    <col min="10246" max="10246" width="9.125" style="2" customWidth="1"/>
    <col min="10247" max="10247" width="9.25" style="2" customWidth="1"/>
    <col min="10248" max="10248" width="11.25" style="2" customWidth="1"/>
    <col min="10249" max="10249" width="9.5" style="2" customWidth="1"/>
    <col min="10250" max="10496" width="9" style="2"/>
    <col min="10497" max="10497" width="11" style="2" customWidth="1"/>
    <col min="10498" max="10498" width="21" style="2" customWidth="1"/>
    <col min="10499" max="10499" width="21.625" style="2" customWidth="1"/>
    <col min="10500" max="10500" width="12.125" style="2" customWidth="1"/>
    <col min="10501" max="10501" width="13.375" style="2" customWidth="1"/>
    <col min="10502" max="10502" width="9.125" style="2" customWidth="1"/>
    <col min="10503" max="10503" width="9.25" style="2" customWidth="1"/>
    <col min="10504" max="10504" width="11.25" style="2" customWidth="1"/>
    <col min="10505" max="10505" width="9.5" style="2" customWidth="1"/>
    <col min="10506" max="10752" width="9" style="2"/>
    <col min="10753" max="10753" width="11" style="2" customWidth="1"/>
    <col min="10754" max="10754" width="21" style="2" customWidth="1"/>
    <col min="10755" max="10755" width="21.625" style="2" customWidth="1"/>
    <col min="10756" max="10756" width="12.125" style="2" customWidth="1"/>
    <col min="10757" max="10757" width="13.375" style="2" customWidth="1"/>
    <col min="10758" max="10758" width="9.125" style="2" customWidth="1"/>
    <col min="10759" max="10759" width="9.25" style="2" customWidth="1"/>
    <col min="10760" max="10760" width="11.25" style="2" customWidth="1"/>
    <col min="10761" max="10761" width="9.5" style="2" customWidth="1"/>
    <col min="10762" max="11008" width="9" style="2"/>
    <col min="11009" max="11009" width="11" style="2" customWidth="1"/>
    <col min="11010" max="11010" width="21" style="2" customWidth="1"/>
    <col min="11011" max="11011" width="21.625" style="2" customWidth="1"/>
    <col min="11012" max="11012" width="12.125" style="2" customWidth="1"/>
    <col min="11013" max="11013" width="13.375" style="2" customWidth="1"/>
    <col min="11014" max="11014" width="9.125" style="2" customWidth="1"/>
    <col min="11015" max="11015" width="9.25" style="2" customWidth="1"/>
    <col min="11016" max="11016" width="11.25" style="2" customWidth="1"/>
    <col min="11017" max="11017" width="9.5" style="2" customWidth="1"/>
    <col min="11018" max="11264" width="9" style="2"/>
    <col min="11265" max="11265" width="11" style="2" customWidth="1"/>
    <col min="11266" max="11266" width="21" style="2" customWidth="1"/>
    <col min="11267" max="11267" width="21.625" style="2" customWidth="1"/>
    <col min="11268" max="11268" width="12.125" style="2" customWidth="1"/>
    <col min="11269" max="11269" width="13.375" style="2" customWidth="1"/>
    <col min="11270" max="11270" width="9.125" style="2" customWidth="1"/>
    <col min="11271" max="11271" width="9.25" style="2" customWidth="1"/>
    <col min="11272" max="11272" width="11.25" style="2" customWidth="1"/>
    <col min="11273" max="11273" width="9.5" style="2" customWidth="1"/>
    <col min="11274" max="11520" width="9" style="2"/>
    <col min="11521" max="11521" width="11" style="2" customWidth="1"/>
    <col min="11522" max="11522" width="21" style="2" customWidth="1"/>
    <col min="11523" max="11523" width="21.625" style="2" customWidth="1"/>
    <col min="11524" max="11524" width="12.125" style="2" customWidth="1"/>
    <col min="11525" max="11525" width="13.375" style="2" customWidth="1"/>
    <col min="11526" max="11526" width="9.125" style="2" customWidth="1"/>
    <col min="11527" max="11527" width="9.25" style="2" customWidth="1"/>
    <col min="11528" max="11528" width="11.25" style="2" customWidth="1"/>
    <col min="11529" max="11529" width="9.5" style="2" customWidth="1"/>
    <col min="11530" max="11776" width="9" style="2"/>
    <col min="11777" max="11777" width="11" style="2" customWidth="1"/>
    <col min="11778" max="11778" width="21" style="2" customWidth="1"/>
    <col min="11779" max="11779" width="21.625" style="2" customWidth="1"/>
    <col min="11780" max="11780" width="12.125" style="2" customWidth="1"/>
    <col min="11781" max="11781" width="13.375" style="2" customWidth="1"/>
    <col min="11782" max="11782" width="9.125" style="2" customWidth="1"/>
    <col min="11783" max="11783" width="9.25" style="2" customWidth="1"/>
    <col min="11784" max="11784" width="11.25" style="2" customWidth="1"/>
    <col min="11785" max="11785" width="9.5" style="2" customWidth="1"/>
    <col min="11786" max="12032" width="9" style="2"/>
    <col min="12033" max="12033" width="11" style="2" customWidth="1"/>
    <col min="12034" max="12034" width="21" style="2" customWidth="1"/>
    <col min="12035" max="12035" width="21.625" style="2" customWidth="1"/>
    <col min="12036" max="12036" width="12.125" style="2" customWidth="1"/>
    <col min="12037" max="12037" width="13.375" style="2" customWidth="1"/>
    <col min="12038" max="12038" width="9.125" style="2" customWidth="1"/>
    <col min="12039" max="12039" width="9.25" style="2" customWidth="1"/>
    <col min="12040" max="12040" width="11.25" style="2" customWidth="1"/>
    <col min="12041" max="12041" width="9.5" style="2" customWidth="1"/>
    <col min="12042" max="12288" width="9" style="2"/>
    <col min="12289" max="12289" width="11" style="2" customWidth="1"/>
    <col min="12290" max="12290" width="21" style="2" customWidth="1"/>
    <col min="12291" max="12291" width="21.625" style="2" customWidth="1"/>
    <col min="12292" max="12292" width="12.125" style="2" customWidth="1"/>
    <col min="12293" max="12293" width="13.375" style="2" customWidth="1"/>
    <col min="12294" max="12294" width="9.125" style="2" customWidth="1"/>
    <col min="12295" max="12295" width="9.25" style="2" customWidth="1"/>
    <col min="12296" max="12296" width="11.25" style="2" customWidth="1"/>
    <col min="12297" max="12297" width="9.5" style="2" customWidth="1"/>
    <col min="12298" max="12544" width="9" style="2"/>
    <col min="12545" max="12545" width="11" style="2" customWidth="1"/>
    <col min="12546" max="12546" width="21" style="2" customWidth="1"/>
    <col min="12547" max="12547" width="21.625" style="2" customWidth="1"/>
    <col min="12548" max="12548" width="12.125" style="2" customWidth="1"/>
    <col min="12549" max="12549" width="13.375" style="2" customWidth="1"/>
    <col min="12550" max="12550" width="9.125" style="2" customWidth="1"/>
    <col min="12551" max="12551" width="9.25" style="2" customWidth="1"/>
    <col min="12552" max="12552" width="11.25" style="2" customWidth="1"/>
    <col min="12553" max="12553" width="9.5" style="2" customWidth="1"/>
    <col min="12554" max="12800" width="9" style="2"/>
    <col min="12801" max="12801" width="11" style="2" customWidth="1"/>
    <col min="12802" max="12802" width="21" style="2" customWidth="1"/>
    <col min="12803" max="12803" width="21.625" style="2" customWidth="1"/>
    <col min="12804" max="12804" width="12.125" style="2" customWidth="1"/>
    <col min="12805" max="12805" width="13.375" style="2" customWidth="1"/>
    <col min="12806" max="12806" width="9.125" style="2" customWidth="1"/>
    <col min="12807" max="12807" width="9.25" style="2" customWidth="1"/>
    <col min="12808" max="12808" width="11.25" style="2" customWidth="1"/>
    <col min="12809" max="12809" width="9.5" style="2" customWidth="1"/>
    <col min="12810" max="13056" width="9" style="2"/>
    <col min="13057" max="13057" width="11" style="2" customWidth="1"/>
    <col min="13058" max="13058" width="21" style="2" customWidth="1"/>
    <col min="13059" max="13059" width="21.625" style="2" customWidth="1"/>
    <col min="13060" max="13060" width="12.125" style="2" customWidth="1"/>
    <col min="13061" max="13061" width="13.375" style="2" customWidth="1"/>
    <col min="13062" max="13062" width="9.125" style="2" customWidth="1"/>
    <col min="13063" max="13063" width="9.25" style="2" customWidth="1"/>
    <col min="13064" max="13064" width="11.25" style="2" customWidth="1"/>
    <col min="13065" max="13065" width="9.5" style="2" customWidth="1"/>
    <col min="13066" max="13312" width="9" style="2"/>
    <col min="13313" max="13313" width="11" style="2" customWidth="1"/>
    <col min="13314" max="13314" width="21" style="2" customWidth="1"/>
    <col min="13315" max="13315" width="21.625" style="2" customWidth="1"/>
    <col min="13316" max="13316" width="12.125" style="2" customWidth="1"/>
    <col min="13317" max="13317" width="13.375" style="2" customWidth="1"/>
    <col min="13318" max="13318" width="9.125" style="2" customWidth="1"/>
    <col min="13319" max="13319" width="9.25" style="2" customWidth="1"/>
    <col min="13320" max="13320" width="11.25" style="2" customWidth="1"/>
    <col min="13321" max="13321" width="9.5" style="2" customWidth="1"/>
    <col min="13322" max="13568" width="9" style="2"/>
    <col min="13569" max="13569" width="11" style="2" customWidth="1"/>
    <col min="13570" max="13570" width="21" style="2" customWidth="1"/>
    <col min="13571" max="13571" width="21.625" style="2" customWidth="1"/>
    <col min="13572" max="13572" width="12.125" style="2" customWidth="1"/>
    <col min="13573" max="13573" width="13.375" style="2" customWidth="1"/>
    <col min="13574" max="13574" width="9.125" style="2" customWidth="1"/>
    <col min="13575" max="13575" width="9.25" style="2" customWidth="1"/>
    <col min="13576" max="13576" width="11.25" style="2" customWidth="1"/>
    <col min="13577" max="13577" width="9.5" style="2" customWidth="1"/>
    <col min="13578" max="13824" width="9" style="2"/>
    <col min="13825" max="13825" width="11" style="2" customWidth="1"/>
    <col min="13826" max="13826" width="21" style="2" customWidth="1"/>
    <col min="13827" max="13827" width="21.625" style="2" customWidth="1"/>
    <col min="13828" max="13828" width="12.125" style="2" customWidth="1"/>
    <col min="13829" max="13829" width="13.375" style="2" customWidth="1"/>
    <col min="13830" max="13830" width="9.125" style="2" customWidth="1"/>
    <col min="13831" max="13831" width="9.25" style="2" customWidth="1"/>
    <col min="13832" max="13832" width="11.25" style="2" customWidth="1"/>
    <col min="13833" max="13833" width="9.5" style="2" customWidth="1"/>
    <col min="13834" max="14080" width="9" style="2"/>
    <col min="14081" max="14081" width="11" style="2" customWidth="1"/>
    <col min="14082" max="14082" width="21" style="2" customWidth="1"/>
    <col min="14083" max="14083" width="21.625" style="2" customWidth="1"/>
    <col min="14084" max="14084" width="12.125" style="2" customWidth="1"/>
    <col min="14085" max="14085" width="13.375" style="2" customWidth="1"/>
    <col min="14086" max="14086" width="9.125" style="2" customWidth="1"/>
    <col min="14087" max="14087" width="9.25" style="2" customWidth="1"/>
    <col min="14088" max="14088" width="11.25" style="2" customWidth="1"/>
    <col min="14089" max="14089" width="9.5" style="2" customWidth="1"/>
    <col min="14090" max="14336" width="9" style="2"/>
    <col min="14337" max="14337" width="11" style="2" customWidth="1"/>
    <col min="14338" max="14338" width="21" style="2" customWidth="1"/>
    <col min="14339" max="14339" width="21.625" style="2" customWidth="1"/>
    <col min="14340" max="14340" width="12.125" style="2" customWidth="1"/>
    <col min="14341" max="14341" width="13.375" style="2" customWidth="1"/>
    <col min="14342" max="14342" width="9.125" style="2" customWidth="1"/>
    <col min="14343" max="14343" width="9.25" style="2" customWidth="1"/>
    <col min="14344" max="14344" width="11.25" style="2" customWidth="1"/>
    <col min="14345" max="14345" width="9.5" style="2" customWidth="1"/>
    <col min="14346" max="14592" width="9" style="2"/>
    <col min="14593" max="14593" width="11" style="2" customWidth="1"/>
    <col min="14594" max="14594" width="21" style="2" customWidth="1"/>
    <col min="14595" max="14595" width="21.625" style="2" customWidth="1"/>
    <col min="14596" max="14596" width="12.125" style="2" customWidth="1"/>
    <col min="14597" max="14597" width="13.375" style="2" customWidth="1"/>
    <col min="14598" max="14598" width="9.125" style="2" customWidth="1"/>
    <col min="14599" max="14599" width="9.25" style="2" customWidth="1"/>
    <col min="14600" max="14600" width="11.25" style="2" customWidth="1"/>
    <col min="14601" max="14601" width="9.5" style="2" customWidth="1"/>
    <col min="14602" max="14848" width="9" style="2"/>
    <col min="14849" max="14849" width="11" style="2" customWidth="1"/>
    <col min="14850" max="14850" width="21" style="2" customWidth="1"/>
    <col min="14851" max="14851" width="21.625" style="2" customWidth="1"/>
    <col min="14852" max="14852" width="12.125" style="2" customWidth="1"/>
    <col min="14853" max="14853" width="13.375" style="2" customWidth="1"/>
    <col min="14854" max="14854" width="9.125" style="2" customWidth="1"/>
    <col min="14855" max="14855" width="9.25" style="2" customWidth="1"/>
    <col min="14856" max="14856" width="11.25" style="2" customWidth="1"/>
    <col min="14857" max="14857" width="9.5" style="2" customWidth="1"/>
    <col min="14858" max="15104" width="9" style="2"/>
    <col min="15105" max="15105" width="11" style="2" customWidth="1"/>
    <col min="15106" max="15106" width="21" style="2" customWidth="1"/>
    <col min="15107" max="15107" width="21.625" style="2" customWidth="1"/>
    <col min="15108" max="15108" width="12.125" style="2" customWidth="1"/>
    <col min="15109" max="15109" width="13.375" style="2" customWidth="1"/>
    <col min="15110" max="15110" width="9.125" style="2" customWidth="1"/>
    <col min="15111" max="15111" width="9.25" style="2" customWidth="1"/>
    <col min="15112" max="15112" width="11.25" style="2" customWidth="1"/>
    <col min="15113" max="15113" width="9.5" style="2" customWidth="1"/>
    <col min="15114" max="15360" width="9" style="2"/>
    <col min="15361" max="15361" width="11" style="2" customWidth="1"/>
    <col min="15362" max="15362" width="21" style="2" customWidth="1"/>
    <col min="15363" max="15363" width="21.625" style="2" customWidth="1"/>
    <col min="15364" max="15364" width="12.125" style="2" customWidth="1"/>
    <col min="15365" max="15365" width="13.375" style="2" customWidth="1"/>
    <col min="15366" max="15366" width="9.125" style="2" customWidth="1"/>
    <col min="15367" max="15367" width="9.25" style="2" customWidth="1"/>
    <col min="15368" max="15368" width="11.25" style="2" customWidth="1"/>
    <col min="15369" max="15369" width="9.5" style="2" customWidth="1"/>
    <col min="15370" max="15616" width="9" style="2"/>
    <col min="15617" max="15617" width="11" style="2" customWidth="1"/>
    <col min="15618" max="15618" width="21" style="2" customWidth="1"/>
    <col min="15619" max="15619" width="21.625" style="2" customWidth="1"/>
    <col min="15620" max="15620" width="12.125" style="2" customWidth="1"/>
    <col min="15621" max="15621" width="13.375" style="2" customWidth="1"/>
    <col min="15622" max="15622" width="9.125" style="2" customWidth="1"/>
    <col min="15623" max="15623" width="9.25" style="2" customWidth="1"/>
    <col min="15624" max="15624" width="11.25" style="2" customWidth="1"/>
    <col min="15625" max="15625" width="9.5" style="2" customWidth="1"/>
    <col min="15626" max="15872" width="9" style="2"/>
    <col min="15873" max="15873" width="11" style="2" customWidth="1"/>
    <col min="15874" max="15874" width="21" style="2" customWidth="1"/>
    <col min="15875" max="15875" width="21.625" style="2" customWidth="1"/>
    <col min="15876" max="15876" width="12.125" style="2" customWidth="1"/>
    <col min="15877" max="15877" width="13.375" style="2" customWidth="1"/>
    <col min="15878" max="15878" width="9.125" style="2" customWidth="1"/>
    <col min="15879" max="15879" width="9.25" style="2" customWidth="1"/>
    <col min="15880" max="15880" width="11.25" style="2" customWidth="1"/>
    <col min="15881" max="15881" width="9.5" style="2" customWidth="1"/>
    <col min="15882" max="16128" width="9" style="2"/>
    <col min="16129" max="16129" width="11" style="2" customWidth="1"/>
    <col min="16130" max="16130" width="21" style="2" customWidth="1"/>
    <col min="16131" max="16131" width="21.625" style="2" customWidth="1"/>
    <col min="16132" max="16132" width="12.125" style="2" customWidth="1"/>
    <col min="16133" max="16133" width="13.375" style="2" customWidth="1"/>
    <col min="16134" max="16134" width="9.125" style="2" customWidth="1"/>
    <col min="16135" max="16135" width="9.25" style="2" customWidth="1"/>
    <col min="16136" max="16136" width="11.25" style="2" customWidth="1"/>
    <col min="16137" max="16137" width="9.5" style="2" customWidth="1"/>
    <col min="16138" max="16384" width="9" style="2"/>
  </cols>
  <sheetData>
    <row r="1" spans="1:83" ht="12" customHeight="1">
      <c r="A1" s="87" t="s">
        <v>6</v>
      </c>
      <c r="B1" s="87"/>
      <c r="C1" s="87"/>
      <c r="D1" s="87"/>
      <c r="E1" s="87"/>
      <c r="F1" s="87"/>
      <c r="G1" s="88"/>
      <c r="H1" s="89" t="s">
        <v>7</v>
      </c>
      <c r="I1" s="90"/>
    </row>
    <row r="2" spans="1:83" ht="12" customHeight="1">
      <c r="A2" s="87"/>
      <c r="B2" s="87"/>
      <c r="C2" s="87"/>
      <c r="D2" s="87"/>
      <c r="E2" s="87"/>
      <c r="F2" s="87"/>
      <c r="G2" s="88"/>
      <c r="H2" s="91"/>
      <c r="I2" s="92"/>
    </row>
    <row r="3" spans="1:83" ht="12" customHeight="1">
      <c r="A3" s="87"/>
      <c r="B3" s="87"/>
      <c r="C3" s="87"/>
      <c r="D3" s="87"/>
      <c r="E3" s="87"/>
      <c r="F3" s="87"/>
      <c r="G3" s="88"/>
      <c r="H3" s="91"/>
      <c r="I3" s="92"/>
    </row>
    <row r="4" spans="1:83" ht="13.5" customHeight="1">
      <c r="A4" s="95" t="s">
        <v>48</v>
      </c>
      <c r="B4" s="95"/>
      <c r="C4" s="95"/>
      <c r="D4" s="95"/>
      <c r="E4" s="95"/>
      <c r="F4" s="95"/>
      <c r="G4" s="96"/>
      <c r="H4" s="93"/>
      <c r="I4" s="94"/>
    </row>
    <row r="5" spans="1:83" ht="8.25" customHeight="1">
      <c r="C5" s="5"/>
      <c r="D5" s="5"/>
    </row>
    <row r="6" spans="1:83" ht="14.25" customHeight="1">
      <c r="A6" s="4" t="s">
        <v>8</v>
      </c>
      <c r="E6" s="2" t="s">
        <v>9</v>
      </c>
    </row>
    <row r="7" spans="1:83" ht="14.25" customHeight="1">
      <c r="A7" s="4" t="s">
        <v>10</v>
      </c>
    </row>
    <row r="8" spans="1:83" ht="14.25" customHeight="1">
      <c r="A8" s="4" t="s">
        <v>11</v>
      </c>
    </row>
    <row r="9" spans="1:83" ht="14.25" customHeight="1">
      <c r="A9" s="4" t="s">
        <v>12</v>
      </c>
    </row>
    <row r="10" spans="1:83" ht="6.75" customHeight="1"/>
    <row r="11" spans="1:83" s="7" customFormat="1" ht="21.75" customHeight="1">
      <c r="A11" s="97" t="s">
        <v>13</v>
      </c>
      <c r="B11" s="99" t="s">
        <v>3</v>
      </c>
      <c r="C11" s="100"/>
      <c r="D11" s="101"/>
      <c r="E11" s="102" t="s">
        <v>14</v>
      </c>
      <c r="F11" s="102"/>
      <c r="G11" s="102"/>
      <c r="H11" s="102"/>
      <c r="I11" s="38" t="s">
        <v>4</v>
      </c>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row>
    <row r="12" spans="1:83" s="7" customFormat="1" ht="30.75" customHeight="1">
      <c r="A12" s="98"/>
      <c r="B12" s="38" t="s">
        <v>15</v>
      </c>
      <c r="C12" s="38" t="s">
        <v>2</v>
      </c>
      <c r="D12" s="38" t="s">
        <v>16</v>
      </c>
      <c r="E12" s="38" t="s">
        <v>1</v>
      </c>
      <c r="F12" s="9" t="s">
        <v>17</v>
      </c>
      <c r="G12" s="9" t="s">
        <v>0</v>
      </c>
      <c r="H12" s="10" t="s">
        <v>18</v>
      </c>
      <c r="I12" s="3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row>
    <row r="13" spans="1:83" s="15" customFormat="1" ht="10.5" customHeight="1">
      <c r="A13" s="11" t="s">
        <v>19</v>
      </c>
      <c r="B13" s="12">
        <v>2</v>
      </c>
      <c r="C13" s="12">
        <v>3</v>
      </c>
      <c r="D13" s="12">
        <v>4</v>
      </c>
      <c r="E13" s="12">
        <v>5</v>
      </c>
      <c r="F13" s="13" t="s">
        <v>20</v>
      </c>
      <c r="G13" s="13" t="s">
        <v>21</v>
      </c>
      <c r="H13" s="12">
        <v>8</v>
      </c>
      <c r="I13" s="12">
        <v>9</v>
      </c>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row>
    <row r="14" spans="1:83" s="23" customFormat="1" ht="23.25" customHeight="1">
      <c r="A14" s="16">
        <v>42248</v>
      </c>
      <c r="B14" s="1" t="s">
        <v>45</v>
      </c>
      <c r="C14" s="17" t="str">
        <f>VLOOKUP(B14,[24]Vine!$A$5:$F$178,3,0)</f>
        <v>Vũng Tàu</v>
      </c>
      <c r="D14" s="17">
        <f>VLOOKUP(B14,[24]Vine!$A$5:$F$178,2,0)</f>
        <v>260456563</v>
      </c>
      <c r="E14" s="18" t="s">
        <v>33</v>
      </c>
      <c r="F14" s="18">
        <v>6589</v>
      </c>
      <c r="G14" s="19">
        <v>13500</v>
      </c>
      <c r="H14" s="20">
        <f t="shared" ref="H14:H32" si="0">F14*G14</f>
        <v>88951500</v>
      </c>
      <c r="I14" s="21"/>
      <c r="J14" s="39"/>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row>
    <row r="15" spans="1:83" s="23" customFormat="1" ht="23.25" customHeight="1">
      <c r="A15" s="16">
        <v>42248</v>
      </c>
      <c r="B15" s="1" t="s">
        <v>30</v>
      </c>
      <c r="C15" s="17" t="str">
        <f>VLOOKUP(B15,[24]Vine!$A$5:$F$178,3,0)</f>
        <v>Vũng Tàu</v>
      </c>
      <c r="D15" s="17">
        <f>VLOOKUP(B15,[24]Vine!$A$5:$F$178,2,0)</f>
        <v>261183075</v>
      </c>
      <c r="E15" s="18" t="s">
        <v>33</v>
      </c>
      <c r="F15" s="18">
        <v>6789</v>
      </c>
      <c r="G15" s="19">
        <v>13500</v>
      </c>
      <c r="H15" s="20">
        <f t="shared" si="0"/>
        <v>91651500</v>
      </c>
      <c r="I15" s="24"/>
      <c r="J15" s="39"/>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row>
    <row r="16" spans="1:83" s="23" customFormat="1" ht="23.25" customHeight="1">
      <c r="A16" s="16">
        <v>42248</v>
      </c>
      <c r="B16" s="1" t="s">
        <v>31</v>
      </c>
      <c r="C16" s="17" t="str">
        <f>VLOOKUP(B16,[24]Vine!$A$5:$F$178,3,0)</f>
        <v>Vũng Tàu</v>
      </c>
      <c r="D16" s="17">
        <f>VLOOKUP(B16,[24]Vine!$A$5:$F$178,2,0)</f>
        <v>270106056</v>
      </c>
      <c r="E16" s="18" t="s">
        <v>33</v>
      </c>
      <c r="F16" s="18">
        <v>6530</v>
      </c>
      <c r="G16" s="19">
        <v>13500</v>
      </c>
      <c r="H16" s="20">
        <f t="shared" si="0"/>
        <v>88155000</v>
      </c>
      <c r="I16" s="24"/>
      <c r="J16" s="39"/>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row>
    <row r="17" spans="1:83" s="23" customFormat="1" ht="23.25" customHeight="1">
      <c r="A17" s="16">
        <v>42248</v>
      </c>
      <c r="B17" s="1" t="s">
        <v>32</v>
      </c>
      <c r="C17" s="17" t="str">
        <f>VLOOKUP(B17,[24]Vine!$A$5:$F$178,3,0)</f>
        <v>Vũng Tàu</v>
      </c>
      <c r="D17" s="17">
        <f>VLOOKUP(B17,[24]Vine!$A$5:$F$178,2,0)</f>
        <v>270176684</v>
      </c>
      <c r="E17" s="18" t="s">
        <v>33</v>
      </c>
      <c r="F17" s="18">
        <v>7789</v>
      </c>
      <c r="G17" s="19">
        <v>13500</v>
      </c>
      <c r="H17" s="20">
        <f t="shared" si="0"/>
        <v>105151500</v>
      </c>
      <c r="I17" s="24"/>
      <c r="J17" s="39"/>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row>
    <row r="18" spans="1:83" s="23" customFormat="1" ht="23.25" customHeight="1">
      <c r="A18" s="16">
        <v>42248</v>
      </c>
      <c r="B18" s="1" t="s">
        <v>43</v>
      </c>
      <c r="C18" s="17" t="str">
        <f>VLOOKUP(B18,[24]Vine!$A$5:$F$178,3,0)</f>
        <v>Vũng Tàu</v>
      </c>
      <c r="D18" s="17">
        <f>VLOOKUP(B18,[24]Vine!$A$5:$F$178,2,0)</f>
        <v>270176960</v>
      </c>
      <c r="E18" s="18" t="s">
        <v>33</v>
      </c>
      <c r="F18" s="18">
        <v>7126</v>
      </c>
      <c r="G18" s="19">
        <v>13500</v>
      </c>
      <c r="H18" s="20">
        <f t="shared" si="0"/>
        <v>96201000</v>
      </c>
      <c r="I18" s="24"/>
      <c r="J18" s="39"/>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row>
    <row r="19" spans="1:83" s="23" customFormat="1" ht="23.25" customHeight="1">
      <c r="A19" s="16">
        <v>42257</v>
      </c>
      <c r="B19" s="1" t="s">
        <v>43</v>
      </c>
      <c r="C19" s="17" t="str">
        <f>VLOOKUP(B19,[24]Vine!$A$5:$F$178,3,0)</f>
        <v>Vũng Tàu</v>
      </c>
      <c r="D19" s="17">
        <f>VLOOKUP(B19,[24]Vine!$A$5:$F$178,2,0)</f>
        <v>270176960</v>
      </c>
      <c r="E19" s="18" t="s">
        <v>33</v>
      </c>
      <c r="F19" s="18">
        <v>7301</v>
      </c>
      <c r="G19" s="19">
        <v>13500</v>
      </c>
      <c r="H19" s="20">
        <f t="shared" si="0"/>
        <v>98563500</v>
      </c>
      <c r="I19" s="24"/>
      <c r="J19" s="39"/>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row>
    <row r="20" spans="1:83" s="23" customFormat="1" ht="23.25" customHeight="1">
      <c r="A20" s="16">
        <v>42257</v>
      </c>
      <c r="B20" s="1" t="s">
        <v>40</v>
      </c>
      <c r="C20" s="17" t="str">
        <f>VLOOKUP(B20,[24]Vine!$A$5:$F$178,3,0)</f>
        <v>Vũng Tàu</v>
      </c>
      <c r="D20" s="17">
        <f>VLOOKUP(B20,[24]Vine!$A$5:$F$178,2,0)</f>
        <v>270986506</v>
      </c>
      <c r="E20" s="18" t="s">
        <v>33</v>
      </c>
      <c r="F20" s="18">
        <v>7861</v>
      </c>
      <c r="G20" s="19">
        <v>13500</v>
      </c>
      <c r="H20" s="20">
        <f t="shared" si="0"/>
        <v>106123500</v>
      </c>
      <c r="I20" s="24"/>
      <c r="J20" s="39"/>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row>
    <row r="21" spans="1:83" s="23" customFormat="1" ht="23.25" customHeight="1">
      <c r="A21" s="16">
        <v>42257</v>
      </c>
      <c r="B21" s="1" t="s">
        <v>41</v>
      </c>
      <c r="C21" s="17" t="str">
        <f>VLOOKUP(B21,[24]Vine!$A$5:$F$178,3,0)</f>
        <v>Vũng Tàu</v>
      </c>
      <c r="D21" s="17">
        <f>VLOOKUP(B21,[24]Vine!$A$5:$F$178,2,0)</f>
        <v>271181056</v>
      </c>
      <c r="E21" s="18" t="s">
        <v>33</v>
      </c>
      <c r="F21" s="18">
        <v>7983</v>
      </c>
      <c r="G21" s="19">
        <v>13500</v>
      </c>
      <c r="H21" s="20">
        <f t="shared" si="0"/>
        <v>107770500</v>
      </c>
      <c r="I21" s="24"/>
      <c r="J21" s="39"/>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row>
    <row r="22" spans="1:83" s="23" customFormat="1" ht="23.25" customHeight="1">
      <c r="A22" s="16">
        <v>42257</v>
      </c>
      <c r="B22" s="1" t="s">
        <v>46</v>
      </c>
      <c r="C22" s="17" t="str">
        <f>VLOOKUP(B22,[24]Vine!$A$5:$F$178,3,0)</f>
        <v>Vũng Tàu</v>
      </c>
      <c r="D22" s="17">
        <f>VLOOKUP(B22,[24]Vine!$A$5:$F$178,2,0)</f>
        <v>271642418</v>
      </c>
      <c r="E22" s="18" t="s">
        <v>33</v>
      </c>
      <c r="F22" s="18">
        <v>7130</v>
      </c>
      <c r="G22" s="19">
        <v>13500</v>
      </c>
      <c r="H22" s="20">
        <f t="shared" si="0"/>
        <v>96255000</v>
      </c>
      <c r="I22" s="24"/>
      <c r="J22" s="39"/>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row>
    <row r="23" spans="1:83" s="23" customFormat="1" ht="23.25" customHeight="1">
      <c r="A23" s="16">
        <v>42257</v>
      </c>
      <c r="B23" s="1" t="s">
        <v>47</v>
      </c>
      <c r="C23" s="17" t="str">
        <f>VLOOKUP(B23,[24]Vine!$A$5:$F$178,3,0)</f>
        <v>Vũng Tàu</v>
      </c>
      <c r="D23" s="17">
        <f>VLOOKUP(B23,[24]Vine!$A$5:$F$178,2,0)</f>
        <v>273249576</v>
      </c>
      <c r="E23" s="18" t="s">
        <v>33</v>
      </c>
      <c r="F23" s="18">
        <v>7580</v>
      </c>
      <c r="G23" s="19">
        <v>13500</v>
      </c>
      <c r="H23" s="20">
        <f t="shared" si="0"/>
        <v>102330000</v>
      </c>
      <c r="I23" s="24"/>
      <c r="J23" s="39"/>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row>
    <row r="24" spans="1:83" s="23" customFormat="1" ht="23.25" customHeight="1">
      <c r="A24" s="16">
        <v>42257</v>
      </c>
      <c r="B24" s="1" t="s">
        <v>42</v>
      </c>
      <c r="C24" s="17" t="str">
        <f>VLOOKUP(B24,[24]Vine!$A$5:$F$178,3,0)</f>
        <v>Phan Thiết - Bình Thuận</v>
      </c>
      <c r="D24" s="17">
        <f>VLOOKUP(B24,[24]Vine!$A$5:$F$178,2,0)</f>
        <v>260850613</v>
      </c>
      <c r="E24" s="18" t="s">
        <v>33</v>
      </c>
      <c r="F24" s="18">
        <v>6987</v>
      </c>
      <c r="G24" s="19">
        <v>13500</v>
      </c>
      <c r="H24" s="20">
        <f t="shared" si="0"/>
        <v>94324500</v>
      </c>
      <c r="I24" s="24"/>
      <c r="J24" s="39"/>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row>
    <row r="25" spans="1:83" s="23" customFormat="1" ht="23.25" customHeight="1">
      <c r="A25" s="16">
        <v>42262</v>
      </c>
      <c r="B25" s="1" t="s">
        <v>44</v>
      </c>
      <c r="C25" s="17" t="str">
        <f>VLOOKUP(B25,[24]Vine!$A$5:$F$178,3,0)</f>
        <v>Thanh Hải - Bình Thuận</v>
      </c>
      <c r="D25" s="17">
        <f>VLOOKUP(B25,[24]Vine!$A$5:$F$178,2,0)</f>
        <v>261005222</v>
      </c>
      <c r="E25" s="18" t="s">
        <v>33</v>
      </c>
      <c r="F25" s="18">
        <v>7930</v>
      </c>
      <c r="G25" s="19">
        <v>13500</v>
      </c>
      <c r="H25" s="20">
        <f t="shared" si="0"/>
        <v>107055000</v>
      </c>
      <c r="I25" s="24"/>
      <c r="J25" s="39"/>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row>
    <row r="26" spans="1:83" s="23" customFormat="1" ht="23.25" customHeight="1">
      <c r="A26" s="16">
        <v>42262</v>
      </c>
      <c r="B26" s="1" t="s">
        <v>43</v>
      </c>
      <c r="C26" s="17" t="str">
        <f>VLOOKUP(B26,[24]Vine!$A$5:$F$178,3,0)</f>
        <v>Vũng Tàu</v>
      </c>
      <c r="D26" s="17">
        <f>VLOOKUP(B26,[24]Vine!$A$5:$F$178,2,0)</f>
        <v>270176960</v>
      </c>
      <c r="E26" s="18" t="s">
        <v>33</v>
      </c>
      <c r="F26" s="18">
        <v>7350</v>
      </c>
      <c r="G26" s="19">
        <v>13500</v>
      </c>
      <c r="H26" s="20">
        <f t="shared" si="0"/>
        <v>99225000</v>
      </c>
      <c r="I26" s="24"/>
      <c r="J26" s="39"/>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row>
    <row r="27" spans="1:83" s="23" customFormat="1" ht="23.25" customHeight="1">
      <c r="A27" s="16">
        <v>42262</v>
      </c>
      <c r="B27" s="1" t="s">
        <v>41</v>
      </c>
      <c r="C27" s="17" t="str">
        <f>VLOOKUP(B27,[24]Vine!$A$5:$F$178,3,0)</f>
        <v>Vũng Tàu</v>
      </c>
      <c r="D27" s="17">
        <f>VLOOKUP(B27,[24]Vine!$A$5:$F$178,2,0)</f>
        <v>271181056</v>
      </c>
      <c r="E27" s="18" t="s">
        <v>33</v>
      </c>
      <c r="F27" s="18">
        <v>7193</v>
      </c>
      <c r="G27" s="19">
        <v>13500</v>
      </c>
      <c r="H27" s="20">
        <f t="shared" si="0"/>
        <v>97105500</v>
      </c>
      <c r="I27" s="24"/>
      <c r="J27" s="39"/>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row>
    <row r="28" spans="1:83" s="23" customFormat="1" ht="23.25" customHeight="1">
      <c r="A28" s="16">
        <v>42262</v>
      </c>
      <c r="B28" s="1" t="s">
        <v>46</v>
      </c>
      <c r="C28" s="17" t="str">
        <f>VLOOKUP(B28,[24]Vine!$A$5:$F$178,3,0)</f>
        <v>Vũng Tàu</v>
      </c>
      <c r="D28" s="17">
        <f>VLOOKUP(B28,[24]Vine!$A$5:$F$178,2,0)</f>
        <v>271642418</v>
      </c>
      <c r="E28" s="18" t="s">
        <v>33</v>
      </c>
      <c r="F28" s="18">
        <v>7938</v>
      </c>
      <c r="G28" s="19">
        <v>13500</v>
      </c>
      <c r="H28" s="20">
        <f t="shared" si="0"/>
        <v>107163000</v>
      </c>
      <c r="I28" s="24"/>
      <c r="J28" s="39"/>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row>
    <row r="29" spans="1:83" s="23" customFormat="1" ht="23.25" customHeight="1">
      <c r="A29" s="16">
        <v>42266</v>
      </c>
      <c r="B29" s="1" t="s">
        <v>47</v>
      </c>
      <c r="C29" s="17" t="str">
        <f>VLOOKUP(B29,[24]Vine!$A$5:$F$178,3,0)</f>
        <v>Vũng Tàu</v>
      </c>
      <c r="D29" s="17">
        <f>VLOOKUP(B29,[24]Vine!$A$5:$F$178,2,0)</f>
        <v>273249576</v>
      </c>
      <c r="E29" s="18" t="s">
        <v>33</v>
      </c>
      <c r="F29" s="18">
        <v>7089</v>
      </c>
      <c r="G29" s="19">
        <v>13500</v>
      </c>
      <c r="H29" s="20">
        <f t="shared" si="0"/>
        <v>95701500</v>
      </c>
      <c r="I29" s="24"/>
      <c r="J29" s="39"/>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row>
    <row r="30" spans="1:83" s="23" customFormat="1" ht="23.25" customHeight="1">
      <c r="A30" s="16">
        <v>42266</v>
      </c>
      <c r="B30" s="1" t="s">
        <v>32</v>
      </c>
      <c r="C30" s="17" t="str">
        <f>VLOOKUP(B30,[24]Vine!$A$5:$F$178,3,0)</f>
        <v>Vũng Tàu</v>
      </c>
      <c r="D30" s="17">
        <f>VLOOKUP(B30,[24]Vine!$A$5:$F$178,2,0)</f>
        <v>270176684</v>
      </c>
      <c r="E30" s="18" t="s">
        <v>33</v>
      </c>
      <c r="F30" s="18">
        <v>6830</v>
      </c>
      <c r="G30" s="19">
        <v>13500</v>
      </c>
      <c r="H30" s="20">
        <f t="shared" si="0"/>
        <v>92205000</v>
      </c>
      <c r="I30" s="24"/>
      <c r="J30" s="39"/>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row>
    <row r="31" spans="1:83" s="23" customFormat="1" ht="23.25" customHeight="1">
      <c r="A31" s="16">
        <v>42266</v>
      </c>
      <c r="B31" s="1" t="s">
        <v>32</v>
      </c>
      <c r="C31" s="17" t="str">
        <f>VLOOKUP(B31,[24]Vine!$A$5:$F$178,3,0)</f>
        <v>Vũng Tàu</v>
      </c>
      <c r="D31" s="17">
        <f>VLOOKUP(B31,[24]Vine!$A$5:$F$178,2,0)</f>
        <v>270176684</v>
      </c>
      <c r="E31" s="18" t="s">
        <v>33</v>
      </c>
      <c r="F31" s="18">
        <v>6953</v>
      </c>
      <c r="G31" s="19">
        <v>13500</v>
      </c>
      <c r="H31" s="20">
        <f t="shared" ref="H31" si="1">F31*G31</f>
        <v>93865500</v>
      </c>
      <c r="I31" s="24"/>
      <c r="J31" s="39"/>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row>
    <row r="32" spans="1:83" s="23" customFormat="1" ht="23.25" customHeight="1">
      <c r="A32" s="16">
        <v>42266</v>
      </c>
      <c r="B32" s="1" t="s">
        <v>43</v>
      </c>
      <c r="C32" s="17" t="str">
        <f>VLOOKUP(B32,[24]Vine!$A$5:$F$178,3,0)</f>
        <v>Vũng Tàu</v>
      </c>
      <c r="D32" s="17">
        <f>VLOOKUP(B32,[24]Vine!$A$5:$F$178,2,0)</f>
        <v>270176960</v>
      </c>
      <c r="E32" s="18" t="s">
        <v>33</v>
      </c>
      <c r="F32" s="18">
        <f>137500-SUM(F14:F31)</f>
        <v>6552</v>
      </c>
      <c r="G32" s="19">
        <v>13500</v>
      </c>
      <c r="H32" s="20">
        <f t="shared" si="0"/>
        <v>88452000</v>
      </c>
      <c r="I32" s="24"/>
      <c r="J32" s="39"/>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row>
    <row r="33" spans="1:83" s="23" customFormat="1" ht="23.25" customHeight="1">
      <c r="A33" s="16"/>
      <c r="B33" s="1"/>
      <c r="C33" s="17"/>
      <c r="D33" s="17"/>
      <c r="E33" s="18"/>
      <c r="F33" s="18"/>
      <c r="G33" s="19"/>
      <c r="H33" s="20"/>
      <c r="I33" s="20"/>
      <c r="J33" s="39"/>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row>
    <row r="34" spans="1:83" ht="18.75" customHeight="1">
      <c r="A34" s="4" t="s">
        <v>22</v>
      </c>
      <c r="C34" s="25">
        <f>SUM(H14:H33)</f>
        <v>1856250000</v>
      </c>
      <c r="D34" s="25"/>
    </row>
    <row r="35" spans="1:83" ht="12.75" customHeight="1">
      <c r="C35" s="26"/>
      <c r="D35" s="6"/>
      <c r="G35" s="27" t="s">
        <v>49</v>
      </c>
      <c r="H35" s="28"/>
      <c r="I35" s="28"/>
    </row>
    <row r="36" spans="1:83">
      <c r="B36" s="29" t="s">
        <v>23</v>
      </c>
      <c r="G36" s="30" t="s">
        <v>24</v>
      </c>
    </row>
    <row r="37" spans="1:83">
      <c r="B37" s="31" t="s">
        <v>25</v>
      </c>
      <c r="D37" s="32"/>
      <c r="G37" s="33" t="s">
        <v>26</v>
      </c>
    </row>
    <row r="38" spans="1:83">
      <c r="B38" s="31"/>
      <c r="D38" s="32"/>
      <c r="G38" s="33"/>
    </row>
    <row r="39" spans="1:83">
      <c r="B39" s="31"/>
      <c r="D39" s="32"/>
      <c r="G39" s="33"/>
    </row>
    <row r="40" spans="1:83">
      <c r="B40" s="31"/>
      <c r="D40" s="32"/>
      <c r="G40" s="33"/>
    </row>
    <row r="41" spans="1:83">
      <c r="B41" s="31"/>
      <c r="D41" s="32"/>
      <c r="G41" s="33"/>
    </row>
    <row r="42" spans="1:83" ht="17.25" customHeight="1">
      <c r="B42" s="34" t="s">
        <v>5</v>
      </c>
      <c r="C42" s="34"/>
      <c r="F42" s="103"/>
      <c r="G42" s="103"/>
      <c r="H42" s="103"/>
    </row>
    <row r="44" spans="1:83">
      <c r="A44" s="35" t="s">
        <v>27</v>
      </c>
    </row>
    <row r="45" spans="1:83" ht="33.75" customHeight="1">
      <c r="A45" s="86" t="s">
        <v>28</v>
      </c>
      <c r="B45" s="104"/>
      <c r="C45" s="104"/>
      <c r="D45" s="104"/>
      <c r="E45" s="104"/>
      <c r="F45" s="104"/>
      <c r="G45" s="104"/>
      <c r="H45" s="104"/>
      <c r="I45" s="104"/>
    </row>
    <row r="46" spans="1:83" ht="33.75" customHeight="1">
      <c r="A46" s="86" t="s">
        <v>29</v>
      </c>
      <c r="B46" s="86"/>
      <c r="C46" s="86"/>
      <c r="D46" s="86"/>
      <c r="E46" s="86"/>
      <c r="F46" s="86"/>
      <c r="G46" s="86"/>
      <c r="H46" s="86"/>
      <c r="I46" s="86"/>
    </row>
  </sheetData>
  <mergeCells count="9">
    <mergeCell ref="F42:H42"/>
    <mergeCell ref="A45:I45"/>
    <mergeCell ref="A46:I4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dimension ref="A1:L38"/>
  <sheetViews>
    <sheetView workbookViewId="0">
      <selection activeCell="D25" sqref="D25"/>
    </sheetView>
  </sheetViews>
  <sheetFormatPr defaultRowHeight="15.75"/>
  <cols>
    <col min="1" max="1" width="4.25" style="45" customWidth="1"/>
    <col min="2" max="2" width="9.375" style="73" customWidth="1"/>
    <col min="3" max="3" width="19.375" style="45" customWidth="1"/>
    <col min="4" max="4" width="21.375" style="74" customWidth="1"/>
    <col min="5" max="5" width="13.625" style="74" hidden="1" customWidth="1"/>
    <col min="6" max="6" width="14.375" style="45" customWidth="1"/>
    <col min="7" max="7" width="11.625" style="74" customWidth="1"/>
    <col min="8" max="8" width="12.375" style="76" customWidth="1"/>
    <col min="9" max="9" width="14.375" style="77" bestFit="1" customWidth="1"/>
    <col min="10" max="10" width="13.5" style="78" customWidth="1"/>
    <col min="11" max="11" width="8.875" style="74" customWidth="1"/>
    <col min="12" max="12" width="14.375" style="45" bestFit="1" customWidth="1"/>
    <col min="13" max="256" width="9" style="45"/>
    <col min="257" max="257" width="4.25" style="45" customWidth="1"/>
    <col min="258" max="258" width="9.375" style="45" customWidth="1"/>
    <col min="259" max="259" width="19.375" style="45" customWidth="1"/>
    <col min="260" max="260" width="21.375" style="45" customWidth="1"/>
    <col min="261" max="261" width="0" style="45" hidden="1" customWidth="1"/>
    <col min="262" max="262" width="14.375" style="45" customWidth="1"/>
    <col min="263" max="263" width="11.625" style="45" customWidth="1"/>
    <col min="264" max="264" width="12.375" style="45" customWidth="1"/>
    <col min="265" max="265" width="14.375" style="45" bestFit="1" customWidth="1"/>
    <col min="266" max="266" width="13.5" style="45" customWidth="1"/>
    <col min="267" max="267" width="8.875" style="45" customWidth="1"/>
    <col min="268" max="268" width="14.375" style="45" bestFit="1" customWidth="1"/>
    <col min="269" max="512" width="9" style="45"/>
    <col min="513" max="513" width="4.25" style="45" customWidth="1"/>
    <col min="514" max="514" width="9.375" style="45" customWidth="1"/>
    <col min="515" max="515" width="19.375" style="45" customWidth="1"/>
    <col min="516" max="516" width="21.375" style="45" customWidth="1"/>
    <col min="517" max="517" width="0" style="45" hidden="1" customWidth="1"/>
    <col min="518" max="518" width="14.375" style="45" customWidth="1"/>
    <col min="519" max="519" width="11.625" style="45" customWidth="1"/>
    <col min="520" max="520" width="12.375" style="45" customWidth="1"/>
    <col min="521" max="521" width="14.375" style="45" bestFit="1" customWidth="1"/>
    <col min="522" max="522" width="13.5" style="45" customWidth="1"/>
    <col min="523" max="523" width="8.875" style="45" customWidth="1"/>
    <col min="524" max="524" width="14.375" style="45" bestFit="1" customWidth="1"/>
    <col min="525" max="768" width="9" style="45"/>
    <col min="769" max="769" width="4.25" style="45" customWidth="1"/>
    <col min="770" max="770" width="9.375" style="45" customWidth="1"/>
    <col min="771" max="771" width="19.375" style="45" customWidth="1"/>
    <col min="772" max="772" width="21.375" style="45" customWidth="1"/>
    <col min="773" max="773" width="0" style="45" hidden="1" customWidth="1"/>
    <col min="774" max="774" width="14.375" style="45" customWidth="1"/>
    <col min="775" max="775" width="11.625" style="45" customWidth="1"/>
    <col min="776" max="776" width="12.375" style="45" customWidth="1"/>
    <col min="777" max="777" width="14.375" style="45" bestFit="1" customWidth="1"/>
    <col min="778" max="778" width="13.5" style="45" customWidth="1"/>
    <col min="779" max="779" width="8.875" style="45" customWidth="1"/>
    <col min="780" max="780" width="14.375" style="45" bestFit="1" customWidth="1"/>
    <col min="781" max="1024" width="9" style="45"/>
    <col min="1025" max="1025" width="4.25" style="45" customWidth="1"/>
    <col min="1026" max="1026" width="9.375" style="45" customWidth="1"/>
    <col min="1027" max="1027" width="19.375" style="45" customWidth="1"/>
    <col min="1028" max="1028" width="21.375" style="45" customWidth="1"/>
    <col min="1029" max="1029" width="0" style="45" hidden="1" customWidth="1"/>
    <col min="1030" max="1030" width="14.375" style="45" customWidth="1"/>
    <col min="1031" max="1031" width="11.625" style="45" customWidth="1"/>
    <col min="1032" max="1032" width="12.375" style="45" customWidth="1"/>
    <col min="1033" max="1033" width="14.375" style="45" bestFit="1" customWidth="1"/>
    <col min="1034" max="1034" width="13.5" style="45" customWidth="1"/>
    <col min="1035" max="1035" width="8.875" style="45" customWidth="1"/>
    <col min="1036" max="1036" width="14.375" style="45" bestFit="1" customWidth="1"/>
    <col min="1037" max="1280" width="9" style="45"/>
    <col min="1281" max="1281" width="4.25" style="45" customWidth="1"/>
    <col min="1282" max="1282" width="9.375" style="45" customWidth="1"/>
    <col min="1283" max="1283" width="19.375" style="45" customWidth="1"/>
    <col min="1284" max="1284" width="21.375" style="45" customWidth="1"/>
    <col min="1285" max="1285" width="0" style="45" hidden="1" customWidth="1"/>
    <col min="1286" max="1286" width="14.375" style="45" customWidth="1"/>
    <col min="1287" max="1287" width="11.625" style="45" customWidth="1"/>
    <col min="1288" max="1288" width="12.375" style="45" customWidth="1"/>
    <col min="1289" max="1289" width="14.375" style="45" bestFit="1" customWidth="1"/>
    <col min="1290" max="1290" width="13.5" style="45" customWidth="1"/>
    <col min="1291" max="1291" width="8.875" style="45" customWidth="1"/>
    <col min="1292" max="1292" width="14.375" style="45" bestFit="1" customWidth="1"/>
    <col min="1293" max="1536" width="9" style="45"/>
    <col min="1537" max="1537" width="4.25" style="45" customWidth="1"/>
    <col min="1538" max="1538" width="9.375" style="45" customWidth="1"/>
    <col min="1539" max="1539" width="19.375" style="45" customWidth="1"/>
    <col min="1540" max="1540" width="21.375" style="45" customWidth="1"/>
    <col min="1541" max="1541" width="0" style="45" hidden="1" customWidth="1"/>
    <col min="1542" max="1542" width="14.375" style="45" customWidth="1"/>
    <col min="1543" max="1543" width="11.625" style="45" customWidth="1"/>
    <col min="1544" max="1544" width="12.375" style="45" customWidth="1"/>
    <col min="1545" max="1545" width="14.375" style="45" bestFit="1" customWidth="1"/>
    <col min="1546" max="1546" width="13.5" style="45" customWidth="1"/>
    <col min="1547" max="1547" width="8.875" style="45" customWidth="1"/>
    <col min="1548" max="1548" width="14.375" style="45" bestFit="1" customWidth="1"/>
    <col min="1549" max="1792" width="9" style="45"/>
    <col min="1793" max="1793" width="4.25" style="45" customWidth="1"/>
    <col min="1794" max="1794" width="9.375" style="45" customWidth="1"/>
    <col min="1795" max="1795" width="19.375" style="45" customWidth="1"/>
    <col min="1796" max="1796" width="21.375" style="45" customWidth="1"/>
    <col min="1797" max="1797" width="0" style="45" hidden="1" customWidth="1"/>
    <col min="1798" max="1798" width="14.375" style="45" customWidth="1"/>
    <col min="1799" max="1799" width="11.625" style="45" customWidth="1"/>
    <col min="1800" max="1800" width="12.375" style="45" customWidth="1"/>
    <col min="1801" max="1801" width="14.375" style="45" bestFit="1" customWidth="1"/>
    <col min="1802" max="1802" width="13.5" style="45" customWidth="1"/>
    <col min="1803" max="1803" width="8.875" style="45" customWidth="1"/>
    <col min="1804" max="1804" width="14.375" style="45" bestFit="1" customWidth="1"/>
    <col min="1805" max="2048" width="9" style="45"/>
    <col min="2049" max="2049" width="4.25" style="45" customWidth="1"/>
    <col min="2050" max="2050" width="9.375" style="45" customWidth="1"/>
    <col min="2051" max="2051" width="19.375" style="45" customWidth="1"/>
    <col min="2052" max="2052" width="21.375" style="45" customWidth="1"/>
    <col min="2053" max="2053" width="0" style="45" hidden="1" customWidth="1"/>
    <col min="2054" max="2054" width="14.375" style="45" customWidth="1"/>
    <col min="2055" max="2055" width="11.625" style="45" customWidth="1"/>
    <col min="2056" max="2056" width="12.375" style="45" customWidth="1"/>
    <col min="2057" max="2057" width="14.375" style="45" bestFit="1" customWidth="1"/>
    <col min="2058" max="2058" width="13.5" style="45" customWidth="1"/>
    <col min="2059" max="2059" width="8.875" style="45" customWidth="1"/>
    <col min="2060" max="2060" width="14.375" style="45" bestFit="1" customWidth="1"/>
    <col min="2061" max="2304" width="9" style="45"/>
    <col min="2305" max="2305" width="4.25" style="45" customWidth="1"/>
    <col min="2306" max="2306" width="9.375" style="45" customWidth="1"/>
    <col min="2307" max="2307" width="19.375" style="45" customWidth="1"/>
    <col min="2308" max="2308" width="21.375" style="45" customWidth="1"/>
    <col min="2309" max="2309" width="0" style="45" hidden="1" customWidth="1"/>
    <col min="2310" max="2310" width="14.375" style="45" customWidth="1"/>
    <col min="2311" max="2311" width="11.625" style="45" customWidth="1"/>
    <col min="2312" max="2312" width="12.375" style="45" customWidth="1"/>
    <col min="2313" max="2313" width="14.375" style="45" bestFit="1" customWidth="1"/>
    <col min="2314" max="2314" width="13.5" style="45" customWidth="1"/>
    <col min="2315" max="2315" width="8.875" style="45" customWidth="1"/>
    <col min="2316" max="2316" width="14.375" style="45" bestFit="1" customWidth="1"/>
    <col min="2317" max="2560" width="9" style="45"/>
    <col min="2561" max="2561" width="4.25" style="45" customWidth="1"/>
    <col min="2562" max="2562" width="9.375" style="45" customWidth="1"/>
    <col min="2563" max="2563" width="19.375" style="45" customWidth="1"/>
    <col min="2564" max="2564" width="21.375" style="45" customWidth="1"/>
    <col min="2565" max="2565" width="0" style="45" hidden="1" customWidth="1"/>
    <col min="2566" max="2566" width="14.375" style="45" customWidth="1"/>
    <col min="2567" max="2567" width="11.625" style="45" customWidth="1"/>
    <col min="2568" max="2568" width="12.375" style="45" customWidth="1"/>
    <col min="2569" max="2569" width="14.375" style="45" bestFit="1" customWidth="1"/>
    <col min="2570" max="2570" width="13.5" style="45" customWidth="1"/>
    <col min="2571" max="2571" width="8.875" style="45" customWidth="1"/>
    <col min="2572" max="2572" width="14.375" style="45" bestFit="1" customWidth="1"/>
    <col min="2573" max="2816" width="9" style="45"/>
    <col min="2817" max="2817" width="4.25" style="45" customWidth="1"/>
    <col min="2818" max="2818" width="9.375" style="45" customWidth="1"/>
    <col min="2819" max="2819" width="19.375" style="45" customWidth="1"/>
    <col min="2820" max="2820" width="21.375" style="45" customWidth="1"/>
    <col min="2821" max="2821" width="0" style="45" hidden="1" customWidth="1"/>
    <col min="2822" max="2822" width="14.375" style="45" customWidth="1"/>
    <col min="2823" max="2823" width="11.625" style="45" customWidth="1"/>
    <col min="2824" max="2824" width="12.375" style="45" customWidth="1"/>
    <col min="2825" max="2825" width="14.375" style="45" bestFit="1" customWidth="1"/>
    <col min="2826" max="2826" width="13.5" style="45" customWidth="1"/>
    <col min="2827" max="2827" width="8.875" style="45" customWidth="1"/>
    <col min="2828" max="2828" width="14.375" style="45" bestFit="1" customWidth="1"/>
    <col min="2829" max="3072" width="9" style="45"/>
    <col min="3073" max="3073" width="4.25" style="45" customWidth="1"/>
    <col min="3074" max="3074" width="9.375" style="45" customWidth="1"/>
    <col min="3075" max="3075" width="19.375" style="45" customWidth="1"/>
    <col min="3076" max="3076" width="21.375" style="45" customWidth="1"/>
    <col min="3077" max="3077" width="0" style="45" hidden="1" customWidth="1"/>
    <col min="3078" max="3078" width="14.375" style="45" customWidth="1"/>
    <col min="3079" max="3079" width="11.625" style="45" customWidth="1"/>
    <col min="3080" max="3080" width="12.375" style="45" customWidth="1"/>
    <col min="3081" max="3081" width="14.375" style="45" bestFit="1" customWidth="1"/>
    <col min="3082" max="3082" width="13.5" style="45" customWidth="1"/>
    <col min="3083" max="3083" width="8.875" style="45" customWidth="1"/>
    <col min="3084" max="3084" width="14.375" style="45" bestFit="1" customWidth="1"/>
    <col min="3085" max="3328" width="9" style="45"/>
    <col min="3329" max="3329" width="4.25" style="45" customWidth="1"/>
    <col min="3330" max="3330" width="9.375" style="45" customWidth="1"/>
    <col min="3331" max="3331" width="19.375" style="45" customWidth="1"/>
    <col min="3332" max="3332" width="21.375" style="45" customWidth="1"/>
    <col min="3333" max="3333" width="0" style="45" hidden="1" customWidth="1"/>
    <col min="3334" max="3334" width="14.375" style="45" customWidth="1"/>
    <col min="3335" max="3335" width="11.625" style="45" customWidth="1"/>
    <col min="3336" max="3336" width="12.375" style="45" customWidth="1"/>
    <col min="3337" max="3337" width="14.375" style="45" bestFit="1" customWidth="1"/>
    <col min="3338" max="3338" width="13.5" style="45" customWidth="1"/>
    <col min="3339" max="3339" width="8.875" style="45" customWidth="1"/>
    <col min="3340" max="3340" width="14.375" style="45" bestFit="1" customWidth="1"/>
    <col min="3341" max="3584" width="9" style="45"/>
    <col min="3585" max="3585" width="4.25" style="45" customWidth="1"/>
    <col min="3586" max="3586" width="9.375" style="45" customWidth="1"/>
    <col min="3587" max="3587" width="19.375" style="45" customWidth="1"/>
    <col min="3588" max="3588" width="21.375" style="45" customWidth="1"/>
    <col min="3589" max="3589" width="0" style="45" hidden="1" customWidth="1"/>
    <col min="3590" max="3590" width="14.375" style="45" customWidth="1"/>
    <col min="3591" max="3591" width="11.625" style="45" customWidth="1"/>
    <col min="3592" max="3592" width="12.375" style="45" customWidth="1"/>
    <col min="3593" max="3593" width="14.375" style="45" bestFit="1" customWidth="1"/>
    <col min="3594" max="3594" width="13.5" style="45" customWidth="1"/>
    <col min="3595" max="3595" width="8.875" style="45" customWidth="1"/>
    <col min="3596" max="3596" width="14.375" style="45" bestFit="1" customWidth="1"/>
    <col min="3597" max="3840" width="9" style="45"/>
    <col min="3841" max="3841" width="4.25" style="45" customWidth="1"/>
    <col min="3842" max="3842" width="9.375" style="45" customWidth="1"/>
    <col min="3843" max="3843" width="19.375" style="45" customWidth="1"/>
    <col min="3844" max="3844" width="21.375" style="45" customWidth="1"/>
    <col min="3845" max="3845" width="0" style="45" hidden="1" customWidth="1"/>
    <col min="3846" max="3846" width="14.375" style="45" customWidth="1"/>
    <col min="3847" max="3847" width="11.625" style="45" customWidth="1"/>
    <col min="3848" max="3848" width="12.375" style="45" customWidth="1"/>
    <col min="3849" max="3849" width="14.375" style="45" bestFit="1" customWidth="1"/>
    <col min="3850" max="3850" width="13.5" style="45" customWidth="1"/>
    <col min="3851" max="3851" width="8.875" style="45" customWidth="1"/>
    <col min="3852" max="3852" width="14.375" style="45" bestFit="1" customWidth="1"/>
    <col min="3853" max="4096" width="9" style="45"/>
    <col min="4097" max="4097" width="4.25" style="45" customWidth="1"/>
    <col min="4098" max="4098" width="9.375" style="45" customWidth="1"/>
    <col min="4099" max="4099" width="19.375" style="45" customWidth="1"/>
    <col min="4100" max="4100" width="21.375" style="45" customWidth="1"/>
    <col min="4101" max="4101" width="0" style="45" hidden="1" customWidth="1"/>
    <col min="4102" max="4102" width="14.375" style="45" customWidth="1"/>
    <col min="4103" max="4103" width="11.625" style="45" customWidth="1"/>
    <col min="4104" max="4104" width="12.375" style="45" customWidth="1"/>
    <col min="4105" max="4105" width="14.375" style="45" bestFit="1" customWidth="1"/>
    <col min="4106" max="4106" width="13.5" style="45" customWidth="1"/>
    <col min="4107" max="4107" width="8.875" style="45" customWidth="1"/>
    <col min="4108" max="4108" width="14.375" style="45" bestFit="1" customWidth="1"/>
    <col min="4109" max="4352" width="9" style="45"/>
    <col min="4353" max="4353" width="4.25" style="45" customWidth="1"/>
    <col min="4354" max="4354" width="9.375" style="45" customWidth="1"/>
    <col min="4355" max="4355" width="19.375" style="45" customWidth="1"/>
    <col min="4356" max="4356" width="21.375" style="45" customWidth="1"/>
    <col min="4357" max="4357" width="0" style="45" hidden="1" customWidth="1"/>
    <col min="4358" max="4358" width="14.375" style="45" customWidth="1"/>
    <col min="4359" max="4359" width="11.625" style="45" customWidth="1"/>
    <col min="4360" max="4360" width="12.375" style="45" customWidth="1"/>
    <col min="4361" max="4361" width="14.375" style="45" bestFit="1" customWidth="1"/>
    <col min="4362" max="4362" width="13.5" style="45" customWidth="1"/>
    <col min="4363" max="4363" width="8.875" style="45" customWidth="1"/>
    <col min="4364" max="4364" width="14.375" style="45" bestFit="1" customWidth="1"/>
    <col min="4365" max="4608" width="9" style="45"/>
    <col min="4609" max="4609" width="4.25" style="45" customWidth="1"/>
    <col min="4610" max="4610" width="9.375" style="45" customWidth="1"/>
    <col min="4611" max="4611" width="19.375" style="45" customWidth="1"/>
    <col min="4612" max="4612" width="21.375" style="45" customWidth="1"/>
    <col min="4613" max="4613" width="0" style="45" hidden="1" customWidth="1"/>
    <col min="4614" max="4614" width="14.375" style="45" customWidth="1"/>
    <col min="4615" max="4615" width="11.625" style="45" customWidth="1"/>
    <col min="4616" max="4616" width="12.375" style="45" customWidth="1"/>
    <col min="4617" max="4617" width="14.375" style="45" bestFit="1" customWidth="1"/>
    <col min="4618" max="4618" width="13.5" style="45" customWidth="1"/>
    <col min="4619" max="4619" width="8.875" style="45" customWidth="1"/>
    <col min="4620" max="4620" width="14.375" style="45" bestFit="1" customWidth="1"/>
    <col min="4621" max="4864" width="9" style="45"/>
    <col min="4865" max="4865" width="4.25" style="45" customWidth="1"/>
    <col min="4866" max="4866" width="9.375" style="45" customWidth="1"/>
    <col min="4867" max="4867" width="19.375" style="45" customWidth="1"/>
    <col min="4868" max="4868" width="21.375" style="45" customWidth="1"/>
    <col min="4869" max="4869" width="0" style="45" hidden="1" customWidth="1"/>
    <col min="4870" max="4870" width="14.375" style="45" customWidth="1"/>
    <col min="4871" max="4871" width="11.625" style="45" customWidth="1"/>
    <col min="4872" max="4872" width="12.375" style="45" customWidth="1"/>
    <col min="4873" max="4873" width="14.375" style="45" bestFit="1" customWidth="1"/>
    <col min="4874" max="4874" width="13.5" style="45" customWidth="1"/>
    <col min="4875" max="4875" width="8.875" style="45" customWidth="1"/>
    <col min="4876" max="4876" width="14.375" style="45" bestFit="1" customWidth="1"/>
    <col min="4877" max="5120" width="9" style="45"/>
    <col min="5121" max="5121" width="4.25" style="45" customWidth="1"/>
    <col min="5122" max="5122" width="9.375" style="45" customWidth="1"/>
    <col min="5123" max="5123" width="19.375" style="45" customWidth="1"/>
    <col min="5124" max="5124" width="21.375" style="45" customWidth="1"/>
    <col min="5125" max="5125" width="0" style="45" hidden="1" customWidth="1"/>
    <col min="5126" max="5126" width="14.375" style="45" customWidth="1"/>
    <col min="5127" max="5127" width="11.625" style="45" customWidth="1"/>
    <col min="5128" max="5128" width="12.375" style="45" customWidth="1"/>
    <col min="5129" max="5129" width="14.375" style="45" bestFit="1" customWidth="1"/>
    <col min="5130" max="5130" width="13.5" style="45" customWidth="1"/>
    <col min="5131" max="5131" width="8.875" style="45" customWidth="1"/>
    <col min="5132" max="5132" width="14.375" style="45" bestFit="1" customWidth="1"/>
    <col min="5133" max="5376" width="9" style="45"/>
    <col min="5377" max="5377" width="4.25" style="45" customWidth="1"/>
    <col min="5378" max="5378" width="9.375" style="45" customWidth="1"/>
    <col min="5379" max="5379" width="19.375" style="45" customWidth="1"/>
    <col min="5380" max="5380" width="21.375" style="45" customWidth="1"/>
    <col min="5381" max="5381" width="0" style="45" hidden="1" customWidth="1"/>
    <col min="5382" max="5382" width="14.375" style="45" customWidth="1"/>
    <col min="5383" max="5383" width="11.625" style="45" customWidth="1"/>
    <col min="5384" max="5384" width="12.375" style="45" customWidth="1"/>
    <col min="5385" max="5385" width="14.375" style="45" bestFit="1" customWidth="1"/>
    <col min="5386" max="5386" width="13.5" style="45" customWidth="1"/>
    <col min="5387" max="5387" width="8.875" style="45" customWidth="1"/>
    <col min="5388" max="5388" width="14.375" style="45" bestFit="1" customWidth="1"/>
    <col min="5389" max="5632" width="9" style="45"/>
    <col min="5633" max="5633" width="4.25" style="45" customWidth="1"/>
    <col min="5634" max="5634" width="9.375" style="45" customWidth="1"/>
    <col min="5635" max="5635" width="19.375" style="45" customWidth="1"/>
    <col min="5636" max="5636" width="21.375" style="45" customWidth="1"/>
    <col min="5637" max="5637" width="0" style="45" hidden="1" customWidth="1"/>
    <col min="5638" max="5638" width="14.375" style="45" customWidth="1"/>
    <col min="5639" max="5639" width="11.625" style="45" customWidth="1"/>
    <col min="5640" max="5640" width="12.375" style="45" customWidth="1"/>
    <col min="5641" max="5641" width="14.375" style="45" bestFit="1" customWidth="1"/>
    <col min="5642" max="5642" width="13.5" style="45" customWidth="1"/>
    <col min="5643" max="5643" width="8.875" style="45" customWidth="1"/>
    <col min="5644" max="5644" width="14.375" style="45" bestFit="1" customWidth="1"/>
    <col min="5645" max="5888" width="9" style="45"/>
    <col min="5889" max="5889" width="4.25" style="45" customWidth="1"/>
    <col min="5890" max="5890" width="9.375" style="45" customWidth="1"/>
    <col min="5891" max="5891" width="19.375" style="45" customWidth="1"/>
    <col min="5892" max="5892" width="21.375" style="45" customWidth="1"/>
    <col min="5893" max="5893" width="0" style="45" hidden="1" customWidth="1"/>
    <col min="5894" max="5894" width="14.375" style="45" customWidth="1"/>
    <col min="5895" max="5895" width="11.625" style="45" customWidth="1"/>
    <col min="5896" max="5896" width="12.375" style="45" customWidth="1"/>
    <col min="5897" max="5897" width="14.375" style="45" bestFit="1" customWidth="1"/>
    <col min="5898" max="5898" width="13.5" style="45" customWidth="1"/>
    <col min="5899" max="5899" width="8.875" style="45" customWidth="1"/>
    <col min="5900" max="5900" width="14.375" style="45" bestFit="1" customWidth="1"/>
    <col min="5901" max="6144" width="9" style="45"/>
    <col min="6145" max="6145" width="4.25" style="45" customWidth="1"/>
    <col min="6146" max="6146" width="9.375" style="45" customWidth="1"/>
    <col min="6147" max="6147" width="19.375" style="45" customWidth="1"/>
    <col min="6148" max="6148" width="21.375" style="45" customWidth="1"/>
    <col min="6149" max="6149" width="0" style="45" hidden="1" customWidth="1"/>
    <col min="6150" max="6150" width="14.375" style="45" customWidth="1"/>
    <col min="6151" max="6151" width="11.625" style="45" customWidth="1"/>
    <col min="6152" max="6152" width="12.375" style="45" customWidth="1"/>
    <col min="6153" max="6153" width="14.375" style="45" bestFit="1" customWidth="1"/>
    <col min="6154" max="6154" width="13.5" style="45" customWidth="1"/>
    <col min="6155" max="6155" width="8.875" style="45" customWidth="1"/>
    <col min="6156" max="6156" width="14.375" style="45" bestFit="1" customWidth="1"/>
    <col min="6157" max="6400" width="9" style="45"/>
    <col min="6401" max="6401" width="4.25" style="45" customWidth="1"/>
    <col min="6402" max="6402" width="9.375" style="45" customWidth="1"/>
    <col min="6403" max="6403" width="19.375" style="45" customWidth="1"/>
    <col min="6404" max="6404" width="21.375" style="45" customWidth="1"/>
    <col min="6405" max="6405" width="0" style="45" hidden="1" customWidth="1"/>
    <col min="6406" max="6406" width="14.375" style="45" customWidth="1"/>
    <col min="6407" max="6407" width="11.625" style="45" customWidth="1"/>
    <col min="6408" max="6408" width="12.375" style="45" customWidth="1"/>
    <col min="6409" max="6409" width="14.375" style="45" bestFit="1" customWidth="1"/>
    <col min="6410" max="6410" width="13.5" style="45" customWidth="1"/>
    <col min="6411" max="6411" width="8.875" style="45" customWidth="1"/>
    <col min="6412" max="6412" width="14.375" style="45" bestFit="1" customWidth="1"/>
    <col min="6413" max="6656" width="9" style="45"/>
    <col min="6657" max="6657" width="4.25" style="45" customWidth="1"/>
    <col min="6658" max="6658" width="9.375" style="45" customWidth="1"/>
    <col min="6659" max="6659" width="19.375" style="45" customWidth="1"/>
    <col min="6660" max="6660" width="21.375" style="45" customWidth="1"/>
    <col min="6661" max="6661" width="0" style="45" hidden="1" customWidth="1"/>
    <col min="6662" max="6662" width="14.375" style="45" customWidth="1"/>
    <col min="6663" max="6663" width="11.625" style="45" customWidth="1"/>
    <col min="6664" max="6664" width="12.375" style="45" customWidth="1"/>
    <col min="6665" max="6665" width="14.375" style="45" bestFit="1" customWidth="1"/>
    <col min="6666" max="6666" width="13.5" style="45" customWidth="1"/>
    <col min="6667" max="6667" width="8.875" style="45" customWidth="1"/>
    <col min="6668" max="6668" width="14.375" style="45" bestFit="1" customWidth="1"/>
    <col min="6669" max="6912" width="9" style="45"/>
    <col min="6913" max="6913" width="4.25" style="45" customWidth="1"/>
    <col min="6914" max="6914" width="9.375" style="45" customWidth="1"/>
    <col min="6915" max="6915" width="19.375" style="45" customWidth="1"/>
    <col min="6916" max="6916" width="21.375" style="45" customWidth="1"/>
    <col min="6917" max="6917" width="0" style="45" hidden="1" customWidth="1"/>
    <col min="6918" max="6918" width="14.375" style="45" customWidth="1"/>
    <col min="6919" max="6919" width="11.625" style="45" customWidth="1"/>
    <col min="6920" max="6920" width="12.375" style="45" customWidth="1"/>
    <col min="6921" max="6921" width="14.375" style="45" bestFit="1" customWidth="1"/>
    <col min="6922" max="6922" width="13.5" style="45" customWidth="1"/>
    <col min="6923" max="6923" width="8.875" style="45" customWidth="1"/>
    <col min="6924" max="6924" width="14.375" style="45" bestFit="1" customWidth="1"/>
    <col min="6925" max="7168" width="9" style="45"/>
    <col min="7169" max="7169" width="4.25" style="45" customWidth="1"/>
    <col min="7170" max="7170" width="9.375" style="45" customWidth="1"/>
    <col min="7171" max="7171" width="19.375" style="45" customWidth="1"/>
    <col min="7172" max="7172" width="21.375" style="45" customWidth="1"/>
    <col min="7173" max="7173" width="0" style="45" hidden="1" customWidth="1"/>
    <col min="7174" max="7174" width="14.375" style="45" customWidth="1"/>
    <col min="7175" max="7175" width="11.625" style="45" customWidth="1"/>
    <col min="7176" max="7176" width="12.375" style="45" customWidth="1"/>
    <col min="7177" max="7177" width="14.375" style="45" bestFit="1" customWidth="1"/>
    <col min="7178" max="7178" width="13.5" style="45" customWidth="1"/>
    <col min="7179" max="7179" width="8.875" style="45" customWidth="1"/>
    <col min="7180" max="7180" width="14.375" style="45" bestFit="1" customWidth="1"/>
    <col min="7181" max="7424" width="9" style="45"/>
    <col min="7425" max="7425" width="4.25" style="45" customWidth="1"/>
    <col min="7426" max="7426" width="9.375" style="45" customWidth="1"/>
    <col min="7427" max="7427" width="19.375" style="45" customWidth="1"/>
    <col min="7428" max="7428" width="21.375" style="45" customWidth="1"/>
    <col min="7429" max="7429" width="0" style="45" hidden="1" customWidth="1"/>
    <col min="7430" max="7430" width="14.375" style="45" customWidth="1"/>
    <col min="7431" max="7431" width="11.625" style="45" customWidth="1"/>
    <col min="7432" max="7432" width="12.375" style="45" customWidth="1"/>
    <col min="7433" max="7433" width="14.375" style="45" bestFit="1" customWidth="1"/>
    <col min="7434" max="7434" width="13.5" style="45" customWidth="1"/>
    <col min="7435" max="7435" width="8.875" style="45" customWidth="1"/>
    <col min="7436" max="7436" width="14.375" style="45" bestFit="1" customWidth="1"/>
    <col min="7437" max="7680" width="9" style="45"/>
    <col min="7681" max="7681" width="4.25" style="45" customWidth="1"/>
    <col min="7682" max="7682" width="9.375" style="45" customWidth="1"/>
    <col min="7683" max="7683" width="19.375" style="45" customWidth="1"/>
    <col min="7684" max="7684" width="21.375" style="45" customWidth="1"/>
    <col min="7685" max="7685" width="0" style="45" hidden="1" customWidth="1"/>
    <col min="7686" max="7686" width="14.375" style="45" customWidth="1"/>
    <col min="7687" max="7687" width="11.625" style="45" customWidth="1"/>
    <col min="7688" max="7688" width="12.375" style="45" customWidth="1"/>
    <col min="7689" max="7689" width="14.375" style="45" bestFit="1" customWidth="1"/>
    <col min="7690" max="7690" width="13.5" style="45" customWidth="1"/>
    <col min="7691" max="7691" width="8.875" style="45" customWidth="1"/>
    <col min="7692" max="7692" width="14.375" style="45" bestFit="1" customWidth="1"/>
    <col min="7693" max="7936" width="9" style="45"/>
    <col min="7937" max="7937" width="4.25" style="45" customWidth="1"/>
    <col min="7938" max="7938" width="9.375" style="45" customWidth="1"/>
    <col min="7939" max="7939" width="19.375" style="45" customWidth="1"/>
    <col min="7940" max="7940" width="21.375" style="45" customWidth="1"/>
    <col min="7941" max="7941" width="0" style="45" hidden="1" customWidth="1"/>
    <col min="7942" max="7942" width="14.375" style="45" customWidth="1"/>
    <col min="7943" max="7943" width="11.625" style="45" customWidth="1"/>
    <col min="7944" max="7944" width="12.375" style="45" customWidth="1"/>
    <col min="7945" max="7945" width="14.375" style="45" bestFit="1" customWidth="1"/>
    <col min="7946" max="7946" width="13.5" style="45" customWidth="1"/>
    <col min="7947" max="7947" width="8.875" style="45" customWidth="1"/>
    <col min="7948" max="7948" width="14.375" style="45" bestFit="1" customWidth="1"/>
    <col min="7949" max="8192" width="9" style="45"/>
    <col min="8193" max="8193" width="4.25" style="45" customWidth="1"/>
    <col min="8194" max="8194" width="9.375" style="45" customWidth="1"/>
    <col min="8195" max="8195" width="19.375" style="45" customWidth="1"/>
    <col min="8196" max="8196" width="21.375" style="45" customWidth="1"/>
    <col min="8197" max="8197" width="0" style="45" hidden="1" customWidth="1"/>
    <col min="8198" max="8198" width="14.375" style="45" customWidth="1"/>
    <col min="8199" max="8199" width="11.625" style="45" customWidth="1"/>
    <col min="8200" max="8200" width="12.375" style="45" customWidth="1"/>
    <col min="8201" max="8201" width="14.375" style="45" bestFit="1" customWidth="1"/>
    <col min="8202" max="8202" width="13.5" style="45" customWidth="1"/>
    <col min="8203" max="8203" width="8.875" style="45" customWidth="1"/>
    <col min="8204" max="8204" width="14.375" style="45" bestFit="1" customWidth="1"/>
    <col min="8205" max="8448" width="9" style="45"/>
    <col min="8449" max="8449" width="4.25" style="45" customWidth="1"/>
    <col min="8450" max="8450" width="9.375" style="45" customWidth="1"/>
    <col min="8451" max="8451" width="19.375" style="45" customWidth="1"/>
    <col min="8452" max="8452" width="21.375" style="45" customWidth="1"/>
    <col min="8453" max="8453" width="0" style="45" hidden="1" customWidth="1"/>
    <col min="8454" max="8454" width="14.375" style="45" customWidth="1"/>
    <col min="8455" max="8455" width="11.625" style="45" customWidth="1"/>
    <col min="8456" max="8456" width="12.375" style="45" customWidth="1"/>
    <col min="8457" max="8457" width="14.375" style="45" bestFit="1" customWidth="1"/>
    <col min="8458" max="8458" width="13.5" style="45" customWidth="1"/>
    <col min="8459" max="8459" width="8.875" style="45" customWidth="1"/>
    <col min="8460" max="8460" width="14.375" style="45" bestFit="1" customWidth="1"/>
    <col min="8461" max="8704" width="9" style="45"/>
    <col min="8705" max="8705" width="4.25" style="45" customWidth="1"/>
    <col min="8706" max="8706" width="9.375" style="45" customWidth="1"/>
    <col min="8707" max="8707" width="19.375" style="45" customWidth="1"/>
    <col min="8708" max="8708" width="21.375" style="45" customWidth="1"/>
    <col min="8709" max="8709" width="0" style="45" hidden="1" customWidth="1"/>
    <col min="8710" max="8710" width="14.375" style="45" customWidth="1"/>
    <col min="8711" max="8711" width="11.625" style="45" customWidth="1"/>
    <col min="8712" max="8712" width="12.375" style="45" customWidth="1"/>
    <col min="8713" max="8713" width="14.375" style="45" bestFit="1" customWidth="1"/>
    <col min="8714" max="8714" width="13.5" style="45" customWidth="1"/>
    <col min="8715" max="8715" width="8.875" style="45" customWidth="1"/>
    <col min="8716" max="8716" width="14.375" style="45" bestFit="1" customWidth="1"/>
    <col min="8717" max="8960" width="9" style="45"/>
    <col min="8961" max="8961" width="4.25" style="45" customWidth="1"/>
    <col min="8962" max="8962" width="9.375" style="45" customWidth="1"/>
    <col min="8963" max="8963" width="19.375" style="45" customWidth="1"/>
    <col min="8964" max="8964" width="21.375" style="45" customWidth="1"/>
    <col min="8965" max="8965" width="0" style="45" hidden="1" customWidth="1"/>
    <col min="8966" max="8966" width="14.375" style="45" customWidth="1"/>
    <col min="8967" max="8967" width="11.625" style="45" customWidth="1"/>
    <col min="8968" max="8968" width="12.375" style="45" customWidth="1"/>
    <col min="8969" max="8969" width="14.375" style="45" bestFit="1" customWidth="1"/>
    <col min="8970" max="8970" width="13.5" style="45" customWidth="1"/>
    <col min="8971" max="8971" width="8.875" style="45" customWidth="1"/>
    <col min="8972" max="8972" width="14.375" style="45" bestFit="1" customWidth="1"/>
    <col min="8973" max="9216" width="9" style="45"/>
    <col min="9217" max="9217" width="4.25" style="45" customWidth="1"/>
    <col min="9218" max="9218" width="9.375" style="45" customWidth="1"/>
    <col min="9219" max="9219" width="19.375" style="45" customWidth="1"/>
    <col min="9220" max="9220" width="21.375" style="45" customWidth="1"/>
    <col min="9221" max="9221" width="0" style="45" hidden="1" customWidth="1"/>
    <col min="9222" max="9222" width="14.375" style="45" customWidth="1"/>
    <col min="9223" max="9223" width="11.625" style="45" customWidth="1"/>
    <col min="9224" max="9224" width="12.375" style="45" customWidth="1"/>
    <col min="9225" max="9225" width="14.375" style="45" bestFit="1" customWidth="1"/>
    <col min="9226" max="9226" width="13.5" style="45" customWidth="1"/>
    <col min="9227" max="9227" width="8.875" style="45" customWidth="1"/>
    <col min="9228" max="9228" width="14.375" style="45" bestFit="1" customWidth="1"/>
    <col min="9229" max="9472" width="9" style="45"/>
    <col min="9473" max="9473" width="4.25" style="45" customWidth="1"/>
    <col min="9474" max="9474" width="9.375" style="45" customWidth="1"/>
    <col min="9475" max="9475" width="19.375" style="45" customWidth="1"/>
    <col min="9476" max="9476" width="21.375" style="45" customWidth="1"/>
    <col min="9477" max="9477" width="0" style="45" hidden="1" customWidth="1"/>
    <col min="9478" max="9478" width="14.375" style="45" customWidth="1"/>
    <col min="9479" max="9479" width="11.625" style="45" customWidth="1"/>
    <col min="9480" max="9480" width="12.375" style="45" customWidth="1"/>
    <col min="9481" max="9481" width="14.375" style="45" bestFit="1" customWidth="1"/>
    <col min="9482" max="9482" width="13.5" style="45" customWidth="1"/>
    <col min="9483" max="9483" width="8.875" style="45" customWidth="1"/>
    <col min="9484" max="9484" width="14.375" style="45" bestFit="1" customWidth="1"/>
    <col min="9485" max="9728" width="9" style="45"/>
    <col min="9729" max="9729" width="4.25" style="45" customWidth="1"/>
    <col min="9730" max="9730" width="9.375" style="45" customWidth="1"/>
    <col min="9731" max="9731" width="19.375" style="45" customWidth="1"/>
    <col min="9732" max="9732" width="21.375" style="45" customWidth="1"/>
    <col min="9733" max="9733" width="0" style="45" hidden="1" customWidth="1"/>
    <col min="9734" max="9734" width="14.375" style="45" customWidth="1"/>
    <col min="9735" max="9735" width="11.625" style="45" customWidth="1"/>
    <col min="9736" max="9736" width="12.375" style="45" customWidth="1"/>
    <col min="9737" max="9737" width="14.375" style="45" bestFit="1" customWidth="1"/>
    <col min="9738" max="9738" width="13.5" style="45" customWidth="1"/>
    <col min="9739" max="9739" width="8.875" style="45" customWidth="1"/>
    <col min="9740" max="9740" width="14.375" style="45" bestFit="1" customWidth="1"/>
    <col min="9741" max="9984" width="9" style="45"/>
    <col min="9985" max="9985" width="4.25" style="45" customWidth="1"/>
    <col min="9986" max="9986" width="9.375" style="45" customWidth="1"/>
    <col min="9987" max="9987" width="19.375" style="45" customWidth="1"/>
    <col min="9988" max="9988" width="21.375" style="45" customWidth="1"/>
    <col min="9989" max="9989" width="0" style="45" hidden="1" customWidth="1"/>
    <col min="9990" max="9990" width="14.375" style="45" customWidth="1"/>
    <col min="9991" max="9991" width="11.625" style="45" customWidth="1"/>
    <col min="9992" max="9992" width="12.375" style="45" customWidth="1"/>
    <col min="9993" max="9993" width="14.375" style="45" bestFit="1" customWidth="1"/>
    <col min="9994" max="9994" width="13.5" style="45" customWidth="1"/>
    <col min="9995" max="9995" width="8.875" style="45" customWidth="1"/>
    <col min="9996" max="9996" width="14.375" style="45" bestFit="1" customWidth="1"/>
    <col min="9997" max="10240" width="9" style="45"/>
    <col min="10241" max="10241" width="4.25" style="45" customWidth="1"/>
    <col min="10242" max="10242" width="9.375" style="45" customWidth="1"/>
    <col min="10243" max="10243" width="19.375" style="45" customWidth="1"/>
    <col min="10244" max="10244" width="21.375" style="45" customWidth="1"/>
    <col min="10245" max="10245" width="0" style="45" hidden="1" customWidth="1"/>
    <col min="10246" max="10246" width="14.375" style="45" customWidth="1"/>
    <col min="10247" max="10247" width="11.625" style="45" customWidth="1"/>
    <col min="10248" max="10248" width="12.375" style="45" customWidth="1"/>
    <col min="10249" max="10249" width="14.375" style="45" bestFit="1" customWidth="1"/>
    <col min="10250" max="10250" width="13.5" style="45" customWidth="1"/>
    <col min="10251" max="10251" width="8.875" style="45" customWidth="1"/>
    <col min="10252" max="10252" width="14.375" style="45" bestFit="1" customWidth="1"/>
    <col min="10253" max="10496" width="9" style="45"/>
    <col min="10497" max="10497" width="4.25" style="45" customWidth="1"/>
    <col min="10498" max="10498" width="9.375" style="45" customWidth="1"/>
    <col min="10499" max="10499" width="19.375" style="45" customWidth="1"/>
    <col min="10500" max="10500" width="21.375" style="45" customWidth="1"/>
    <col min="10501" max="10501" width="0" style="45" hidden="1" customWidth="1"/>
    <col min="10502" max="10502" width="14.375" style="45" customWidth="1"/>
    <col min="10503" max="10503" width="11.625" style="45" customWidth="1"/>
    <col min="10504" max="10504" width="12.375" style="45" customWidth="1"/>
    <col min="10505" max="10505" width="14.375" style="45" bestFit="1" customWidth="1"/>
    <col min="10506" max="10506" width="13.5" style="45" customWidth="1"/>
    <col min="10507" max="10507" width="8.875" style="45" customWidth="1"/>
    <col min="10508" max="10508" width="14.375" style="45" bestFit="1" customWidth="1"/>
    <col min="10509" max="10752" width="9" style="45"/>
    <col min="10753" max="10753" width="4.25" style="45" customWidth="1"/>
    <col min="10754" max="10754" width="9.375" style="45" customWidth="1"/>
    <col min="10755" max="10755" width="19.375" style="45" customWidth="1"/>
    <col min="10756" max="10756" width="21.375" style="45" customWidth="1"/>
    <col min="10757" max="10757" width="0" style="45" hidden="1" customWidth="1"/>
    <col min="10758" max="10758" width="14.375" style="45" customWidth="1"/>
    <col min="10759" max="10759" width="11.625" style="45" customWidth="1"/>
    <col min="10760" max="10760" width="12.375" style="45" customWidth="1"/>
    <col min="10761" max="10761" width="14.375" style="45" bestFit="1" customWidth="1"/>
    <col min="10762" max="10762" width="13.5" style="45" customWidth="1"/>
    <col min="10763" max="10763" width="8.875" style="45" customWidth="1"/>
    <col min="10764" max="10764" width="14.375" style="45" bestFit="1" customWidth="1"/>
    <col min="10765" max="11008" width="9" style="45"/>
    <col min="11009" max="11009" width="4.25" style="45" customWidth="1"/>
    <col min="11010" max="11010" width="9.375" style="45" customWidth="1"/>
    <col min="11011" max="11011" width="19.375" style="45" customWidth="1"/>
    <col min="11012" max="11012" width="21.375" style="45" customWidth="1"/>
    <col min="11013" max="11013" width="0" style="45" hidden="1" customWidth="1"/>
    <col min="11014" max="11014" width="14.375" style="45" customWidth="1"/>
    <col min="11015" max="11015" width="11.625" style="45" customWidth="1"/>
    <col min="11016" max="11016" width="12.375" style="45" customWidth="1"/>
    <col min="11017" max="11017" width="14.375" style="45" bestFit="1" customWidth="1"/>
    <col min="11018" max="11018" width="13.5" style="45" customWidth="1"/>
    <col min="11019" max="11019" width="8.875" style="45" customWidth="1"/>
    <col min="11020" max="11020" width="14.375" style="45" bestFit="1" customWidth="1"/>
    <col min="11021" max="11264" width="9" style="45"/>
    <col min="11265" max="11265" width="4.25" style="45" customWidth="1"/>
    <col min="11266" max="11266" width="9.375" style="45" customWidth="1"/>
    <col min="11267" max="11267" width="19.375" style="45" customWidth="1"/>
    <col min="11268" max="11268" width="21.375" style="45" customWidth="1"/>
    <col min="11269" max="11269" width="0" style="45" hidden="1" customWidth="1"/>
    <col min="11270" max="11270" width="14.375" style="45" customWidth="1"/>
    <col min="11271" max="11271" width="11.625" style="45" customWidth="1"/>
    <col min="11272" max="11272" width="12.375" style="45" customWidth="1"/>
    <col min="11273" max="11273" width="14.375" style="45" bestFit="1" customWidth="1"/>
    <col min="11274" max="11274" width="13.5" style="45" customWidth="1"/>
    <col min="11275" max="11275" width="8.875" style="45" customWidth="1"/>
    <col min="11276" max="11276" width="14.375" style="45" bestFit="1" customWidth="1"/>
    <col min="11277" max="11520" width="9" style="45"/>
    <col min="11521" max="11521" width="4.25" style="45" customWidth="1"/>
    <col min="11522" max="11522" width="9.375" style="45" customWidth="1"/>
    <col min="11523" max="11523" width="19.375" style="45" customWidth="1"/>
    <col min="11524" max="11524" width="21.375" style="45" customWidth="1"/>
    <col min="11525" max="11525" width="0" style="45" hidden="1" customWidth="1"/>
    <col min="11526" max="11526" width="14.375" style="45" customWidth="1"/>
    <col min="11527" max="11527" width="11.625" style="45" customWidth="1"/>
    <col min="11528" max="11528" width="12.375" style="45" customWidth="1"/>
    <col min="11529" max="11529" width="14.375" style="45" bestFit="1" customWidth="1"/>
    <col min="11530" max="11530" width="13.5" style="45" customWidth="1"/>
    <col min="11531" max="11531" width="8.875" style="45" customWidth="1"/>
    <col min="11532" max="11532" width="14.375" style="45" bestFit="1" customWidth="1"/>
    <col min="11533" max="11776" width="9" style="45"/>
    <col min="11777" max="11777" width="4.25" style="45" customWidth="1"/>
    <col min="11778" max="11778" width="9.375" style="45" customWidth="1"/>
    <col min="11779" max="11779" width="19.375" style="45" customWidth="1"/>
    <col min="11780" max="11780" width="21.375" style="45" customWidth="1"/>
    <col min="11781" max="11781" width="0" style="45" hidden="1" customWidth="1"/>
    <col min="11782" max="11782" width="14.375" style="45" customWidth="1"/>
    <col min="11783" max="11783" width="11.625" style="45" customWidth="1"/>
    <col min="11784" max="11784" width="12.375" style="45" customWidth="1"/>
    <col min="11785" max="11785" width="14.375" style="45" bestFit="1" customWidth="1"/>
    <col min="11786" max="11786" width="13.5" style="45" customWidth="1"/>
    <col min="11787" max="11787" width="8.875" style="45" customWidth="1"/>
    <col min="11788" max="11788" width="14.375" style="45" bestFit="1" customWidth="1"/>
    <col min="11789" max="12032" width="9" style="45"/>
    <col min="12033" max="12033" width="4.25" style="45" customWidth="1"/>
    <col min="12034" max="12034" width="9.375" style="45" customWidth="1"/>
    <col min="12035" max="12035" width="19.375" style="45" customWidth="1"/>
    <col min="12036" max="12036" width="21.375" style="45" customWidth="1"/>
    <col min="12037" max="12037" width="0" style="45" hidden="1" customWidth="1"/>
    <col min="12038" max="12038" width="14.375" style="45" customWidth="1"/>
    <col min="12039" max="12039" width="11.625" style="45" customWidth="1"/>
    <col min="12040" max="12040" width="12.375" style="45" customWidth="1"/>
    <col min="12041" max="12041" width="14.375" style="45" bestFit="1" customWidth="1"/>
    <col min="12042" max="12042" width="13.5" style="45" customWidth="1"/>
    <col min="12043" max="12043" width="8.875" style="45" customWidth="1"/>
    <col min="12044" max="12044" width="14.375" style="45" bestFit="1" customWidth="1"/>
    <col min="12045" max="12288" width="9" style="45"/>
    <col min="12289" max="12289" width="4.25" style="45" customWidth="1"/>
    <col min="12290" max="12290" width="9.375" style="45" customWidth="1"/>
    <col min="12291" max="12291" width="19.375" style="45" customWidth="1"/>
    <col min="12292" max="12292" width="21.375" style="45" customWidth="1"/>
    <col min="12293" max="12293" width="0" style="45" hidden="1" customWidth="1"/>
    <col min="12294" max="12294" width="14.375" style="45" customWidth="1"/>
    <col min="12295" max="12295" width="11.625" style="45" customWidth="1"/>
    <col min="12296" max="12296" width="12.375" style="45" customWidth="1"/>
    <col min="12297" max="12297" width="14.375" style="45" bestFit="1" customWidth="1"/>
    <col min="12298" max="12298" width="13.5" style="45" customWidth="1"/>
    <col min="12299" max="12299" width="8.875" style="45" customWidth="1"/>
    <col min="12300" max="12300" width="14.375" style="45" bestFit="1" customWidth="1"/>
    <col min="12301" max="12544" width="9" style="45"/>
    <col min="12545" max="12545" width="4.25" style="45" customWidth="1"/>
    <col min="12546" max="12546" width="9.375" style="45" customWidth="1"/>
    <col min="12547" max="12547" width="19.375" style="45" customWidth="1"/>
    <col min="12548" max="12548" width="21.375" style="45" customWidth="1"/>
    <col min="12549" max="12549" width="0" style="45" hidden="1" customWidth="1"/>
    <col min="12550" max="12550" width="14.375" style="45" customWidth="1"/>
    <col min="12551" max="12551" width="11.625" style="45" customWidth="1"/>
    <col min="12552" max="12552" width="12.375" style="45" customWidth="1"/>
    <col min="12553" max="12553" width="14.375" style="45" bestFit="1" customWidth="1"/>
    <col min="12554" max="12554" width="13.5" style="45" customWidth="1"/>
    <col min="12555" max="12555" width="8.875" style="45" customWidth="1"/>
    <col min="12556" max="12556" width="14.375" style="45" bestFit="1" customWidth="1"/>
    <col min="12557" max="12800" width="9" style="45"/>
    <col min="12801" max="12801" width="4.25" style="45" customWidth="1"/>
    <col min="12802" max="12802" width="9.375" style="45" customWidth="1"/>
    <col min="12803" max="12803" width="19.375" style="45" customWidth="1"/>
    <col min="12804" max="12804" width="21.375" style="45" customWidth="1"/>
    <col min="12805" max="12805" width="0" style="45" hidden="1" customWidth="1"/>
    <col min="12806" max="12806" width="14.375" style="45" customWidth="1"/>
    <col min="12807" max="12807" width="11.625" style="45" customWidth="1"/>
    <col min="12808" max="12808" width="12.375" style="45" customWidth="1"/>
    <col min="12809" max="12809" width="14.375" style="45" bestFit="1" customWidth="1"/>
    <col min="12810" max="12810" width="13.5" style="45" customWidth="1"/>
    <col min="12811" max="12811" width="8.875" style="45" customWidth="1"/>
    <col min="12812" max="12812" width="14.375" style="45" bestFit="1" customWidth="1"/>
    <col min="12813" max="13056" width="9" style="45"/>
    <col min="13057" max="13057" width="4.25" style="45" customWidth="1"/>
    <col min="13058" max="13058" width="9.375" style="45" customWidth="1"/>
    <col min="13059" max="13059" width="19.375" style="45" customWidth="1"/>
    <col min="13060" max="13060" width="21.375" style="45" customWidth="1"/>
    <col min="13061" max="13061" width="0" style="45" hidden="1" customWidth="1"/>
    <col min="13062" max="13062" width="14.375" style="45" customWidth="1"/>
    <col min="13063" max="13063" width="11.625" style="45" customWidth="1"/>
    <col min="13064" max="13064" width="12.375" style="45" customWidth="1"/>
    <col min="13065" max="13065" width="14.375" style="45" bestFit="1" customWidth="1"/>
    <col min="13066" max="13066" width="13.5" style="45" customWidth="1"/>
    <col min="13067" max="13067" width="8.875" style="45" customWidth="1"/>
    <col min="13068" max="13068" width="14.375" style="45" bestFit="1" customWidth="1"/>
    <col min="13069" max="13312" width="9" style="45"/>
    <col min="13313" max="13313" width="4.25" style="45" customWidth="1"/>
    <col min="13314" max="13314" width="9.375" style="45" customWidth="1"/>
    <col min="13315" max="13315" width="19.375" style="45" customWidth="1"/>
    <col min="13316" max="13316" width="21.375" style="45" customWidth="1"/>
    <col min="13317" max="13317" width="0" style="45" hidden="1" customWidth="1"/>
    <col min="13318" max="13318" width="14.375" style="45" customWidth="1"/>
    <col min="13319" max="13319" width="11.625" style="45" customWidth="1"/>
    <col min="13320" max="13320" width="12.375" style="45" customWidth="1"/>
    <col min="13321" max="13321" width="14.375" style="45" bestFit="1" customWidth="1"/>
    <col min="13322" max="13322" width="13.5" style="45" customWidth="1"/>
    <col min="13323" max="13323" width="8.875" style="45" customWidth="1"/>
    <col min="13324" max="13324" width="14.375" style="45" bestFit="1" customWidth="1"/>
    <col min="13325" max="13568" width="9" style="45"/>
    <col min="13569" max="13569" width="4.25" style="45" customWidth="1"/>
    <col min="13570" max="13570" width="9.375" style="45" customWidth="1"/>
    <col min="13571" max="13571" width="19.375" style="45" customWidth="1"/>
    <col min="13572" max="13572" width="21.375" style="45" customWidth="1"/>
    <col min="13573" max="13573" width="0" style="45" hidden="1" customWidth="1"/>
    <col min="13574" max="13574" width="14.375" style="45" customWidth="1"/>
    <col min="13575" max="13575" width="11.625" style="45" customWidth="1"/>
    <col min="13576" max="13576" width="12.375" style="45" customWidth="1"/>
    <col min="13577" max="13577" width="14.375" style="45" bestFit="1" customWidth="1"/>
    <col min="13578" max="13578" width="13.5" style="45" customWidth="1"/>
    <col min="13579" max="13579" width="8.875" style="45" customWidth="1"/>
    <col min="13580" max="13580" width="14.375" style="45" bestFit="1" customWidth="1"/>
    <col min="13581" max="13824" width="9" style="45"/>
    <col min="13825" max="13825" width="4.25" style="45" customWidth="1"/>
    <col min="13826" max="13826" width="9.375" style="45" customWidth="1"/>
    <col min="13827" max="13827" width="19.375" style="45" customWidth="1"/>
    <col min="13828" max="13828" width="21.375" style="45" customWidth="1"/>
    <col min="13829" max="13829" width="0" style="45" hidden="1" customWidth="1"/>
    <col min="13830" max="13830" width="14.375" style="45" customWidth="1"/>
    <col min="13831" max="13831" width="11.625" style="45" customWidth="1"/>
    <col min="13832" max="13832" width="12.375" style="45" customWidth="1"/>
    <col min="13833" max="13833" width="14.375" style="45" bestFit="1" customWidth="1"/>
    <col min="13834" max="13834" width="13.5" style="45" customWidth="1"/>
    <col min="13835" max="13835" width="8.875" style="45" customWidth="1"/>
    <col min="13836" max="13836" width="14.375" style="45" bestFit="1" customWidth="1"/>
    <col min="13837" max="14080" width="9" style="45"/>
    <col min="14081" max="14081" width="4.25" style="45" customWidth="1"/>
    <col min="14082" max="14082" width="9.375" style="45" customWidth="1"/>
    <col min="14083" max="14083" width="19.375" style="45" customWidth="1"/>
    <col min="14084" max="14084" width="21.375" style="45" customWidth="1"/>
    <col min="14085" max="14085" width="0" style="45" hidden="1" customWidth="1"/>
    <col min="14086" max="14086" width="14.375" style="45" customWidth="1"/>
    <col min="14087" max="14087" width="11.625" style="45" customWidth="1"/>
    <col min="14088" max="14088" width="12.375" style="45" customWidth="1"/>
    <col min="14089" max="14089" width="14.375" style="45" bestFit="1" customWidth="1"/>
    <col min="14090" max="14090" width="13.5" style="45" customWidth="1"/>
    <col min="14091" max="14091" width="8.875" style="45" customWidth="1"/>
    <col min="14092" max="14092" width="14.375" style="45" bestFit="1" customWidth="1"/>
    <col min="14093" max="14336" width="9" style="45"/>
    <col min="14337" max="14337" width="4.25" style="45" customWidth="1"/>
    <col min="14338" max="14338" width="9.375" style="45" customWidth="1"/>
    <col min="14339" max="14339" width="19.375" style="45" customWidth="1"/>
    <col min="14340" max="14340" width="21.375" style="45" customWidth="1"/>
    <col min="14341" max="14341" width="0" style="45" hidden="1" customWidth="1"/>
    <col min="14342" max="14342" width="14.375" style="45" customWidth="1"/>
    <col min="14343" max="14343" width="11.625" style="45" customWidth="1"/>
    <col min="14344" max="14344" width="12.375" style="45" customWidth="1"/>
    <col min="14345" max="14345" width="14.375" style="45" bestFit="1" customWidth="1"/>
    <col min="14346" max="14346" width="13.5" style="45" customWidth="1"/>
    <col min="14347" max="14347" width="8.875" style="45" customWidth="1"/>
    <col min="14348" max="14348" width="14.375" style="45" bestFit="1" customWidth="1"/>
    <col min="14349" max="14592" width="9" style="45"/>
    <col min="14593" max="14593" width="4.25" style="45" customWidth="1"/>
    <col min="14594" max="14594" width="9.375" style="45" customWidth="1"/>
    <col min="14595" max="14595" width="19.375" style="45" customWidth="1"/>
    <col min="14596" max="14596" width="21.375" style="45" customWidth="1"/>
    <col min="14597" max="14597" width="0" style="45" hidden="1" customWidth="1"/>
    <col min="14598" max="14598" width="14.375" style="45" customWidth="1"/>
    <col min="14599" max="14599" width="11.625" style="45" customWidth="1"/>
    <col min="14600" max="14600" width="12.375" style="45" customWidth="1"/>
    <col min="14601" max="14601" width="14.375" style="45" bestFit="1" customWidth="1"/>
    <col min="14602" max="14602" width="13.5" style="45" customWidth="1"/>
    <col min="14603" max="14603" width="8.875" style="45" customWidth="1"/>
    <col min="14604" max="14604" width="14.375" style="45" bestFit="1" customWidth="1"/>
    <col min="14605" max="14848" width="9" style="45"/>
    <col min="14849" max="14849" width="4.25" style="45" customWidth="1"/>
    <col min="14850" max="14850" width="9.375" style="45" customWidth="1"/>
    <col min="14851" max="14851" width="19.375" style="45" customWidth="1"/>
    <col min="14852" max="14852" width="21.375" style="45" customWidth="1"/>
    <col min="14853" max="14853" width="0" style="45" hidden="1" customWidth="1"/>
    <col min="14854" max="14854" width="14.375" style="45" customWidth="1"/>
    <col min="14855" max="14855" width="11.625" style="45" customWidth="1"/>
    <col min="14856" max="14856" width="12.375" style="45" customWidth="1"/>
    <col min="14857" max="14857" width="14.375" style="45" bestFit="1" customWidth="1"/>
    <col min="14858" max="14858" width="13.5" style="45" customWidth="1"/>
    <col min="14859" max="14859" width="8.875" style="45" customWidth="1"/>
    <col min="14860" max="14860" width="14.375" style="45" bestFit="1" customWidth="1"/>
    <col min="14861" max="15104" width="9" style="45"/>
    <col min="15105" max="15105" width="4.25" style="45" customWidth="1"/>
    <col min="15106" max="15106" width="9.375" style="45" customWidth="1"/>
    <col min="15107" max="15107" width="19.375" style="45" customWidth="1"/>
    <col min="15108" max="15108" width="21.375" style="45" customWidth="1"/>
    <col min="15109" max="15109" width="0" style="45" hidden="1" customWidth="1"/>
    <col min="15110" max="15110" width="14.375" style="45" customWidth="1"/>
    <col min="15111" max="15111" width="11.625" style="45" customWidth="1"/>
    <col min="15112" max="15112" width="12.375" style="45" customWidth="1"/>
    <col min="15113" max="15113" width="14.375" style="45" bestFit="1" customWidth="1"/>
    <col min="15114" max="15114" width="13.5" style="45" customWidth="1"/>
    <col min="15115" max="15115" width="8.875" style="45" customWidth="1"/>
    <col min="15116" max="15116" width="14.375" style="45" bestFit="1" customWidth="1"/>
    <col min="15117" max="15360" width="9" style="45"/>
    <col min="15361" max="15361" width="4.25" style="45" customWidth="1"/>
    <col min="15362" max="15362" width="9.375" style="45" customWidth="1"/>
    <col min="15363" max="15363" width="19.375" style="45" customWidth="1"/>
    <col min="15364" max="15364" width="21.375" style="45" customWidth="1"/>
    <col min="15365" max="15365" width="0" style="45" hidden="1" customWidth="1"/>
    <col min="15366" max="15366" width="14.375" style="45" customWidth="1"/>
    <col min="15367" max="15367" width="11.625" style="45" customWidth="1"/>
    <col min="15368" max="15368" width="12.375" style="45" customWidth="1"/>
    <col min="15369" max="15369" width="14.375" style="45" bestFit="1" customWidth="1"/>
    <col min="15370" max="15370" width="13.5" style="45" customWidth="1"/>
    <col min="15371" max="15371" width="8.875" style="45" customWidth="1"/>
    <col min="15372" max="15372" width="14.375" style="45" bestFit="1" customWidth="1"/>
    <col min="15373" max="15616" width="9" style="45"/>
    <col min="15617" max="15617" width="4.25" style="45" customWidth="1"/>
    <col min="15618" max="15618" width="9.375" style="45" customWidth="1"/>
    <col min="15619" max="15619" width="19.375" style="45" customWidth="1"/>
    <col min="15620" max="15620" width="21.375" style="45" customWidth="1"/>
    <col min="15621" max="15621" width="0" style="45" hidden="1" customWidth="1"/>
    <col min="15622" max="15622" width="14.375" style="45" customWidth="1"/>
    <col min="15623" max="15623" width="11.625" style="45" customWidth="1"/>
    <col min="15624" max="15624" width="12.375" style="45" customWidth="1"/>
    <col min="15625" max="15625" width="14.375" style="45" bestFit="1" customWidth="1"/>
    <col min="15626" max="15626" width="13.5" style="45" customWidth="1"/>
    <col min="15627" max="15627" width="8.875" style="45" customWidth="1"/>
    <col min="15628" max="15628" width="14.375" style="45" bestFit="1" customWidth="1"/>
    <col min="15629" max="15872" width="9" style="45"/>
    <col min="15873" max="15873" width="4.25" style="45" customWidth="1"/>
    <col min="15874" max="15874" width="9.375" style="45" customWidth="1"/>
    <col min="15875" max="15875" width="19.375" style="45" customWidth="1"/>
    <col min="15876" max="15876" width="21.375" style="45" customWidth="1"/>
    <col min="15877" max="15877" width="0" style="45" hidden="1" customWidth="1"/>
    <col min="15878" max="15878" width="14.375" style="45" customWidth="1"/>
    <col min="15879" max="15879" width="11.625" style="45" customWidth="1"/>
    <col min="15880" max="15880" width="12.375" style="45" customWidth="1"/>
    <col min="15881" max="15881" width="14.375" style="45" bestFit="1" customWidth="1"/>
    <col min="15882" max="15882" width="13.5" style="45" customWidth="1"/>
    <col min="15883" max="15883" width="8.875" style="45" customWidth="1"/>
    <col min="15884" max="15884" width="14.375" style="45" bestFit="1" customWidth="1"/>
    <col min="15885" max="16128" width="9" style="45"/>
    <col min="16129" max="16129" width="4.25" style="45" customWidth="1"/>
    <col min="16130" max="16130" width="9.375" style="45" customWidth="1"/>
    <col min="16131" max="16131" width="19.375" style="45" customWidth="1"/>
    <col min="16132" max="16132" width="21.375" style="45" customWidth="1"/>
    <col min="16133" max="16133" width="0" style="45" hidden="1" customWidth="1"/>
    <col min="16134" max="16134" width="14.375" style="45" customWidth="1"/>
    <col min="16135" max="16135" width="11.625" style="45" customWidth="1"/>
    <col min="16136" max="16136" width="12.375" style="45" customWidth="1"/>
    <col min="16137" max="16137" width="14.375" style="45" bestFit="1" customWidth="1"/>
    <col min="16138" max="16138" width="13.5" style="45" customWidth="1"/>
    <col min="16139" max="16139" width="8.875" style="45" customWidth="1"/>
    <col min="16140" max="16140" width="14.375" style="45" bestFit="1" customWidth="1"/>
    <col min="16141" max="16384" width="9" style="45"/>
  </cols>
  <sheetData>
    <row r="1" spans="1:12" ht="18.75" customHeight="1">
      <c r="A1" s="106" t="s">
        <v>50</v>
      </c>
      <c r="B1" s="106"/>
      <c r="C1" s="106"/>
      <c r="D1" s="40"/>
      <c r="E1" s="40"/>
      <c r="F1" s="41"/>
      <c r="G1" s="40"/>
      <c r="H1" s="42"/>
      <c r="I1" s="43"/>
      <c r="J1" s="44" t="s">
        <v>51</v>
      </c>
      <c r="K1" s="40" t="s">
        <v>52</v>
      </c>
    </row>
    <row r="2" spans="1:12" ht="7.5" customHeight="1">
      <c r="A2" s="46"/>
      <c r="B2" s="47"/>
      <c r="C2" s="46"/>
      <c r="D2" s="40"/>
      <c r="E2" s="40"/>
      <c r="F2" s="41"/>
      <c r="G2" s="40"/>
      <c r="H2" s="42"/>
      <c r="I2" s="43"/>
      <c r="J2" s="44"/>
      <c r="K2" s="40"/>
    </row>
    <row r="3" spans="1:12" ht="24.75" customHeight="1">
      <c r="A3" s="107" t="s">
        <v>53</v>
      </c>
      <c r="B3" s="107"/>
      <c r="C3" s="107"/>
      <c r="D3" s="107"/>
      <c r="E3" s="107"/>
      <c r="F3" s="107"/>
      <c r="G3" s="107"/>
      <c r="H3" s="107"/>
      <c r="I3" s="107"/>
      <c r="J3" s="107"/>
      <c r="K3" s="107"/>
    </row>
    <row r="4" spans="1:12" ht="8.25" customHeight="1">
      <c r="A4" s="48"/>
      <c r="B4" s="49"/>
      <c r="C4" s="48"/>
      <c r="D4" s="50"/>
      <c r="E4" s="50"/>
      <c r="F4" s="48"/>
      <c r="G4" s="50"/>
      <c r="H4" s="51"/>
      <c r="I4" s="52"/>
      <c r="J4" s="53"/>
      <c r="K4" s="54"/>
    </row>
    <row r="5" spans="1:12" ht="22.5" customHeight="1">
      <c r="A5" s="108" t="s">
        <v>54</v>
      </c>
      <c r="B5" s="110" t="s">
        <v>55</v>
      </c>
      <c r="C5" s="112" t="s">
        <v>3</v>
      </c>
      <c r="D5" s="113"/>
      <c r="E5" s="113"/>
      <c r="F5" s="114" t="s">
        <v>1</v>
      </c>
      <c r="G5" s="116" t="s">
        <v>56</v>
      </c>
      <c r="H5" s="118" t="s">
        <v>0</v>
      </c>
      <c r="I5" s="120" t="s">
        <v>57</v>
      </c>
      <c r="J5" s="122" t="s">
        <v>58</v>
      </c>
      <c r="K5" s="124" t="s">
        <v>4</v>
      </c>
    </row>
    <row r="6" spans="1:12" ht="21" customHeight="1">
      <c r="A6" s="109"/>
      <c r="B6" s="111"/>
      <c r="C6" s="55" t="s">
        <v>59</v>
      </c>
      <c r="D6" s="56" t="s">
        <v>2</v>
      </c>
      <c r="E6" s="57" t="s">
        <v>60</v>
      </c>
      <c r="F6" s="115"/>
      <c r="G6" s="117"/>
      <c r="H6" s="119"/>
      <c r="I6" s="121"/>
      <c r="J6" s="123"/>
      <c r="K6" s="125"/>
    </row>
    <row r="7" spans="1:12" s="63" customFormat="1" ht="21" customHeight="1">
      <c r="A7" s="58">
        <f t="shared" ref="A7:A19" si="0">ROW()-6</f>
        <v>1</v>
      </c>
      <c r="B7" s="59">
        <v>42262</v>
      </c>
      <c r="C7" s="1" t="s">
        <v>61</v>
      </c>
      <c r="D7" s="1" t="str">
        <f>VLOOKUP(C7,[25]Vine!$A$5:$E$168,3,0)</f>
        <v>Đức Linh - Bình Thuận</v>
      </c>
      <c r="E7" s="58">
        <f>VLOOKUP(C7,[26]Times!$B$5:$C$70,2,0)</f>
        <v>250746332</v>
      </c>
      <c r="F7" s="60" t="s">
        <v>62</v>
      </c>
      <c r="G7" s="61">
        <v>6750</v>
      </c>
      <c r="H7" s="60">
        <v>29500</v>
      </c>
      <c r="I7" s="62">
        <f t="shared" ref="I7:I19" si="1">H7*G7</f>
        <v>199125000</v>
      </c>
      <c r="J7" s="58" t="str">
        <f>VLOOKUP(C7,[25]Vine!$A$5:$E$168,4,0)</f>
        <v>Bình Thuận</v>
      </c>
      <c r="K7" s="58"/>
    </row>
    <row r="8" spans="1:12" s="63" customFormat="1" ht="21" customHeight="1">
      <c r="A8" s="58">
        <f t="shared" si="0"/>
        <v>2</v>
      </c>
      <c r="B8" s="59">
        <v>42262</v>
      </c>
      <c r="C8" s="1" t="s">
        <v>63</v>
      </c>
      <c r="D8" s="1" t="str">
        <f>VLOOKUP(C8,[25]Vine!$A$5:$E$168,3,0)</f>
        <v>Đức Linh - Bình Thuận</v>
      </c>
      <c r="E8" s="58">
        <f>VLOOKUP(C8,[26]Times!$B$5:$C$70,2,0)</f>
        <v>260682094</v>
      </c>
      <c r="F8" s="60" t="s">
        <v>62</v>
      </c>
      <c r="G8" s="61">
        <f>13163-G7</f>
        <v>6413</v>
      </c>
      <c r="H8" s="60">
        <v>29500</v>
      </c>
      <c r="I8" s="62">
        <f t="shared" si="1"/>
        <v>189183500</v>
      </c>
      <c r="J8" s="58" t="str">
        <f>VLOOKUP(C8,[25]Vine!$A$5:$E$168,4,0)</f>
        <v>Bình Thuận</v>
      </c>
      <c r="K8" s="58"/>
    </row>
    <row r="9" spans="1:12" s="63" customFormat="1" ht="21" customHeight="1">
      <c r="A9" s="58">
        <f t="shared" si="0"/>
        <v>3</v>
      </c>
      <c r="B9" s="59">
        <v>42262</v>
      </c>
      <c r="C9" s="1" t="s">
        <v>64</v>
      </c>
      <c r="D9" s="1" t="str">
        <f>VLOOKUP(C9,[25]Vine!$A$5:$E$168,3,0)</f>
        <v>Mỹ Tho - Tiền Giang</v>
      </c>
      <c r="E9" s="58">
        <f>VLOOKUP(C9,[26]Times!$B$5:$C$70,2,0)</f>
        <v>310033074</v>
      </c>
      <c r="F9" s="60" t="s">
        <v>65</v>
      </c>
      <c r="G9" s="64">
        <v>6970</v>
      </c>
      <c r="H9" s="60">
        <v>31000</v>
      </c>
      <c r="I9" s="62">
        <f t="shared" si="1"/>
        <v>216070000</v>
      </c>
      <c r="J9" s="58" t="str">
        <f>VLOOKUP(C9,[25]Vine!$A$5:$E$168,4,0)</f>
        <v>Tiền Giang</v>
      </c>
      <c r="K9" s="58"/>
    </row>
    <row r="10" spans="1:12" s="63" customFormat="1" ht="21" customHeight="1">
      <c r="A10" s="58">
        <f t="shared" si="0"/>
        <v>4</v>
      </c>
      <c r="B10" s="59">
        <v>42262</v>
      </c>
      <c r="C10" s="1" t="s">
        <v>66</v>
      </c>
      <c r="D10" s="1" t="str">
        <f>VLOOKUP(C10,[25]Vine!$A$5:$E$168,3,0)</f>
        <v>Mỹ Tho - Tiền Giang</v>
      </c>
      <c r="E10" s="58">
        <f>VLOOKUP(C10,[26]Times!$B$5:$C$70,2,0)</f>
        <v>310526150</v>
      </c>
      <c r="F10" s="60" t="s">
        <v>65</v>
      </c>
      <c r="G10" s="61">
        <v>6589</v>
      </c>
      <c r="H10" s="60">
        <v>31000</v>
      </c>
      <c r="I10" s="62">
        <f t="shared" si="1"/>
        <v>204259000</v>
      </c>
      <c r="J10" s="58" t="str">
        <f>VLOOKUP(C10,[25]Vine!$A$5:$E$168,4,0)</f>
        <v>Tiền Giang</v>
      </c>
      <c r="K10" s="58"/>
    </row>
    <row r="11" spans="1:12" s="63" customFormat="1" ht="21" customHeight="1">
      <c r="A11" s="58">
        <f t="shared" si="0"/>
        <v>5</v>
      </c>
      <c r="B11" s="59">
        <v>42266</v>
      </c>
      <c r="C11" s="1" t="s">
        <v>67</v>
      </c>
      <c r="D11" s="1" t="str">
        <f>VLOOKUP(C11,[25]Vine!$A$5:$E$168,3,0)</f>
        <v>Mỹ Tho - Tiền Giang</v>
      </c>
      <c r="E11" s="58">
        <f>VLOOKUP(C11,[26]Times!$B$5:$C$70,2,0)</f>
        <v>310703274</v>
      </c>
      <c r="F11" s="60" t="s">
        <v>65</v>
      </c>
      <c r="G11" s="61">
        <v>6789</v>
      </c>
      <c r="H11" s="60">
        <v>31000</v>
      </c>
      <c r="I11" s="62">
        <f t="shared" si="1"/>
        <v>210459000</v>
      </c>
      <c r="J11" s="58" t="str">
        <f>VLOOKUP(C11,[25]Vine!$A$5:$E$168,4,0)</f>
        <v>Tiền Giang</v>
      </c>
      <c r="K11" s="58"/>
      <c r="L11" s="65"/>
    </row>
    <row r="12" spans="1:12" s="63" customFormat="1" ht="21" customHeight="1">
      <c r="A12" s="58">
        <f t="shared" si="0"/>
        <v>6</v>
      </c>
      <c r="B12" s="59">
        <v>42266</v>
      </c>
      <c r="C12" s="1" t="s">
        <v>68</v>
      </c>
      <c r="D12" s="1" t="str">
        <f>VLOOKUP(C12,[25]Vine!$A$5:$E$168,3,0)</f>
        <v>Rạch Giá - Kiên Giang</v>
      </c>
      <c r="E12" s="58">
        <f>VLOOKUP(C12,[26]Times!$B$5:$C$70,2,0)</f>
        <v>370511387</v>
      </c>
      <c r="F12" s="60" t="s">
        <v>65</v>
      </c>
      <c r="G12" s="61">
        <v>6230</v>
      </c>
      <c r="H12" s="60">
        <v>31000</v>
      </c>
      <c r="I12" s="62">
        <f t="shared" si="1"/>
        <v>193130000</v>
      </c>
      <c r="J12" s="58" t="str">
        <f>VLOOKUP(C12,[25]Vine!$A$5:$E$168,4,0)</f>
        <v>Kiên Giang</v>
      </c>
      <c r="K12" s="58"/>
    </row>
    <row r="13" spans="1:12" s="63" customFormat="1" ht="21" customHeight="1">
      <c r="A13" s="58">
        <f t="shared" si="0"/>
        <v>7</v>
      </c>
      <c r="B13" s="59">
        <v>42266</v>
      </c>
      <c r="C13" s="1" t="s">
        <v>69</v>
      </c>
      <c r="D13" s="1" t="str">
        <f>VLOOKUP(C13,[25]Vine!$A$5:$E$168,3,0)</f>
        <v>Rạch Giá - Kiên Giang</v>
      </c>
      <c r="E13" s="58">
        <f>VLOOKUP(C13,[26]Times!$B$5:$C$70,2,0)</f>
        <v>370782417</v>
      </c>
      <c r="F13" s="60" t="s">
        <v>65</v>
      </c>
      <c r="G13" s="61">
        <v>6670</v>
      </c>
      <c r="H13" s="60">
        <v>31000</v>
      </c>
      <c r="I13" s="62">
        <f t="shared" si="1"/>
        <v>206770000</v>
      </c>
      <c r="J13" s="58" t="str">
        <f>VLOOKUP(C13,[25]Vine!$A$5:$E$168,4,0)</f>
        <v>Kiên Giang</v>
      </c>
      <c r="K13" s="58"/>
    </row>
    <row r="14" spans="1:12" s="63" customFormat="1" ht="21" customHeight="1">
      <c r="A14" s="58">
        <f t="shared" si="0"/>
        <v>8</v>
      </c>
      <c r="B14" s="59">
        <v>42266</v>
      </c>
      <c r="C14" s="1" t="s">
        <v>70</v>
      </c>
      <c r="D14" s="1" t="str">
        <f>VLOOKUP(C14,[25]Vine!$A$5:$E$168,3,0)</f>
        <v>Rạch Giá - Kiên Giang</v>
      </c>
      <c r="E14" s="58">
        <f>VLOOKUP(C14,[26]Times!$B$5:$C$70,2,0)</f>
        <v>370948627</v>
      </c>
      <c r="F14" s="60" t="s">
        <v>65</v>
      </c>
      <c r="G14" s="61">
        <v>7190</v>
      </c>
      <c r="H14" s="60">
        <v>31000</v>
      </c>
      <c r="I14" s="62">
        <f t="shared" si="1"/>
        <v>222890000</v>
      </c>
      <c r="J14" s="58" t="str">
        <f>VLOOKUP(C14,[25]Vine!$A$5:$E$168,4,0)</f>
        <v>Kiên Giang</v>
      </c>
      <c r="K14" s="58"/>
    </row>
    <row r="15" spans="1:12" s="63" customFormat="1" ht="21" customHeight="1">
      <c r="A15" s="58">
        <f t="shared" si="0"/>
        <v>9</v>
      </c>
      <c r="B15" s="59">
        <v>42270</v>
      </c>
      <c r="C15" s="1" t="s">
        <v>64</v>
      </c>
      <c r="D15" s="1" t="str">
        <f>VLOOKUP(C15,[25]Vine!$A$5:$E$168,3,0)</f>
        <v>Mỹ Tho - Tiền Giang</v>
      </c>
      <c r="E15" s="58">
        <f>VLOOKUP(C15,[26]Times!$B$5:$C$70,2,0)</f>
        <v>310033074</v>
      </c>
      <c r="F15" s="60" t="s">
        <v>65</v>
      </c>
      <c r="G15" s="64">
        <v>6510</v>
      </c>
      <c r="H15" s="60">
        <v>31000</v>
      </c>
      <c r="I15" s="62">
        <f t="shared" si="1"/>
        <v>201810000</v>
      </c>
      <c r="J15" s="58" t="str">
        <f>VLOOKUP(C15,[25]Vine!$A$5:$E$168,4,0)</f>
        <v>Tiền Giang</v>
      </c>
      <c r="K15" s="58"/>
    </row>
    <row r="16" spans="1:12" s="63" customFormat="1" ht="21" customHeight="1">
      <c r="A16" s="58">
        <f t="shared" si="0"/>
        <v>10</v>
      </c>
      <c r="B16" s="59">
        <v>42270</v>
      </c>
      <c r="C16" s="1" t="s">
        <v>66</v>
      </c>
      <c r="D16" s="1" t="str">
        <f>VLOOKUP(C16,[25]Vine!$A$5:$E$168,3,0)</f>
        <v>Mỹ Tho - Tiền Giang</v>
      </c>
      <c r="E16" s="58">
        <f>VLOOKUP(C16,[26]Times!$B$5:$C$70,2,0)</f>
        <v>310526150</v>
      </c>
      <c r="F16" s="60" t="s">
        <v>65</v>
      </c>
      <c r="G16" s="61">
        <v>6980</v>
      </c>
      <c r="H16" s="60">
        <v>31000</v>
      </c>
      <c r="I16" s="62">
        <f t="shared" si="1"/>
        <v>216380000</v>
      </c>
      <c r="J16" s="58" t="str">
        <f>VLOOKUP(C16,[25]Vine!$A$5:$E$168,4,0)</f>
        <v>Tiền Giang</v>
      </c>
      <c r="K16" s="58"/>
    </row>
    <row r="17" spans="1:11" s="63" customFormat="1" ht="21" customHeight="1">
      <c r="A17" s="58">
        <f t="shared" si="0"/>
        <v>11</v>
      </c>
      <c r="B17" s="59">
        <v>42270</v>
      </c>
      <c r="C17" s="1" t="s">
        <v>67</v>
      </c>
      <c r="D17" s="1" t="str">
        <f>VLOOKUP(C17,[25]Vine!$A$5:$E$168,3,0)</f>
        <v>Mỹ Tho - Tiền Giang</v>
      </c>
      <c r="E17" s="58">
        <f>VLOOKUP(C17,[26]Times!$B$5:$C$70,2,0)</f>
        <v>310703274</v>
      </c>
      <c r="F17" s="60" t="s">
        <v>65</v>
      </c>
      <c r="G17" s="61">
        <v>6980</v>
      </c>
      <c r="H17" s="60">
        <v>31000</v>
      </c>
      <c r="I17" s="62">
        <f t="shared" si="1"/>
        <v>216380000</v>
      </c>
      <c r="J17" s="58" t="str">
        <f>VLOOKUP(C17,[25]Vine!$A$5:$E$168,4,0)</f>
        <v>Tiền Giang</v>
      </c>
      <c r="K17" s="58"/>
    </row>
    <row r="18" spans="1:11" s="63" customFormat="1" ht="21" customHeight="1">
      <c r="A18" s="58">
        <f t="shared" si="0"/>
        <v>12</v>
      </c>
      <c r="B18" s="59">
        <v>42274</v>
      </c>
      <c r="C18" s="66" t="s">
        <v>71</v>
      </c>
      <c r="D18" s="1" t="str">
        <f>VLOOKUP(C18,[25]Vine!$A$5:$E$168,3,0)</f>
        <v>Rạch Giá - Kiên Giang</v>
      </c>
      <c r="E18" s="58">
        <f>VLOOKUP(C18,[26]Times!$B$5:$C$70,2,0)</f>
        <v>370324838</v>
      </c>
      <c r="F18" s="60" t="s">
        <v>65</v>
      </c>
      <c r="G18" s="61">
        <v>6879</v>
      </c>
      <c r="H18" s="60">
        <v>31000</v>
      </c>
      <c r="I18" s="62">
        <f t="shared" si="1"/>
        <v>213249000</v>
      </c>
      <c r="J18" s="58" t="str">
        <f>VLOOKUP(C18,[25]Vine!$A$5:$E$168,4,0)</f>
        <v>Kiên Giang</v>
      </c>
      <c r="K18" s="58"/>
    </row>
    <row r="19" spans="1:11" s="63" customFormat="1" ht="21" customHeight="1">
      <c r="A19" s="58">
        <f t="shared" si="0"/>
        <v>13</v>
      </c>
      <c r="B19" s="59">
        <v>42274</v>
      </c>
      <c r="C19" s="66" t="s">
        <v>68</v>
      </c>
      <c r="D19" s="1" t="str">
        <f>VLOOKUP(C19,[25]Vine!$A$5:$E$168,3,0)</f>
        <v>Rạch Giá - Kiên Giang</v>
      </c>
      <c r="E19" s="58">
        <f>VLOOKUP(C19,[26]Times!$B$5:$C$70,2,0)</f>
        <v>370511387</v>
      </c>
      <c r="F19" s="60" t="s">
        <v>65</v>
      </c>
      <c r="G19" s="61">
        <f>74250-SUM(G9:G18)</f>
        <v>6463</v>
      </c>
      <c r="H19" s="60">
        <v>31000</v>
      </c>
      <c r="I19" s="62">
        <f t="shared" si="1"/>
        <v>200353000</v>
      </c>
      <c r="J19" s="58" t="str">
        <f>VLOOKUP(C19,[25]Vine!$A$5:$E$168,4,0)</f>
        <v>Kiên Giang</v>
      </c>
      <c r="K19" s="58"/>
    </row>
    <row r="20" spans="1:11" s="63" customFormat="1" ht="10.5" customHeight="1">
      <c r="A20" s="58"/>
      <c r="B20" s="59"/>
      <c r="C20" s="1"/>
      <c r="D20" s="1"/>
      <c r="E20" s="58"/>
      <c r="F20" s="60"/>
      <c r="G20" s="61"/>
      <c r="H20" s="60"/>
      <c r="I20" s="62"/>
      <c r="J20" s="58"/>
      <c r="K20" s="58"/>
    </row>
    <row r="21" spans="1:11" s="72" customFormat="1" ht="21" customHeight="1">
      <c r="A21" s="126" t="s">
        <v>72</v>
      </c>
      <c r="B21" s="127"/>
      <c r="C21" s="127"/>
      <c r="D21" s="127"/>
      <c r="E21" s="127"/>
      <c r="F21" s="128"/>
      <c r="G21" s="67">
        <f>SUM(G7:G20)</f>
        <v>87413</v>
      </c>
      <c r="H21" s="68"/>
      <c r="I21" s="69">
        <f>SUM(I7:I20)</f>
        <v>2690058500</v>
      </c>
      <c r="J21" s="70"/>
      <c r="K21" s="71"/>
    </row>
    <row r="22" spans="1:11" ht="7.5" customHeight="1">
      <c r="G22" s="75"/>
    </row>
    <row r="23" spans="1:11">
      <c r="A23" s="79"/>
      <c r="C23" s="80"/>
      <c r="F23" s="81"/>
      <c r="G23" s="82"/>
      <c r="H23" s="129" t="s">
        <v>73</v>
      </c>
      <c r="I23" s="129"/>
      <c r="J23" s="129"/>
      <c r="K23" s="129"/>
    </row>
    <row r="24" spans="1:11">
      <c r="B24" s="130" t="s">
        <v>74</v>
      </c>
      <c r="C24" s="130"/>
      <c r="D24" s="45"/>
      <c r="F24" s="77"/>
      <c r="G24" s="75"/>
      <c r="H24" s="129" t="s">
        <v>75</v>
      </c>
      <c r="I24" s="129"/>
      <c r="J24" s="129"/>
      <c r="K24" s="129"/>
    </row>
    <row r="25" spans="1:11">
      <c r="G25" s="75"/>
    </row>
    <row r="26" spans="1:11">
      <c r="G26" s="84"/>
    </row>
    <row r="30" spans="1:11">
      <c r="B30" s="105" t="s">
        <v>5</v>
      </c>
      <c r="C30" s="105"/>
    </row>
    <row r="31" spans="1:11">
      <c r="B31" s="131"/>
      <c r="C31" s="131"/>
    </row>
    <row r="32" spans="1:11">
      <c r="B32" s="131"/>
      <c r="C32" s="131"/>
    </row>
    <row r="33" spans="2:3">
      <c r="B33" s="131"/>
      <c r="C33" s="131"/>
    </row>
    <row r="34" spans="2:3">
      <c r="B34" s="131"/>
      <c r="C34" s="131"/>
    </row>
    <row r="35" spans="2:3">
      <c r="B35" s="131"/>
      <c r="C35" s="131"/>
    </row>
    <row r="36" spans="2:3">
      <c r="B36" s="131"/>
      <c r="C36" s="131"/>
    </row>
    <row r="37" spans="2:3">
      <c r="B37" s="131"/>
      <c r="C37" s="131"/>
    </row>
    <row r="38" spans="2:3">
      <c r="B38" s="131"/>
      <c r="C38" s="131"/>
    </row>
  </sheetData>
  <autoFilter ref="A6:L19"/>
  <mergeCells count="24">
    <mergeCell ref="B37:C37"/>
    <mergeCell ref="B38:C38"/>
    <mergeCell ref="B31:C31"/>
    <mergeCell ref="B32:C32"/>
    <mergeCell ref="B33:C33"/>
    <mergeCell ref="B34:C34"/>
    <mergeCell ref="B35:C35"/>
    <mergeCell ref="B36:C36"/>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s>
  <conditionalFormatting sqref="C5:D6 E6">
    <cfRule type="cellIs" dxfId="1" priority="1" stopIfTrue="1" operator="equal">
      <formula>"Döõ lieäu sai"</formula>
    </cfRule>
  </conditionalFormatting>
  <pageMargins left="0.45" right="0.19" top="0.32" bottom="0.2" header="0.25" footer="0.16"/>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dimension ref="A1:L44"/>
  <sheetViews>
    <sheetView tabSelected="1" workbookViewId="0">
      <selection activeCell="F8" sqref="F8"/>
    </sheetView>
  </sheetViews>
  <sheetFormatPr defaultRowHeight="15.75"/>
  <cols>
    <col min="1" max="1" width="4.25" style="45" customWidth="1"/>
    <col min="2" max="2" width="9.375" style="73" customWidth="1"/>
    <col min="3" max="3" width="19.375" style="45" customWidth="1"/>
    <col min="4" max="4" width="21.375" style="83" customWidth="1"/>
    <col min="5" max="5" width="13.625" style="83" hidden="1" customWidth="1"/>
    <col min="6" max="6" width="14.375" style="45" customWidth="1"/>
    <col min="7" max="7" width="11.625" style="83" customWidth="1"/>
    <col min="8" max="8" width="12.375" style="76" customWidth="1"/>
    <col min="9" max="9" width="14.375" style="77" bestFit="1" customWidth="1"/>
    <col min="10" max="10" width="13.5" style="78" customWidth="1"/>
    <col min="11" max="11" width="8.875" style="83" customWidth="1"/>
    <col min="12" max="12" width="14.375" style="45" bestFit="1" customWidth="1"/>
    <col min="13" max="256" width="9" style="45"/>
    <col min="257" max="257" width="4.25" style="45" customWidth="1"/>
    <col min="258" max="258" width="9.375" style="45" customWidth="1"/>
    <col min="259" max="259" width="19.375" style="45" customWidth="1"/>
    <col min="260" max="260" width="21.375" style="45" customWidth="1"/>
    <col min="261" max="261" width="0" style="45" hidden="1" customWidth="1"/>
    <col min="262" max="262" width="14.375" style="45" customWidth="1"/>
    <col min="263" max="263" width="11.625" style="45" customWidth="1"/>
    <col min="264" max="264" width="12.375" style="45" customWidth="1"/>
    <col min="265" max="265" width="14.375" style="45" bestFit="1" customWidth="1"/>
    <col min="266" max="266" width="13.5" style="45" customWidth="1"/>
    <col min="267" max="267" width="8.875" style="45" customWidth="1"/>
    <col min="268" max="268" width="14.375" style="45" bestFit="1" customWidth="1"/>
    <col min="269" max="512" width="9" style="45"/>
    <col min="513" max="513" width="4.25" style="45" customWidth="1"/>
    <col min="514" max="514" width="9.375" style="45" customWidth="1"/>
    <col min="515" max="515" width="19.375" style="45" customWidth="1"/>
    <col min="516" max="516" width="21.375" style="45" customWidth="1"/>
    <col min="517" max="517" width="0" style="45" hidden="1" customWidth="1"/>
    <col min="518" max="518" width="14.375" style="45" customWidth="1"/>
    <col min="519" max="519" width="11.625" style="45" customWidth="1"/>
    <col min="520" max="520" width="12.375" style="45" customWidth="1"/>
    <col min="521" max="521" width="14.375" style="45" bestFit="1" customWidth="1"/>
    <col min="522" max="522" width="13.5" style="45" customWidth="1"/>
    <col min="523" max="523" width="8.875" style="45" customWidth="1"/>
    <col min="524" max="524" width="14.375" style="45" bestFit="1" customWidth="1"/>
    <col min="525" max="768" width="9" style="45"/>
    <col min="769" max="769" width="4.25" style="45" customWidth="1"/>
    <col min="770" max="770" width="9.375" style="45" customWidth="1"/>
    <col min="771" max="771" width="19.375" style="45" customWidth="1"/>
    <col min="772" max="772" width="21.375" style="45" customWidth="1"/>
    <col min="773" max="773" width="0" style="45" hidden="1" customWidth="1"/>
    <col min="774" max="774" width="14.375" style="45" customWidth="1"/>
    <col min="775" max="775" width="11.625" style="45" customWidth="1"/>
    <col min="776" max="776" width="12.375" style="45" customWidth="1"/>
    <col min="777" max="777" width="14.375" style="45" bestFit="1" customWidth="1"/>
    <col min="778" max="778" width="13.5" style="45" customWidth="1"/>
    <col min="779" max="779" width="8.875" style="45" customWidth="1"/>
    <col min="780" max="780" width="14.375" style="45" bestFit="1" customWidth="1"/>
    <col min="781" max="1024" width="9" style="45"/>
    <col min="1025" max="1025" width="4.25" style="45" customWidth="1"/>
    <col min="1026" max="1026" width="9.375" style="45" customWidth="1"/>
    <col min="1027" max="1027" width="19.375" style="45" customWidth="1"/>
    <col min="1028" max="1028" width="21.375" style="45" customWidth="1"/>
    <col min="1029" max="1029" width="0" style="45" hidden="1" customWidth="1"/>
    <col min="1030" max="1030" width="14.375" style="45" customWidth="1"/>
    <col min="1031" max="1031" width="11.625" style="45" customWidth="1"/>
    <col min="1032" max="1032" width="12.375" style="45" customWidth="1"/>
    <col min="1033" max="1033" width="14.375" style="45" bestFit="1" customWidth="1"/>
    <col min="1034" max="1034" width="13.5" style="45" customWidth="1"/>
    <col min="1035" max="1035" width="8.875" style="45" customWidth="1"/>
    <col min="1036" max="1036" width="14.375" style="45" bestFit="1" customWidth="1"/>
    <col min="1037" max="1280" width="9" style="45"/>
    <col min="1281" max="1281" width="4.25" style="45" customWidth="1"/>
    <col min="1282" max="1282" width="9.375" style="45" customWidth="1"/>
    <col min="1283" max="1283" width="19.375" style="45" customWidth="1"/>
    <col min="1284" max="1284" width="21.375" style="45" customWidth="1"/>
    <col min="1285" max="1285" width="0" style="45" hidden="1" customWidth="1"/>
    <col min="1286" max="1286" width="14.375" style="45" customWidth="1"/>
    <col min="1287" max="1287" width="11.625" style="45" customWidth="1"/>
    <col min="1288" max="1288" width="12.375" style="45" customWidth="1"/>
    <col min="1289" max="1289" width="14.375" style="45" bestFit="1" customWidth="1"/>
    <col min="1290" max="1290" width="13.5" style="45" customWidth="1"/>
    <col min="1291" max="1291" width="8.875" style="45" customWidth="1"/>
    <col min="1292" max="1292" width="14.375" style="45" bestFit="1" customWidth="1"/>
    <col min="1293" max="1536" width="9" style="45"/>
    <col min="1537" max="1537" width="4.25" style="45" customWidth="1"/>
    <col min="1538" max="1538" width="9.375" style="45" customWidth="1"/>
    <col min="1539" max="1539" width="19.375" style="45" customWidth="1"/>
    <col min="1540" max="1540" width="21.375" style="45" customWidth="1"/>
    <col min="1541" max="1541" width="0" style="45" hidden="1" customWidth="1"/>
    <col min="1542" max="1542" width="14.375" style="45" customWidth="1"/>
    <col min="1543" max="1543" width="11.625" style="45" customWidth="1"/>
    <col min="1544" max="1544" width="12.375" style="45" customWidth="1"/>
    <col min="1545" max="1545" width="14.375" style="45" bestFit="1" customWidth="1"/>
    <col min="1546" max="1546" width="13.5" style="45" customWidth="1"/>
    <col min="1547" max="1547" width="8.875" style="45" customWidth="1"/>
    <col min="1548" max="1548" width="14.375" style="45" bestFit="1" customWidth="1"/>
    <col min="1549" max="1792" width="9" style="45"/>
    <col min="1793" max="1793" width="4.25" style="45" customWidth="1"/>
    <col min="1794" max="1794" width="9.375" style="45" customWidth="1"/>
    <col min="1795" max="1795" width="19.375" style="45" customWidth="1"/>
    <col min="1796" max="1796" width="21.375" style="45" customWidth="1"/>
    <col min="1797" max="1797" width="0" style="45" hidden="1" customWidth="1"/>
    <col min="1798" max="1798" width="14.375" style="45" customWidth="1"/>
    <col min="1799" max="1799" width="11.625" style="45" customWidth="1"/>
    <col min="1800" max="1800" width="12.375" style="45" customWidth="1"/>
    <col min="1801" max="1801" width="14.375" style="45" bestFit="1" customWidth="1"/>
    <col min="1802" max="1802" width="13.5" style="45" customWidth="1"/>
    <col min="1803" max="1803" width="8.875" style="45" customWidth="1"/>
    <col min="1804" max="1804" width="14.375" style="45" bestFit="1" customWidth="1"/>
    <col min="1805" max="2048" width="9" style="45"/>
    <col min="2049" max="2049" width="4.25" style="45" customWidth="1"/>
    <col min="2050" max="2050" width="9.375" style="45" customWidth="1"/>
    <col min="2051" max="2051" width="19.375" style="45" customWidth="1"/>
    <col min="2052" max="2052" width="21.375" style="45" customWidth="1"/>
    <col min="2053" max="2053" width="0" style="45" hidden="1" customWidth="1"/>
    <col min="2054" max="2054" width="14.375" style="45" customWidth="1"/>
    <col min="2055" max="2055" width="11.625" style="45" customWidth="1"/>
    <col min="2056" max="2056" width="12.375" style="45" customWidth="1"/>
    <col min="2057" max="2057" width="14.375" style="45" bestFit="1" customWidth="1"/>
    <col min="2058" max="2058" width="13.5" style="45" customWidth="1"/>
    <col min="2059" max="2059" width="8.875" style="45" customWidth="1"/>
    <col min="2060" max="2060" width="14.375" style="45" bestFit="1" customWidth="1"/>
    <col min="2061" max="2304" width="9" style="45"/>
    <col min="2305" max="2305" width="4.25" style="45" customWidth="1"/>
    <col min="2306" max="2306" width="9.375" style="45" customWidth="1"/>
    <col min="2307" max="2307" width="19.375" style="45" customWidth="1"/>
    <col min="2308" max="2308" width="21.375" style="45" customWidth="1"/>
    <col min="2309" max="2309" width="0" style="45" hidden="1" customWidth="1"/>
    <col min="2310" max="2310" width="14.375" style="45" customWidth="1"/>
    <col min="2311" max="2311" width="11.625" style="45" customWidth="1"/>
    <col min="2312" max="2312" width="12.375" style="45" customWidth="1"/>
    <col min="2313" max="2313" width="14.375" style="45" bestFit="1" customWidth="1"/>
    <col min="2314" max="2314" width="13.5" style="45" customWidth="1"/>
    <col min="2315" max="2315" width="8.875" style="45" customWidth="1"/>
    <col min="2316" max="2316" width="14.375" style="45" bestFit="1" customWidth="1"/>
    <col min="2317" max="2560" width="9" style="45"/>
    <col min="2561" max="2561" width="4.25" style="45" customWidth="1"/>
    <col min="2562" max="2562" width="9.375" style="45" customWidth="1"/>
    <col min="2563" max="2563" width="19.375" style="45" customWidth="1"/>
    <col min="2564" max="2564" width="21.375" style="45" customWidth="1"/>
    <col min="2565" max="2565" width="0" style="45" hidden="1" customWidth="1"/>
    <col min="2566" max="2566" width="14.375" style="45" customWidth="1"/>
    <col min="2567" max="2567" width="11.625" style="45" customWidth="1"/>
    <col min="2568" max="2568" width="12.375" style="45" customWidth="1"/>
    <col min="2569" max="2569" width="14.375" style="45" bestFit="1" customWidth="1"/>
    <col min="2570" max="2570" width="13.5" style="45" customWidth="1"/>
    <col min="2571" max="2571" width="8.875" style="45" customWidth="1"/>
    <col min="2572" max="2572" width="14.375" style="45" bestFit="1" customWidth="1"/>
    <col min="2573" max="2816" width="9" style="45"/>
    <col min="2817" max="2817" width="4.25" style="45" customWidth="1"/>
    <col min="2818" max="2818" width="9.375" style="45" customWidth="1"/>
    <col min="2819" max="2819" width="19.375" style="45" customWidth="1"/>
    <col min="2820" max="2820" width="21.375" style="45" customWidth="1"/>
    <col min="2821" max="2821" width="0" style="45" hidden="1" customWidth="1"/>
    <col min="2822" max="2822" width="14.375" style="45" customWidth="1"/>
    <col min="2823" max="2823" width="11.625" style="45" customWidth="1"/>
    <col min="2824" max="2824" width="12.375" style="45" customWidth="1"/>
    <col min="2825" max="2825" width="14.375" style="45" bestFit="1" customWidth="1"/>
    <col min="2826" max="2826" width="13.5" style="45" customWidth="1"/>
    <col min="2827" max="2827" width="8.875" style="45" customWidth="1"/>
    <col min="2828" max="2828" width="14.375" style="45" bestFit="1" customWidth="1"/>
    <col min="2829" max="3072" width="9" style="45"/>
    <col min="3073" max="3073" width="4.25" style="45" customWidth="1"/>
    <col min="3074" max="3074" width="9.375" style="45" customWidth="1"/>
    <col min="3075" max="3075" width="19.375" style="45" customWidth="1"/>
    <col min="3076" max="3076" width="21.375" style="45" customWidth="1"/>
    <col min="3077" max="3077" width="0" style="45" hidden="1" customWidth="1"/>
    <col min="3078" max="3078" width="14.375" style="45" customWidth="1"/>
    <col min="3079" max="3079" width="11.625" style="45" customWidth="1"/>
    <col min="3080" max="3080" width="12.375" style="45" customWidth="1"/>
    <col min="3081" max="3081" width="14.375" style="45" bestFit="1" customWidth="1"/>
    <col min="3082" max="3082" width="13.5" style="45" customWidth="1"/>
    <col min="3083" max="3083" width="8.875" style="45" customWidth="1"/>
    <col min="3084" max="3084" width="14.375" style="45" bestFit="1" customWidth="1"/>
    <col min="3085" max="3328" width="9" style="45"/>
    <col min="3329" max="3329" width="4.25" style="45" customWidth="1"/>
    <col min="3330" max="3330" width="9.375" style="45" customWidth="1"/>
    <col min="3331" max="3331" width="19.375" style="45" customWidth="1"/>
    <col min="3332" max="3332" width="21.375" style="45" customWidth="1"/>
    <col min="3333" max="3333" width="0" style="45" hidden="1" customWidth="1"/>
    <col min="3334" max="3334" width="14.375" style="45" customWidth="1"/>
    <col min="3335" max="3335" width="11.625" style="45" customWidth="1"/>
    <col min="3336" max="3336" width="12.375" style="45" customWidth="1"/>
    <col min="3337" max="3337" width="14.375" style="45" bestFit="1" customWidth="1"/>
    <col min="3338" max="3338" width="13.5" style="45" customWidth="1"/>
    <col min="3339" max="3339" width="8.875" style="45" customWidth="1"/>
    <col min="3340" max="3340" width="14.375" style="45" bestFit="1" customWidth="1"/>
    <col min="3341" max="3584" width="9" style="45"/>
    <col min="3585" max="3585" width="4.25" style="45" customWidth="1"/>
    <col min="3586" max="3586" width="9.375" style="45" customWidth="1"/>
    <col min="3587" max="3587" width="19.375" style="45" customWidth="1"/>
    <col min="3588" max="3588" width="21.375" style="45" customWidth="1"/>
    <col min="3589" max="3589" width="0" style="45" hidden="1" customWidth="1"/>
    <col min="3590" max="3590" width="14.375" style="45" customWidth="1"/>
    <col min="3591" max="3591" width="11.625" style="45" customWidth="1"/>
    <col min="3592" max="3592" width="12.375" style="45" customWidth="1"/>
    <col min="3593" max="3593" width="14.375" style="45" bestFit="1" customWidth="1"/>
    <col min="3594" max="3594" width="13.5" style="45" customWidth="1"/>
    <col min="3595" max="3595" width="8.875" style="45" customWidth="1"/>
    <col min="3596" max="3596" width="14.375" style="45" bestFit="1" customWidth="1"/>
    <col min="3597" max="3840" width="9" style="45"/>
    <col min="3841" max="3841" width="4.25" style="45" customWidth="1"/>
    <col min="3842" max="3842" width="9.375" style="45" customWidth="1"/>
    <col min="3843" max="3843" width="19.375" style="45" customWidth="1"/>
    <col min="3844" max="3844" width="21.375" style="45" customWidth="1"/>
    <col min="3845" max="3845" width="0" style="45" hidden="1" customWidth="1"/>
    <col min="3846" max="3846" width="14.375" style="45" customWidth="1"/>
    <col min="3847" max="3847" width="11.625" style="45" customWidth="1"/>
    <col min="3848" max="3848" width="12.375" style="45" customWidth="1"/>
    <col min="3849" max="3849" width="14.375" style="45" bestFit="1" customWidth="1"/>
    <col min="3850" max="3850" width="13.5" style="45" customWidth="1"/>
    <col min="3851" max="3851" width="8.875" style="45" customWidth="1"/>
    <col min="3852" max="3852" width="14.375" style="45" bestFit="1" customWidth="1"/>
    <col min="3853" max="4096" width="9" style="45"/>
    <col min="4097" max="4097" width="4.25" style="45" customWidth="1"/>
    <col min="4098" max="4098" width="9.375" style="45" customWidth="1"/>
    <col min="4099" max="4099" width="19.375" style="45" customWidth="1"/>
    <col min="4100" max="4100" width="21.375" style="45" customWidth="1"/>
    <col min="4101" max="4101" width="0" style="45" hidden="1" customWidth="1"/>
    <col min="4102" max="4102" width="14.375" style="45" customWidth="1"/>
    <col min="4103" max="4103" width="11.625" style="45" customWidth="1"/>
    <col min="4104" max="4104" width="12.375" style="45" customWidth="1"/>
    <col min="4105" max="4105" width="14.375" style="45" bestFit="1" customWidth="1"/>
    <col min="4106" max="4106" width="13.5" style="45" customWidth="1"/>
    <col min="4107" max="4107" width="8.875" style="45" customWidth="1"/>
    <col min="4108" max="4108" width="14.375" style="45" bestFit="1" customWidth="1"/>
    <col min="4109" max="4352" width="9" style="45"/>
    <col min="4353" max="4353" width="4.25" style="45" customWidth="1"/>
    <col min="4354" max="4354" width="9.375" style="45" customWidth="1"/>
    <col min="4355" max="4355" width="19.375" style="45" customWidth="1"/>
    <col min="4356" max="4356" width="21.375" style="45" customWidth="1"/>
    <col min="4357" max="4357" width="0" style="45" hidden="1" customWidth="1"/>
    <col min="4358" max="4358" width="14.375" style="45" customWidth="1"/>
    <col min="4359" max="4359" width="11.625" style="45" customWidth="1"/>
    <col min="4360" max="4360" width="12.375" style="45" customWidth="1"/>
    <col min="4361" max="4361" width="14.375" style="45" bestFit="1" customWidth="1"/>
    <col min="4362" max="4362" width="13.5" style="45" customWidth="1"/>
    <col min="4363" max="4363" width="8.875" style="45" customWidth="1"/>
    <col min="4364" max="4364" width="14.375" style="45" bestFit="1" customWidth="1"/>
    <col min="4365" max="4608" width="9" style="45"/>
    <col min="4609" max="4609" width="4.25" style="45" customWidth="1"/>
    <col min="4610" max="4610" width="9.375" style="45" customWidth="1"/>
    <col min="4611" max="4611" width="19.375" style="45" customWidth="1"/>
    <col min="4612" max="4612" width="21.375" style="45" customWidth="1"/>
    <col min="4613" max="4613" width="0" style="45" hidden="1" customWidth="1"/>
    <col min="4614" max="4614" width="14.375" style="45" customWidth="1"/>
    <col min="4615" max="4615" width="11.625" style="45" customWidth="1"/>
    <col min="4616" max="4616" width="12.375" style="45" customWidth="1"/>
    <col min="4617" max="4617" width="14.375" style="45" bestFit="1" customWidth="1"/>
    <col min="4618" max="4618" width="13.5" style="45" customWidth="1"/>
    <col min="4619" max="4619" width="8.875" style="45" customWidth="1"/>
    <col min="4620" max="4620" width="14.375" style="45" bestFit="1" customWidth="1"/>
    <col min="4621" max="4864" width="9" style="45"/>
    <col min="4865" max="4865" width="4.25" style="45" customWidth="1"/>
    <col min="4866" max="4866" width="9.375" style="45" customWidth="1"/>
    <col min="4867" max="4867" width="19.375" style="45" customWidth="1"/>
    <col min="4868" max="4868" width="21.375" style="45" customWidth="1"/>
    <col min="4869" max="4869" width="0" style="45" hidden="1" customWidth="1"/>
    <col min="4870" max="4870" width="14.375" style="45" customWidth="1"/>
    <col min="4871" max="4871" width="11.625" style="45" customWidth="1"/>
    <col min="4872" max="4872" width="12.375" style="45" customWidth="1"/>
    <col min="4873" max="4873" width="14.375" style="45" bestFit="1" customWidth="1"/>
    <col min="4874" max="4874" width="13.5" style="45" customWidth="1"/>
    <col min="4875" max="4875" width="8.875" style="45" customWidth="1"/>
    <col min="4876" max="4876" width="14.375" style="45" bestFit="1" customWidth="1"/>
    <col min="4877" max="5120" width="9" style="45"/>
    <col min="5121" max="5121" width="4.25" style="45" customWidth="1"/>
    <col min="5122" max="5122" width="9.375" style="45" customWidth="1"/>
    <col min="5123" max="5123" width="19.375" style="45" customWidth="1"/>
    <col min="5124" max="5124" width="21.375" style="45" customWidth="1"/>
    <col min="5125" max="5125" width="0" style="45" hidden="1" customWidth="1"/>
    <col min="5126" max="5126" width="14.375" style="45" customWidth="1"/>
    <col min="5127" max="5127" width="11.625" style="45" customWidth="1"/>
    <col min="5128" max="5128" width="12.375" style="45" customWidth="1"/>
    <col min="5129" max="5129" width="14.375" style="45" bestFit="1" customWidth="1"/>
    <col min="5130" max="5130" width="13.5" style="45" customWidth="1"/>
    <col min="5131" max="5131" width="8.875" style="45" customWidth="1"/>
    <col min="5132" max="5132" width="14.375" style="45" bestFit="1" customWidth="1"/>
    <col min="5133" max="5376" width="9" style="45"/>
    <col min="5377" max="5377" width="4.25" style="45" customWidth="1"/>
    <col min="5378" max="5378" width="9.375" style="45" customWidth="1"/>
    <col min="5379" max="5379" width="19.375" style="45" customWidth="1"/>
    <col min="5380" max="5380" width="21.375" style="45" customWidth="1"/>
    <col min="5381" max="5381" width="0" style="45" hidden="1" customWidth="1"/>
    <col min="5382" max="5382" width="14.375" style="45" customWidth="1"/>
    <col min="5383" max="5383" width="11.625" style="45" customWidth="1"/>
    <col min="5384" max="5384" width="12.375" style="45" customWidth="1"/>
    <col min="5385" max="5385" width="14.375" style="45" bestFit="1" customWidth="1"/>
    <col min="5386" max="5386" width="13.5" style="45" customWidth="1"/>
    <col min="5387" max="5387" width="8.875" style="45" customWidth="1"/>
    <col min="5388" max="5388" width="14.375" style="45" bestFit="1" customWidth="1"/>
    <col min="5389" max="5632" width="9" style="45"/>
    <col min="5633" max="5633" width="4.25" style="45" customWidth="1"/>
    <col min="5634" max="5634" width="9.375" style="45" customWidth="1"/>
    <col min="5635" max="5635" width="19.375" style="45" customWidth="1"/>
    <col min="5636" max="5636" width="21.375" style="45" customWidth="1"/>
    <col min="5637" max="5637" width="0" style="45" hidden="1" customWidth="1"/>
    <col min="5638" max="5638" width="14.375" style="45" customWidth="1"/>
    <col min="5639" max="5639" width="11.625" style="45" customWidth="1"/>
    <col min="5640" max="5640" width="12.375" style="45" customWidth="1"/>
    <col min="5641" max="5641" width="14.375" style="45" bestFit="1" customWidth="1"/>
    <col min="5642" max="5642" width="13.5" style="45" customWidth="1"/>
    <col min="5643" max="5643" width="8.875" style="45" customWidth="1"/>
    <col min="5644" max="5644" width="14.375" style="45" bestFit="1" customWidth="1"/>
    <col min="5645" max="5888" width="9" style="45"/>
    <col min="5889" max="5889" width="4.25" style="45" customWidth="1"/>
    <col min="5890" max="5890" width="9.375" style="45" customWidth="1"/>
    <col min="5891" max="5891" width="19.375" style="45" customWidth="1"/>
    <col min="5892" max="5892" width="21.375" style="45" customWidth="1"/>
    <col min="5893" max="5893" width="0" style="45" hidden="1" customWidth="1"/>
    <col min="5894" max="5894" width="14.375" style="45" customWidth="1"/>
    <col min="5895" max="5895" width="11.625" style="45" customWidth="1"/>
    <col min="5896" max="5896" width="12.375" style="45" customWidth="1"/>
    <col min="5897" max="5897" width="14.375" style="45" bestFit="1" customWidth="1"/>
    <col min="5898" max="5898" width="13.5" style="45" customWidth="1"/>
    <col min="5899" max="5899" width="8.875" style="45" customWidth="1"/>
    <col min="5900" max="5900" width="14.375" style="45" bestFit="1" customWidth="1"/>
    <col min="5901" max="6144" width="9" style="45"/>
    <col min="6145" max="6145" width="4.25" style="45" customWidth="1"/>
    <col min="6146" max="6146" width="9.375" style="45" customWidth="1"/>
    <col min="6147" max="6147" width="19.375" style="45" customWidth="1"/>
    <col min="6148" max="6148" width="21.375" style="45" customWidth="1"/>
    <col min="6149" max="6149" width="0" style="45" hidden="1" customWidth="1"/>
    <col min="6150" max="6150" width="14.375" style="45" customWidth="1"/>
    <col min="6151" max="6151" width="11.625" style="45" customWidth="1"/>
    <col min="6152" max="6152" width="12.375" style="45" customWidth="1"/>
    <col min="6153" max="6153" width="14.375" style="45" bestFit="1" customWidth="1"/>
    <col min="6154" max="6154" width="13.5" style="45" customWidth="1"/>
    <col min="6155" max="6155" width="8.875" style="45" customWidth="1"/>
    <col min="6156" max="6156" width="14.375" style="45" bestFit="1" customWidth="1"/>
    <col min="6157" max="6400" width="9" style="45"/>
    <col min="6401" max="6401" width="4.25" style="45" customWidth="1"/>
    <col min="6402" max="6402" width="9.375" style="45" customWidth="1"/>
    <col min="6403" max="6403" width="19.375" style="45" customWidth="1"/>
    <col min="6404" max="6404" width="21.375" style="45" customWidth="1"/>
    <col min="6405" max="6405" width="0" style="45" hidden="1" customWidth="1"/>
    <col min="6406" max="6406" width="14.375" style="45" customWidth="1"/>
    <col min="6407" max="6407" width="11.625" style="45" customWidth="1"/>
    <col min="6408" max="6408" width="12.375" style="45" customWidth="1"/>
    <col min="6409" max="6409" width="14.375" style="45" bestFit="1" customWidth="1"/>
    <col min="6410" max="6410" width="13.5" style="45" customWidth="1"/>
    <col min="6411" max="6411" width="8.875" style="45" customWidth="1"/>
    <col min="6412" max="6412" width="14.375" style="45" bestFit="1" customWidth="1"/>
    <col min="6413" max="6656" width="9" style="45"/>
    <col min="6657" max="6657" width="4.25" style="45" customWidth="1"/>
    <col min="6658" max="6658" width="9.375" style="45" customWidth="1"/>
    <col min="6659" max="6659" width="19.375" style="45" customWidth="1"/>
    <col min="6660" max="6660" width="21.375" style="45" customWidth="1"/>
    <col min="6661" max="6661" width="0" style="45" hidden="1" customWidth="1"/>
    <col min="6662" max="6662" width="14.375" style="45" customWidth="1"/>
    <col min="6663" max="6663" width="11.625" style="45" customWidth="1"/>
    <col min="6664" max="6664" width="12.375" style="45" customWidth="1"/>
    <col min="6665" max="6665" width="14.375" style="45" bestFit="1" customWidth="1"/>
    <col min="6666" max="6666" width="13.5" style="45" customWidth="1"/>
    <col min="6667" max="6667" width="8.875" style="45" customWidth="1"/>
    <col min="6668" max="6668" width="14.375" style="45" bestFit="1" customWidth="1"/>
    <col min="6669" max="6912" width="9" style="45"/>
    <col min="6913" max="6913" width="4.25" style="45" customWidth="1"/>
    <col min="6914" max="6914" width="9.375" style="45" customWidth="1"/>
    <col min="6915" max="6915" width="19.375" style="45" customWidth="1"/>
    <col min="6916" max="6916" width="21.375" style="45" customWidth="1"/>
    <col min="6917" max="6917" width="0" style="45" hidden="1" customWidth="1"/>
    <col min="6918" max="6918" width="14.375" style="45" customWidth="1"/>
    <col min="6919" max="6919" width="11.625" style="45" customWidth="1"/>
    <col min="6920" max="6920" width="12.375" style="45" customWidth="1"/>
    <col min="6921" max="6921" width="14.375" style="45" bestFit="1" customWidth="1"/>
    <col min="6922" max="6922" width="13.5" style="45" customWidth="1"/>
    <col min="6923" max="6923" width="8.875" style="45" customWidth="1"/>
    <col min="6924" max="6924" width="14.375" style="45" bestFit="1" customWidth="1"/>
    <col min="6925" max="7168" width="9" style="45"/>
    <col min="7169" max="7169" width="4.25" style="45" customWidth="1"/>
    <col min="7170" max="7170" width="9.375" style="45" customWidth="1"/>
    <col min="7171" max="7171" width="19.375" style="45" customWidth="1"/>
    <col min="7172" max="7172" width="21.375" style="45" customWidth="1"/>
    <col min="7173" max="7173" width="0" style="45" hidden="1" customWidth="1"/>
    <col min="7174" max="7174" width="14.375" style="45" customWidth="1"/>
    <col min="7175" max="7175" width="11.625" style="45" customWidth="1"/>
    <col min="7176" max="7176" width="12.375" style="45" customWidth="1"/>
    <col min="7177" max="7177" width="14.375" style="45" bestFit="1" customWidth="1"/>
    <col min="7178" max="7178" width="13.5" style="45" customWidth="1"/>
    <col min="7179" max="7179" width="8.875" style="45" customWidth="1"/>
    <col min="7180" max="7180" width="14.375" style="45" bestFit="1" customWidth="1"/>
    <col min="7181" max="7424" width="9" style="45"/>
    <col min="7425" max="7425" width="4.25" style="45" customWidth="1"/>
    <col min="7426" max="7426" width="9.375" style="45" customWidth="1"/>
    <col min="7427" max="7427" width="19.375" style="45" customWidth="1"/>
    <col min="7428" max="7428" width="21.375" style="45" customWidth="1"/>
    <col min="7429" max="7429" width="0" style="45" hidden="1" customWidth="1"/>
    <col min="7430" max="7430" width="14.375" style="45" customWidth="1"/>
    <col min="7431" max="7431" width="11.625" style="45" customWidth="1"/>
    <col min="7432" max="7432" width="12.375" style="45" customWidth="1"/>
    <col min="7433" max="7433" width="14.375" style="45" bestFit="1" customWidth="1"/>
    <col min="7434" max="7434" width="13.5" style="45" customWidth="1"/>
    <col min="7435" max="7435" width="8.875" style="45" customWidth="1"/>
    <col min="7436" max="7436" width="14.375" style="45" bestFit="1" customWidth="1"/>
    <col min="7437" max="7680" width="9" style="45"/>
    <col min="7681" max="7681" width="4.25" style="45" customWidth="1"/>
    <col min="7682" max="7682" width="9.375" style="45" customWidth="1"/>
    <col min="7683" max="7683" width="19.375" style="45" customWidth="1"/>
    <col min="7684" max="7684" width="21.375" style="45" customWidth="1"/>
    <col min="7685" max="7685" width="0" style="45" hidden="1" customWidth="1"/>
    <col min="7686" max="7686" width="14.375" style="45" customWidth="1"/>
    <col min="7687" max="7687" width="11.625" style="45" customWidth="1"/>
    <col min="7688" max="7688" width="12.375" style="45" customWidth="1"/>
    <col min="7689" max="7689" width="14.375" style="45" bestFit="1" customWidth="1"/>
    <col min="7690" max="7690" width="13.5" style="45" customWidth="1"/>
    <col min="7691" max="7691" width="8.875" style="45" customWidth="1"/>
    <col min="7692" max="7692" width="14.375" style="45" bestFit="1" customWidth="1"/>
    <col min="7693" max="7936" width="9" style="45"/>
    <col min="7937" max="7937" width="4.25" style="45" customWidth="1"/>
    <col min="7938" max="7938" width="9.375" style="45" customWidth="1"/>
    <col min="7939" max="7939" width="19.375" style="45" customWidth="1"/>
    <col min="7940" max="7940" width="21.375" style="45" customWidth="1"/>
    <col min="7941" max="7941" width="0" style="45" hidden="1" customWidth="1"/>
    <col min="7942" max="7942" width="14.375" style="45" customWidth="1"/>
    <col min="7943" max="7943" width="11.625" style="45" customWidth="1"/>
    <col min="7944" max="7944" width="12.375" style="45" customWidth="1"/>
    <col min="7945" max="7945" width="14.375" style="45" bestFit="1" customWidth="1"/>
    <col min="7946" max="7946" width="13.5" style="45" customWidth="1"/>
    <col min="7947" max="7947" width="8.875" style="45" customWidth="1"/>
    <col min="7948" max="7948" width="14.375" style="45" bestFit="1" customWidth="1"/>
    <col min="7949" max="8192" width="9" style="45"/>
    <col min="8193" max="8193" width="4.25" style="45" customWidth="1"/>
    <col min="8194" max="8194" width="9.375" style="45" customWidth="1"/>
    <col min="8195" max="8195" width="19.375" style="45" customWidth="1"/>
    <col min="8196" max="8196" width="21.375" style="45" customWidth="1"/>
    <col min="8197" max="8197" width="0" style="45" hidden="1" customWidth="1"/>
    <col min="8198" max="8198" width="14.375" style="45" customWidth="1"/>
    <col min="8199" max="8199" width="11.625" style="45" customWidth="1"/>
    <col min="8200" max="8200" width="12.375" style="45" customWidth="1"/>
    <col min="8201" max="8201" width="14.375" style="45" bestFit="1" customWidth="1"/>
    <col min="8202" max="8202" width="13.5" style="45" customWidth="1"/>
    <col min="8203" max="8203" width="8.875" style="45" customWidth="1"/>
    <col min="8204" max="8204" width="14.375" style="45" bestFit="1" customWidth="1"/>
    <col min="8205" max="8448" width="9" style="45"/>
    <col min="8449" max="8449" width="4.25" style="45" customWidth="1"/>
    <col min="8450" max="8450" width="9.375" style="45" customWidth="1"/>
    <col min="8451" max="8451" width="19.375" style="45" customWidth="1"/>
    <col min="8452" max="8452" width="21.375" style="45" customWidth="1"/>
    <col min="8453" max="8453" width="0" style="45" hidden="1" customWidth="1"/>
    <col min="8454" max="8454" width="14.375" style="45" customWidth="1"/>
    <col min="8455" max="8455" width="11.625" style="45" customWidth="1"/>
    <col min="8456" max="8456" width="12.375" style="45" customWidth="1"/>
    <col min="8457" max="8457" width="14.375" style="45" bestFit="1" customWidth="1"/>
    <col min="8458" max="8458" width="13.5" style="45" customWidth="1"/>
    <col min="8459" max="8459" width="8.875" style="45" customWidth="1"/>
    <col min="8460" max="8460" width="14.375" style="45" bestFit="1" customWidth="1"/>
    <col min="8461" max="8704" width="9" style="45"/>
    <col min="8705" max="8705" width="4.25" style="45" customWidth="1"/>
    <col min="8706" max="8706" width="9.375" style="45" customWidth="1"/>
    <col min="8707" max="8707" width="19.375" style="45" customWidth="1"/>
    <col min="8708" max="8708" width="21.375" style="45" customWidth="1"/>
    <col min="8709" max="8709" width="0" style="45" hidden="1" customWidth="1"/>
    <col min="8710" max="8710" width="14.375" style="45" customWidth="1"/>
    <col min="8711" max="8711" width="11.625" style="45" customWidth="1"/>
    <col min="8712" max="8712" width="12.375" style="45" customWidth="1"/>
    <col min="8713" max="8713" width="14.375" style="45" bestFit="1" customWidth="1"/>
    <col min="8714" max="8714" width="13.5" style="45" customWidth="1"/>
    <col min="8715" max="8715" width="8.875" style="45" customWidth="1"/>
    <col min="8716" max="8716" width="14.375" style="45" bestFit="1" customWidth="1"/>
    <col min="8717" max="8960" width="9" style="45"/>
    <col min="8961" max="8961" width="4.25" style="45" customWidth="1"/>
    <col min="8962" max="8962" width="9.375" style="45" customWidth="1"/>
    <col min="8963" max="8963" width="19.375" style="45" customWidth="1"/>
    <col min="8964" max="8964" width="21.375" style="45" customWidth="1"/>
    <col min="8965" max="8965" width="0" style="45" hidden="1" customWidth="1"/>
    <col min="8966" max="8966" width="14.375" style="45" customWidth="1"/>
    <col min="8967" max="8967" width="11.625" style="45" customWidth="1"/>
    <col min="8968" max="8968" width="12.375" style="45" customWidth="1"/>
    <col min="8969" max="8969" width="14.375" style="45" bestFit="1" customWidth="1"/>
    <col min="8970" max="8970" width="13.5" style="45" customWidth="1"/>
    <col min="8971" max="8971" width="8.875" style="45" customWidth="1"/>
    <col min="8972" max="8972" width="14.375" style="45" bestFit="1" customWidth="1"/>
    <col min="8973" max="9216" width="9" style="45"/>
    <col min="9217" max="9217" width="4.25" style="45" customWidth="1"/>
    <col min="9218" max="9218" width="9.375" style="45" customWidth="1"/>
    <col min="9219" max="9219" width="19.375" style="45" customWidth="1"/>
    <col min="9220" max="9220" width="21.375" style="45" customWidth="1"/>
    <col min="9221" max="9221" width="0" style="45" hidden="1" customWidth="1"/>
    <col min="9222" max="9222" width="14.375" style="45" customWidth="1"/>
    <col min="9223" max="9223" width="11.625" style="45" customWidth="1"/>
    <col min="9224" max="9224" width="12.375" style="45" customWidth="1"/>
    <col min="9225" max="9225" width="14.375" style="45" bestFit="1" customWidth="1"/>
    <col min="9226" max="9226" width="13.5" style="45" customWidth="1"/>
    <col min="9227" max="9227" width="8.875" style="45" customWidth="1"/>
    <col min="9228" max="9228" width="14.375" style="45" bestFit="1" customWidth="1"/>
    <col min="9229" max="9472" width="9" style="45"/>
    <col min="9473" max="9473" width="4.25" style="45" customWidth="1"/>
    <col min="9474" max="9474" width="9.375" style="45" customWidth="1"/>
    <col min="9475" max="9475" width="19.375" style="45" customWidth="1"/>
    <col min="9476" max="9476" width="21.375" style="45" customWidth="1"/>
    <col min="9477" max="9477" width="0" style="45" hidden="1" customWidth="1"/>
    <col min="9478" max="9478" width="14.375" style="45" customWidth="1"/>
    <col min="9479" max="9479" width="11.625" style="45" customWidth="1"/>
    <col min="9480" max="9480" width="12.375" style="45" customWidth="1"/>
    <col min="9481" max="9481" width="14.375" style="45" bestFit="1" customWidth="1"/>
    <col min="9482" max="9482" width="13.5" style="45" customWidth="1"/>
    <col min="9483" max="9483" width="8.875" style="45" customWidth="1"/>
    <col min="9484" max="9484" width="14.375" style="45" bestFit="1" customWidth="1"/>
    <col min="9485" max="9728" width="9" style="45"/>
    <col min="9729" max="9729" width="4.25" style="45" customWidth="1"/>
    <col min="9730" max="9730" width="9.375" style="45" customWidth="1"/>
    <col min="9731" max="9731" width="19.375" style="45" customWidth="1"/>
    <col min="9732" max="9732" width="21.375" style="45" customWidth="1"/>
    <col min="9733" max="9733" width="0" style="45" hidden="1" customWidth="1"/>
    <col min="9734" max="9734" width="14.375" style="45" customWidth="1"/>
    <col min="9735" max="9735" width="11.625" style="45" customWidth="1"/>
    <col min="9736" max="9736" width="12.375" style="45" customWidth="1"/>
    <col min="9737" max="9737" width="14.375" style="45" bestFit="1" customWidth="1"/>
    <col min="9738" max="9738" width="13.5" style="45" customWidth="1"/>
    <col min="9739" max="9739" width="8.875" style="45" customWidth="1"/>
    <col min="9740" max="9740" width="14.375" style="45" bestFit="1" customWidth="1"/>
    <col min="9741" max="9984" width="9" style="45"/>
    <col min="9985" max="9985" width="4.25" style="45" customWidth="1"/>
    <col min="9986" max="9986" width="9.375" style="45" customWidth="1"/>
    <col min="9987" max="9987" width="19.375" style="45" customWidth="1"/>
    <col min="9988" max="9988" width="21.375" style="45" customWidth="1"/>
    <col min="9989" max="9989" width="0" style="45" hidden="1" customWidth="1"/>
    <col min="9990" max="9990" width="14.375" style="45" customWidth="1"/>
    <col min="9991" max="9991" width="11.625" style="45" customWidth="1"/>
    <col min="9992" max="9992" width="12.375" style="45" customWidth="1"/>
    <col min="9993" max="9993" width="14.375" style="45" bestFit="1" customWidth="1"/>
    <col min="9994" max="9994" width="13.5" style="45" customWidth="1"/>
    <col min="9995" max="9995" width="8.875" style="45" customWidth="1"/>
    <col min="9996" max="9996" width="14.375" style="45" bestFit="1" customWidth="1"/>
    <col min="9997" max="10240" width="9" style="45"/>
    <col min="10241" max="10241" width="4.25" style="45" customWidth="1"/>
    <col min="10242" max="10242" width="9.375" style="45" customWidth="1"/>
    <col min="10243" max="10243" width="19.375" style="45" customWidth="1"/>
    <col min="10244" max="10244" width="21.375" style="45" customWidth="1"/>
    <col min="10245" max="10245" width="0" style="45" hidden="1" customWidth="1"/>
    <col min="10246" max="10246" width="14.375" style="45" customWidth="1"/>
    <col min="10247" max="10247" width="11.625" style="45" customWidth="1"/>
    <col min="10248" max="10248" width="12.375" style="45" customWidth="1"/>
    <col min="10249" max="10249" width="14.375" style="45" bestFit="1" customWidth="1"/>
    <col min="10250" max="10250" width="13.5" style="45" customWidth="1"/>
    <col min="10251" max="10251" width="8.875" style="45" customWidth="1"/>
    <col min="10252" max="10252" width="14.375" style="45" bestFit="1" customWidth="1"/>
    <col min="10253" max="10496" width="9" style="45"/>
    <col min="10497" max="10497" width="4.25" style="45" customWidth="1"/>
    <col min="10498" max="10498" width="9.375" style="45" customWidth="1"/>
    <col min="10499" max="10499" width="19.375" style="45" customWidth="1"/>
    <col min="10500" max="10500" width="21.375" style="45" customWidth="1"/>
    <col min="10501" max="10501" width="0" style="45" hidden="1" customWidth="1"/>
    <col min="10502" max="10502" width="14.375" style="45" customWidth="1"/>
    <col min="10503" max="10503" width="11.625" style="45" customWidth="1"/>
    <col min="10504" max="10504" width="12.375" style="45" customWidth="1"/>
    <col min="10505" max="10505" width="14.375" style="45" bestFit="1" customWidth="1"/>
    <col min="10506" max="10506" width="13.5" style="45" customWidth="1"/>
    <col min="10507" max="10507" width="8.875" style="45" customWidth="1"/>
    <col min="10508" max="10508" width="14.375" style="45" bestFit="1" customWidth="1"/>
    <col min="10509" max="10752" width="9" style="45"/>
    <col min="10753" max="10753" width="4.25" style="45" customWidth="1"/>
    <col min="10754" max="10754" width="9.375" style="45" customWidth="1"/>
    <col min="10755" max="10755" width="19.375" style="45" customWidth="1"/>
    <col min="10756" max="10756" width="21.375" style="45" customWidth="1"/>
    <col min="10757" max="10757" width="0" style="45" hidden="1" customWidth="1"/>
    <col min="10758" max="10758" width="14.375" style="45" customWidth="1"/>
    <col min="10759" max="10759" width="11.625" style="45" customWidth="1"/>
    <col min="10760" max="10760" width="12.375" style="45" customWidth="1"/>
    <col min="10761" max="10761" width="14.375" style="45" bestFit="1" customWidth="1"/>
    <col min="10762" max="10762" width="13.5" style="45" customWidth="1"/>
    <col min="10763" max="10763" width="8.875" style="45" customWidth="1"/>
    <col min="10764" max="10764" width="14.375" style="45" bestFit="1" customWidth="1"/>
    <col min="10765" max="11008" width="9" style="45"/>
    <col min="11009" max="11009" width="4.25" style="45" customWidth="1"/>
    <col min="11010" max="11010" width="9.375" style="45" customWidth="1"/>
    <col min="11011" max="11011" width="19.375" style="45" customWidth="1"/>
    <col min="11012" max="11012" width="21.375" style="45" customWidth="1"/>
    <col min="11013" max="11013" width="0" style="45" hidden="1" customWidth="1"/>
    <col min="11014" max="11014" width="14.375" style="45" customWidth="1"/>
    <col min="11015" max="11015" width="11.625" style="45" customWidth="1"/>
    <col min="11016" max="11016" width="12.375" style="45" customWidth="1"/>
    <col min="11017" max="11017" width="14.375" style="45" bestFit="1" customWidth="1"/>
    <col min="11018" max="11018" width="13.5" style="45" customWidth="1"/>
    <col min="11019" max="11019" width="8.875" style="45" customWidth="1"/>
    <col min="11020" max="11020" width="14.375" style="45" bestFit="1" customWidth="1"/>
    <col min="11021" max="11264" width="9" style="45"/>
    <col min="11265" max="11265" width="4.25" style="45" customWidth="1"/>
    <col min="11266" max="11266" width="9.375" style="45" customWidth="1"/>
    <col min="11267" max="11267" width="19.375" style="45" customWidth="1"/>
    <col min="11268" max="11268" width="21.375" style="45" customWidth="1"/>
    <col min="11269" max="11269" width="0" style="45" hidden="1" customWidth="1"/>
    <col min="11270" max="11270" width="14.375" style="45" customWidth="1"/>
    <col min="11271" max="11271" width="11.625" style="45" customWidth="1"/>
    <col min="11272" max="11272" width="12.375" style="45" customWidth="1"/>
    <col min="11273" max="11273" width="14.375" style="45" bestFit="1" customWidth="1"/>
    <col min="11274" max="11274" width="13.5" style="45" customWidth="1"/>
    <col min="11275" max="11275" width="8.875" style="45" customWidth="1"/>
    <col min="11276" max="11276" width="14.375" style="45" bestFit="1" customWidth="1"/>
    <col min="11277" max="11520" width="9" style="45"/>
    <col min="11521" max="11521" width="4.25" style="45" customWidth="1"/>
    <col min="11522" max="11522" width="9.375" style="45" customWidth="1"/>
    <col min="11523" max="11523" width="19.375" style="45" customWidth="1"/>
    <col min="11524" max="11524" width="21.375" style="45" customWidth="1"/>
    <col min="11525" max="11525" width="0" style="45" hidden="1" customWidth="1"/>
    <col min="11526" max="11526" width="14.375" style="45" customWidth="1"/>
    <col min="11527" max="11527" width="11.625" style="45" customWidth="1"/>
    <col min="11528" max="11528" width="12.375" style="45" customWidth="1"/>
    <col min="11529" max="11529" width="14.375" style="45" bestFit="1" customWidth="1"/>
    <col min="11530" max="11530" width="13.5" style="45" customWidth="1"/>
    <col min="11531" max="11531" width="8.875" style="45" customWidth="1"/>
    <col min="11532" max="11532" width="14.375" style="45" bestFit="1" customWidth="1"/>
    <col min="11533" max="11776" width="9" style="45"/>
    <col min="11777" max="11777" width="4.25" style="45" customWidth="1"/>
    <col min="11778" max="11778" width="9.375" style="45" customWidth="1"/>
    <col min="11779" max="11779" width="19.375" style="45" customWidth="1"/>
    <col min="11780" max="11780" width="21.375" style="45" customWidth="1"/>
    <col min="11781" max="11781" width="0" style="45" hidden="1" customWidth="1"/>
    <col min="11782" max="11782" width="14.375" style="45" customWidth="1"/>
    <col min="11783" max="11783" width="11.625" style="45" customWidth="1"/>
    <col min="11784" max="11784" width="12.375" style="45" customWidth="1"/>
    <col min="11785" max="11785" width="14.375" style="45" bestFit="1" customWidth="1"/>
    <col min="11786" max="11786" width="13.5" style="45" customWidth="1"/>
    <col min="11787" max="11787" width="8.875" style="45" customWidth="1"/>
    <col min="11788" max="11788" width="14.375" style="45" bestFit="1" customWidth="1"/>
    <col min="11789" max="12032" width="9" style="45"/>
    <col min="12033" max="12033" width="4.25" style="45" customWidth="1"/>
    <col min="12034" max="12034" width="9.375" style="45" customWidth="1"/>
    <col min="12035" max="12035" width="19.375" style="45" customWidth="1"/>
    <col min="12036" max="12036" width="21.375" style="45" customWidth="1"/>
    <col min="12037" max="12037" width="0" style="45" hidden="1" customWidth="1"/>
    <col min="12038" max="12038" width="14.375" style="45" customWidth="1"/>
    <col min="12039" max="12039" width="11.625" style="45" customWidth="1"/>
    <col min="12040" max="12040" width="12.375" style="45" customWidth="1"/>
    <col min="12041" max="12041" width="14.375" style="45" bestFit="1" customWidth="1"/>
    <col min="12042" max="12042" width="13.5" style="45" customWidth="1"/>
    <col min="12043" max="12043" width="8.875" style="45" customWidth="1"/>
    <col min="12044" max="12044" width="14.375" style="45" bestFit="1" customWidth="1"/>
    <col min="12045" max="12288" width="9" style="45"/>
    <col min="12289" max="12289" width="4.25" style="45" customWidth="1"/>
    <col min="12290" max="12290" width="9.375" style="45" customWidth="1"/>
    <col min="12291" max="12291" width="19.375" style="45" customWidth="1"/>
    <col min="12292" max="12292" width="21.375" style="45" customWidth="1"/>
    <col min="12293" max="12293" width="0" style="45" hidden="1" customWidth="1"/>
    <col min="12294" max="12294" width="14.375" style="45" customWidth="1"/>
    <col min="12295" max="12295" width="11.625" style="45" customWidth="1"/>
    <col min="12296" max="12296" width="12.375" style="45" customWidth="1"/>
    <col min="12297" max="12297" width="14.375" style="45" bestFit="1" customWidth="1"/>
    <col min="12298" max="12298" width="13.5" style="45" customWidth="1"/>
    <col min="12299" max="12299" width="8.875" style="45" customWidth="1"/>
    <col min="12300" max="12300" width="14.375" style="45" bestFit="1" customWidth="1"/>
    <col min="12301" max="12544" width="9" style="45"/>
    <col min="12545" max="12545" width="4.25" style="45" customWidth="1"/>
    <col min="12546" max="12546" width="9.375" style="45" customWidth="1"/>
    <col min="12547" max="12547" width="19.375" style="45" customWidth="1"/>
    <col min="12548" max="12548" width="21.375" style="45" customWidth="1"/>
    <col min="12549" max="12549" width="0" style="45" hidden="1" customWidth="1"/>
    <col min="12550" max="12550" width="14.375" style="45" customWidth="1"/>
    <col min="12551" max="12551" width="11.625" style="45" customWidth="1"/>
    <col min="12552" max="12552" width="12.375" style="45" customWidth="1"/>
    <col min="12553" max="12553" width="14.375" style="45" bestFit="1" customWidth="1"/>
    <col min="12554" max="12554" width="13.5" style="45" customWidth="1"/>
    <col min="12555" max="12555" width="8.875" style="45" customWidth="1"/>
    <col min="12556" max="12556" width="14.375" style="45" bestFit="1" customWidth="1"/>
    <col min="12557" max="12800" width="9" style="45"/>
    <col min="12801" max="12801" width="4.25" style="45" customWidth="1"/>
    <col min="12802" max="12802" width="9.375" style="45" customWidth="1"/>
    <col min="12803" max="12803" width="19.375" style="45" customWidth="1"/>
    <col min="12804" max="12804" width="21.375" style="45" customWidth="1"/>
    <col min="12805" max="12805" width="0" style="45" hidden="1" customWidth="1"/>
    <col min="12806" max="12806" width="14.375" style="45" customWidth="1"/>
    <col min="12807" max="12807" width="11.625" style="45" customWidth="1"/>
    <col min="12808" max="12808" width="12.375" style="45" customWidth="1"/>
    <col min="12809" max="12809" width="14.375" style="45" bestFit="1" customWidth="1"/>
    <col min="12810" max="12810" width="13.5" style="45" customWidth="1"/>
    <col min="12811" max="12811" width="8.875" style="45" customWidth="1"/>
    <col min="12812" max="12812" width="14.375" style="45" bestFit="1" customWidth="1"/>
    <col min="12813" max="13056" width="9" style="45"/>
    <col min="13057" max="13057" width="4.25" style="45" customWidth="1"/>
    <col min="13058" max="13058" width="9.375" style="45" customWidth="1"/>
    <col min="13059" max="13059" width="19.375" style="45" customWidth="1"/>
    <col min="13060" max="13060" width="21.375" style="45" customWidth="1"/>
    <col min="13061" max="13061" width="0" style="45" hidden="1" customWidth="1"/>
    <col min="13062" max="13062" width="14.375" style="45" customWidth="1"/>
    <col min="13063" max="13063" width="11.625" style="45" customWidth="1"/>
    <col min="13064" max="13064" width="12.375" style="45" customWidth="1"/>
    <col min="13065" max="13065" width="14.375" style="45" bestFit="1" customWidth="1"/>
    <col min="13066" max="13066" width="13.5" style="45" customWidth="1"/>
    <col min="13067" max="13067" width="8.875" style="45" customWidth="1"/>
    <col min="13068" max="13068" width="14.375" style="45" bestFit="1" customWidth="1"/>
    <col min="13069" max="13312" width="9" style="45"/>
    <col min="13313" max="13313" width="4.25" style="45" customWidth="1"/>
    <col min="13314" max="13314" width="9.375" style="45" customWidth="1"/>
    <col min="13315" max="13315" width="19.375" style="45" customWidth="1"/>
    <col min="13316" max="13316" width="21.375" style="45" customWidth="1"/>
    <col min="13317" max="13317" width="0" style="45" hidden="1" customWidth="1"/>
    <col min="13318" max="13318" width="14.375" style="45" customWidth="1"/>
    <col min="13319" max="13319" width="11.625" style="45" customWidth="1"/>
    <col min="13320" max="13320" width="12.375" style="45" customWidth="1"/>
    <col min="13321" max="13321" width="14.375" style="45" bestFit="1" customWidth="1"/>
    <col min="13322" max="13322" width="13.5" style="45" customWidth="1"/>
    <col min="13323" max="13323" width="8.875" style="45" customWidth="1"/>
    <col min="13324" max="13324" width="14.375" style="45" bestFit="1" customWidth="1"/>
    <col min="13325" max="13568" width="9" style="45"/>
    <col min="13569" max="13569" width="4.25" style="45" customWidth="1"/>
    <col min="13570" max="13570" width="9.375" style="45" customWidth="1"/>
    <col min="13571" max="13571" width="19.375" style="45" customWidth="1"/>
    <col min="13572" max="13572" width="21.375" style="45" customWidth="1"/>
    <col min="13573" max="13573" width="0" style="45" hidden="1" customWidth="1"/>
    <col min="13574" max="13574" width="14.375" style="45" customWidth="1"/>
    <col min="13575" max="13575" width="11.625" style="45" customWidth="1"/>
    <col min="13576" max="13576" width="12.375" style="45" customWidth="1"/>
    <col min="13577" max="13577" width="14.375" style="45" bestFit="1" customWidth="1"/>
    <col min="13578" max="13578" width="13.5" style="45" customWidth="1"/>
    <col min="13579" max="13579" width="8.875" style="45" customWidth="1"/>
    <col min="13580" max="13580" width="14.375" style="45" bestFit="1" customWidth="1"/>
    <col min="13581" max="13824" width="9" style="45"/>
    <col min="13825" max="13825" width="4.25" style="45" customWidth="1"/>
    <col min="13826" max="13826" width="9.375" style="45" customWidth="1"/>
    <col min="13827" max="13827" width="19.375" style="45" customWidth="1"/>
    <col min="13828" max="13828" width="21.375" style="45" customWidth="1"/>
    <col min="13829" max="13829" width="0" style="45" hidden="1" customWidth="1"/>
    <col min="13830" max="13830" width="14.375" style="45" customWidth="1"/>
    <col min="13831" max="13831" width="11.625" style="45" customWidth="1"/>
    <col min="13832" max="13832" width="12.375" style="45" customWidth="1"/>
    <col min="13833" max="13833" width="14.375" style="45" bestFit="1" customWidth="1"/>
    <col min="13834" max="13834" width="13.5" style="45" customWidth="1"/>
    <col min="13835" max="13835" width="8.875" style="45" customWidth="1"/>
    <col min="13836" max="13836" width="14.375" style="45" bestFit="1" customWidth="1"/>
    <col min="13837" max="14080" width="9" style="45"/>
    <col min="14081" max="14081" width="4.25" style="45" customWidth="1"/>
    <col min="14082" max="14082" width="9.375" style="45" customWidth="1"/>
    <col min="14083" max="14083" width="19.375" style="45" customWidth="1"/>
    <col min="14084" max="14084" width="21.375" style="45" customWidth="1"/>
    <col min="14085" max="14085" width="0" style="45" hidden="1" customWidth="1"/>
    <col min="14086" max="14086" width="14.375" style="45" customWidth="1"/>
    <col min="14087" max="14087" width="11.625" style="45" customWidth="1"/>
    <col min="14088" max="14088" width="12.375" style="45" customWidth="1"/>
    <col min="14089" max="14089" width="14.375" style="45" bestFit="1" customWidth="1"/>
    <col min="14090" max="14090" width="13.5" style="45" customWidth="1"/>
    <col min="14091" max="14091" width="8.875" style="45" customWidth="1"/>
    <col min="14092" max="14092" width="14.375" style="45" bestFit="1" customWidth="1"/>
    <col min="14093" max="14336" width="9" style="45"/>
    <col min="14337" max="14337" width="4.25" style="45" customWidth="1"/>
    <col min="14338" max="14338" width="9.375" style="45" customWidth="1"/>
    <col min="14339" max="14339" width="19.375" style="45" customWidth="1"/>
    <col min="14340" max="14340" width="21.375" style="45" customWidth="1"/>
    <col min="14341" max="14341" width="0" style="45" hidden="1" customWidth="1"/>
    <col min="14342" max="14342" width="14.375" style="45" customWidth="1"/>
    <col min="14343" max="14343" width="11.625" style="45" customWidth="1"/>
    <col min="14344" max="14344" width="12.375" style="45" customWidth="1"/>
    <col min="14345" max="14345" width="14.375" style="45" bestFit="1" customWidth="1"/>
    <col min="14346" max="14346" width="13.5" style="45" customWidth="1"/>
    <col min="14347" max="14347" width="8.875" style="45" customWidth="1"/>
    <col min="14348" max="14348" width="14.375" style="45" bestFit="1" customWidth="1"/>
    <col min="14349" max="14592" width="9" style="45"/>
    <col min="14593" max="14593" width="4.25" style="45" customWidth="1"/>
    <col min="14594" max="14594" width="9.375" style="45" customWidth="1"/>
    <col min="14595" max="14595" width="19.375" style="45" customWidth="1"/>
    <col min="14596" max="14596" width="21.375" style="45" customWidth="1"/>
    <col min="14597" max="14597" width="0" style="45" hidden="1" customWidth="1"/>
    <col min="14598" max="14598" width="14.375" style="45" customWidth="1"/>
    <col min="14599" max="14599" width="11.625" style="45" customWidth="1"/>
    <col min="14600" max="14600" width="12.375" style="45" customWidth="1"/>
    <col min="14601" max="14601" width="14.375" style="45" bestFit="1" customWidth="1"/>
    <col min="14602" max="14602" width="13.5" style="45" customWidth="1"/>
    <col min="14603" max="14603" width="8.875" style="45" customWidth="1"/>
    <col min="14604" max="14604" width="14.375" style="45" bestFit="1" customWidth="1"/>
    <col min="14605" max="14848" width="9" style="45"/>
    <col min="14849" max="14849" width="4.25" style="45" customWidth="1"/>
    <col min="14850" max="14850" width="9.375" style="45" customWidth="1"/>
    <col min="14851" max="14851" width="19.375" style="45" customWidth="1"/>
    <col min="14852" max="14852" width="21.375" style="45" customWidth="1"/>
    <col min="14853" max="14853" width="0" style="45" hidden="1" customWidth="1"/>
    <col min="14854" max="14854" width="14.375" style="45" customWidth="1"/>
    <col min="14855" max="14855" width="11.625" style="45" customWidth="1"/>
    <col min="14856" max="14856" width="12.375" style="45" customWidth="1"/>
    <col min="14857" max="14857" width="14.375" style="45" bestFit="1" customWidth="1"/>
    <col min="14858" max="14858" width="13.5" style="45" customWidth="1"/>
    <col min="14859" max="14859" width="8.875" style="45" customWidth="1"/>
    <col min="14860" max="14860" width="14.375" style="45" bestFit="1" customWidth="1"/>
    <col min="14861" max="15104" width="9" style="45"/>
    <col min="15105" max="15105" width="4.25" style="45" customWidth="1"/>
    <col min="15106" max="15106" width="9.375" style="45" customWidth="1"/>
    <col min="15107" max="15107" width="19.375" style="45" customWidth="1"/>
    <col min="15108" max="15108" width="21.375" style="45" customWidth="1"/>
    <col min="15109" max="15109" width="0" style="45" hidden="1" customWidth="1"/>
    <col min="15110" max="15110" width="14.375" style="45" customWidth="1"/>
    <col min="15111" max="15111" width="11.625" style="45" customWidth="1"/>
    <col min="15112" max="15112" width="12.375" style="45" customWidth="1"/>
    <col min="15113" max="15113" width="14.375" style="45" bestFit="1" customWidth="1"/>
    <col min="15114" max="15114" width="13.5" style="45" customWidth="1"/>
    <col min="15115" max="15115" width="8.875" style="45" customWidth="1"/>
    <col min="15116" max="15116" width="14.375" style="45" bestFit="1" customWidth="1"/>
    <col min="15117" max="15360" width="9" style="45"/>
    <col min="15361" max="15361" width="4.25" style="45" customWidth="1"/>
    <col min="15362" max="15362" width="9.375" style="45" customWidth="1"/>
    <col min="15363" max="15363" width="19.375" style="45" customWidth="1"/>
    <col min="15364" max="15364" width="21.375" style="45" customWidth="1"/>
    <col min="15365" max="15365" width="0" style="45" hidden="1" customWidth="1"/>
    <col min="15366" max="15366" width="14.375" style="45" customWidth="1"/>
    <col min="15367" max="15367" width="11.625" style="45" customWidth="1"/>
    <col min="15368" max="15368" width="12.375" style="45" customWidth="1"/>
    <col min="15369" max="15369" width="14.375" style="45" bestFit="1" customWidth="1"/>
    <col min="15370" max="15370" width="13.5" style="45" customWidth="1"/>
    <col min="15371" max="15371" width="8.875" style="45" customWidth="1"/>
    <col min="15372" max="15372" width="14.375" style="45" bestFit="1" customWidth="1"/>
    <col min="15373" max="15616" width="9" style="45"/>
    <col min="15617" max="15617" width="4.25" style="45" customWidth="1"/>
    <col min="15618" max="15618" width="9.375" style="45" customWidth="1"/>
    <col min="15619" max="15619" width="19.375" style="45" customWidth="1"/>
    <col min="15620" max="15620" width="21.375" style="45" customWidth="1"/>
    <col min="15621" max="15621" width="0" style="45" hidden="1" customWidth="1"/>
    <col min="15622" max="15622" width="14.375" style="45" customWidth="1"/>
    <col min="15623" max="15623" width="11.625" style="45" customWidth="1"/>
    <col min="15624" max="15624" width="12.375" style="45" customWidth="1"/>
    <col min="15625" max="15625" width="14.375" style="45" bestFit="1" customWidth="1"/>
    <col min="15626" max="15626" width="13.5" style="45" customWidth="1"/>
    <col min="15627" max="15627" width="8.875" style="45" customWidth="1"/>
    <col min="15628" max="15628" width="14.375" style="45" bestFit="1" customWidth="1"/>
    <col min="15629" max="15872" width="9" style="45"/>
    <col min="15873" max="15873" width="4.25" style="45" customWidth="1"/>
    <col min="15874" max="15874" width="9.375" style="45" customWidth="1"/>
    <col min="15875" max="15875" width="19.375" style="45" customWidth="1"/>
    <col min="15876" max="15876" width="21.375" style="45" customWidth="1"/>
    <col min="15877" max="15877" width="0" style="45" hidden="1" customWidth="1"/>
    <col min="15878" max="15878" width="14.375" style="45" customWidth="1"/>
    <col min="15879" max="15879" width="11.625" style="45" customWidth="1"/>
    <col min="15880" max="15880" width="12.375" style="45" customWidth="1"/>
    <col min="15881" max="15881" width="14.375" style="45" bestFit="1" customWidth="1"/>
    <col min="15882" max="15882" width="13.5" style="45" customWidth="1"/>
    <col min="15883" max="15883" width="8.875" style="45" customWidth="1"/>
    <col min="15884" max="15884" width="14.375" style="45" bestFit="1" customWidth="1"/>
    <col min="15885" max="16128" width="9" style="45"/>
    <col min="16129" max="16129" width="4.25" style="45" customWidth="1"/>
    <col min="16130" max="16130" width="9.375" style="45" customWidth="1"/>
    <col min="16131" max="16131" width="19.375" style="45" customWidth="1"/>
    <col min="16132" max="16132" width="21.375" style="45" customWidth="1"/>
    <col min="16133" max="16133" width="0" style="45" hidden="1" customWidth="1"/>
    <col min="16134" max="16134" width="14.375" style="45" customWidth="1"/>
    <col min="16135" max="16135" width="11.625" style="45" customWidth="1"/>
    <col min="16136" max="16136" width="12.375" style="45" customWidth="1"/>
    <col min="16137" max="16137" width="14.375" style="45" bestFit="1" customWidth="1"/>
    <col min="16138" max="16138" width="13.5" style="45" customWidth="1"/>
    <col min="16139" max="16139" width="8.875" style="45" customWidth="1"/>
    <col min="16140" max="16140" width="14.375" style="45" bestFit="1" customWidth="1"/>
    <col min="16141" max="16384" width="9" style="45"/>
  </cols>
  <sheetData>
    <row r="1" spans="1:12" ht="18.75" customHeight="1">
      <c r="A1" s="106" t="s">
        <v>50</v>
      </c>
      <c r="B1" s="106"/>
      <c r="C1" s="106"/>
      <c r="D1" s="40"/>
      <c r="E1" s="40"/>
      <c r="F1" s="41"/>
      <c r="G1" s="40"/>
      <c r="H1" s="42"/>
      <c r="I1" s="43"/>
      <c r="J1" s="44" t="s">
        <v>51</v>
      </c>
      <c r="K1" s="40" t="s">
        <v>52</v>
      </c>
    </row>
    <row r="2" spans="1:12" ht="21" customHeight="1">
      <c r="A2" s="46"/>
      <c r="B2" s="47"/>
      <c r="C2" s="46"/>
      <c r="D2" s="40"/>
      <c r="E2" s="40"/>
      <c r="F2" s="41"/>
      <c r="G2" s="40"/>
      <c r="H2" s="42"/>
      <c r="I2" s="43"/>
      <c r="J2" s="44"/>
      <c r="K2" s="40"/>
    </row>
    <row r="3" spans="1:12" ht="24.75" customHeight="1">
      <c r="A3" s="107" t="s">
        <v>53</v>
      </c>
      <c r="B3" s="107"/>
      <c r="C3" s="107"/>
      <c r="D3" s="107"/>
      <c r="E3" s="107"/>
      <c r="F3" s="107"/>
      <c r="G3" s="107"/>
      <c r="H3" s="107"/>
      <c r="I3" s="107"/>
      <c r="J3" s="107"/>
      <c r="K3" s="107"/>
    </row>
    <row r="4" spans="1:12" ht="20.25" customHeight="1">
      <c r="A4" s="48"/>
      <c r="B4" s="49"/>
      <c r="C4" s="48"/>
      <c r="D4" s="50"/>
      <c r="E4" s="50"/>
      <c r="F4" s="48"/>
      <c r="G4" s="50"/>
      <c r="H4" s="51"/>
      <c r="I4" s="52"/>
      <c r="J4" s="53"/>
      <c r="K4" s="54"/>
    </row>
    <row r="5" spans="1:12" ht="22.5" customHeight="1">
      <c r="A5" s="108" t="s">
        <v>54</v>
      </c>
      <c r="B5" s="110" t="s">
        <v>55</v>
      </c>
      <c r="C5" s="112" t="s">
        <v>3</v>
      </c>
      <c r="D5" s="113"/>
      <c r="E5" s="113"/>
      <c r="F5" s="114" t="s">
        <v>1</v>
      </c>
      <c r="G5" s="116" t="s">
        <v>56</v>
      </c>
      <c r="H5" s="118" t="s">
        <v>0</v>
      </c>
      <c r="I5" s="120" t="s">
        <v>57</v>
      </c>
      <c r="J5" s="122" t="s">
        <v>58</v>
      </c>
      <c r="K5" s="124" t="s">
        <v>4</v>
      </c>
    </row>
    <row r="6" spans="1:12" ht="22.5" customHeight="1">
      <c r="A6" s="109"/>
      <c r="B6" s="111"/>
      <c r="C6" s="55" t="s">
        <v>59</v>
      </c>
      <c r="D6" s="56" t="s">
        <v>2</v>
      </c>
      <c r="E6" s="57" t="s">
        <v>60</v>
      </c>
      <c r="F6" s="115"/>
      <c r="G6" s="117"/>
      <c r="H6" s="119"/>
      <c r="I6" s="121"/>
      <c r="J6" s="123"/>
      <c r="K6" s="125"/>
    </row>
    <row r="7" spans="1:12" s="63" customFormat="1" ht="25.5" customHeight="1">
      <c r="A7" s="58">
        <f t="shared" ref="A7:A24" si="0">ROW()-6</f>
        <v>1</v>
      </c>
      <c r="B7" s="59">
        <v>42262</v>
      </c>
      <c r="C7" s="1" t="s">
        <v>76</v>
      </c>
      <c r="D7" s="1" t="str">
        <f>VLOOKUP(C7,[25]Vine!$A$5:$E$168,3,0)</f>
        <v>Ba Tri - Bến Tre</v>
      </c>
      <c r="E7" s="58" t="e">
        <f>VLOOKUP(C7,[26]Times!$B$5:$C$70,2,0)</f>
        <v>#N/A</v>
      </c>
      <c r="F7" s="60" t="s">
        <v>65</v>
      </c>
      <c r="G7" s="61">
        <v>5540</v>
      </c>
      <c r="H7" s="60">
        <v>28000</v>
      </c>
      <c r="I7" s="62">
        <f t="shared" ref="I7:I24" si="1">H7*G7</f>
        <v>155120000</v>
      </c>
      <c r="J7" s="58" t="str">
        <f>VLOOKUP(C7,[25]Vine!$A$5:$E$168,4,0)</f>
        <v>Bến Tre</v>
      </c>
      <c r="K7" s="58"/>
    </row>
    <row r="8" spans="1:12" s="63" customFormat="1" ht="25.5" customHeight="1">
      <c r="A8" s="58">
        <f t="shared" si="0"/>
        <v>2</v>
      </c>
      <c r="B8" s="59">
        <v>42262</v>
      </c>
      <c r="C8" s="1" t="s">
        <v>37</v>
      </c>
      <c r="D8" s="1" t="str">
        <f>VLOOKUP(C8,[25]Vine!$A$5:$E$168,3,0)</f>
        <v>Ba Tri - Bến Tre</v>
      </c>
      <c r="E8" s="58" t="e">
        <f>VLOOKUP(C8,[26]Times!$B$5:$C$70,2,0)</f>
        <v>#N/A</v>
      </c>
      <c r="F8" s="60" t="s">
        <v>65</v>
      </c>
      <c r="G8" s="61">
        <v>5070</v>
      </c>
      <c r="H8" s="60">
        <v>28000</v>
      </c>
      <c r="I8" s="62">
        <f t="shared" si="1"/>
        <v>141960000</v>
      </c>
      <c r="J8" s="58" t="str">
        <f>VLOOKUP(C8,[25]Vine!$A$5:$E$168,4,0)</f>
        <v>Bến Tre</v>
      </c>
      <c r="K8" s="58"/>
    </row>
    <row r="9" spans="1:12" s="63" customFormat="1" ht="25.5" customHeight="1">
      <c r="A9" s="58">
        <f t="shared" si="0"/>
        <v>3</v>
      </c>
      <c r="B9" s="59">
        <v>42262</v>
      </c>
      <c r="C9" s="1" t="s">
        <v>77</v>
      </c>
      <c r="D9" s="1" t="str">
        <f>VLOOKUP(C9,[25]Vine!$A$5:$E$168,3,0)</f>
        <v>Ba Tri - Bến Tre</v>
      </c>
      <c r="E9" s="58" t="e">
        <f>VLOOKUP(C9,[26]Times!$B$5:$C$70,2,0)</f>
        <v>#N/A</v>
      </c>
      <c r="F9" s="60" t="s">
        <v>65</v>
      </c>
      <c r="G9" s="64">
        <v>5540</v>
      </c>
      <c r="H9" s="60">
        <v>28000</v>
      </c>
      <c r="I9" s="62">
        <f t="shared" si="1"/>
        <v>155120000</v>
      </c>
      <c r="J9" s="58" t="str">
        <f>VLOOKUP(C9,[25]Vine!$A$5:$E$168,4,0)</f>
        <v>Bến Tre</v>
      </c>
      <c r="K9" s="58"/>
    </row>
    <row r="10" spans="1:12" s="63" customFormat="1" ht="25.5" customHeight="1">
      <c r="A10" s="58">
        <f t="shared" si="0"/>
        <v>4</v>
      </c>
      <c r="B10" s="59">
        <v>42262</v>
      </c>
      <c r="C10" s="1" t="s">
        <v>78</v>
      </c>
      <c r="D10" s="1" t="str">
        <f>VLOOKUP(C10,[25]Vine!$A$5:$E$168,3,0)</f>
        <v>Phan Thiết - Bình Thuận</v>
      </c>
      <c r="E10" s="58">
        <f>VLOOKUP(C10,[26]Times!$B$5:$C$70,2,0)</f>
        <v>260178873</v>
      </c>
      <c r="F10" s="60" t="s">
        <v>62</v>
      </c>
      <c r="G10" s="61">
        <v>4443</v>
      </c>
      <c r="H10" s="60">
        <v>25000</v>
      </c>
      <c r="I10" s="62">
        <f t="shared" si="1"/>
        <v>111075000</v>
      </c>
      <c r="J10" s="58" t="str">
        <f>VLOOKUP(C10,[25]Vine!$A$5:$E$168,4,0)</f>
        <v>Bình Thuận</v>
      </c>
      <c r="K10" s="58"/>
    </row>
    <row r="11" spans="1:12" s="63" customFormat="1" ht="25.5" customHeight="1">
      <c r="A11" s="58">
        <f t="shared" si="0"/>
        <v>5</v>
      </c>
      <c r="B11" s="59">
        <v>42262</v>
      </c>
      <c r="C11" s="1" t="s">
        <v>42</v>
      </c>
      <c r="D11" s="1" t="str">
        <f>VLOOKUP(C11,[25]Vine!$A$5:$E$168,3,0)</f>
        <v>Phan Thiết - Bình Thuận</v>
      </c>
      <c r="E11" s="58">
        <f>VLOOKUP(C11,[26]Times!$B$5:$C$70,2,0)</f>
        <v>260850613</v>
      </c>
      <c r="F11" s="60" t="s">
        <v>62</v>
      </c>
      <c r="G11" s="61">
        <v>5980</v>
      </c>
      <c r="H11" s="60">
        <v>25000</v>
      </c>
      <c r="I11" s="62">
        <f t="shared" si="1"/>
        <v>149500000</v>
      </c>
      <c r="J11" s="58" t="str">
        <f>VLOOKUP(C11,[25]Vine!$A$5:$E$168,4,0)</f>
        <v>Bình Thuận</v>
      </c>
      <c r="K11" s="58"/>
      <c r="L11" s="65"/>
    </row>
    <row r="12" spans="1:12" s="63" customFormat="1" ht="25.5" customHeight="1">
      <c r="A12" s="58">
        <f t="shared" si="0"/>
        <v>6</v>
      </c>
      <c r="B12" s="59">
        <v>42262</v>
      </c>
      <c r="C12" s="1" t="s">
        <v>79</v>
      </c>
      <c r="D12" s="1" t="str">
        <f>VLOOKUP(C12,[25]Vine!$A$5:$E$168,3,0)</f>
        <v>Phan Thiết - Bình Thuận</v>
      </c>
      <c r="E12" s="58">
        <f>VLOOKUP(C12,[26]Times!$B$5:$C$70,2,0)</f>
        <v>280853616</v>
      </c>
      <c r="F12" s="60" t="s">
        <v>62</v>
      </c>
      <c r="G12" s="61">
        <v>5013</v>
      </c>
      <c r="H12" s="60">
        <v>25000</v>
      </c>
      <c r="I12" s="62">
        <f t="shared" si="1"/>
        <v>125325000</v>
      </c>
      <c r="J12" s="58" t="str">
        <f>VLOOKUP(C12,[25]Vine!$A$5:$E$168,4,0)</f>
        <v>Bình Thuận</v>
      </c>
      <c r="K12" s="58"/>
    </row>
    <row r="13" spans="1:12" s="63" customFormat="1" ht="25.5" customHeight="1">
      <c r="A13" s="58">
        <f t="shared" si="0"/>
        <v>7</v>
      </c>
      <c r="B13" s="59">
        <v>42266</v>
      </c>
      <c r="C13" s="1" t="s">
        <v>68</v>
      </c>
      <c r="D13" s="1" t="str">
        <f>VLOOKUP(C13,[25]Vine!$A$5:$E$168,3,0)</f>
        <v>Rạch Giá - Kiên Giang</v>
      </c>
      <c r="E13" s="58">
        <f>VLOOKUP(C13,[26]Times!$B$5:$C$70,2,0)</f>
        <v>370511387</v>
      </c>
      <c r="F13" s="60" t="s">
        <v>65</v>
      </c>
      <c r="G13" s="61">
        <v>5083</v>
      </c>
      <c r="H13" s="60">
        <v>28000</v>
      </c>
      <c r="I13" s="62">
        <f t="shared" si="1"/>
        <v>142324000</v>
      </c>
      <c r="J13" s="58" t="str">
        <f>VLOOKUP(C13,[25]Vine!$A$5:$E$168,4,0)</f>
        <v>Kiên Giang</v>
      </c>
      <c r="K13" s="58"/>
    </row>
    <row r="14" spans="1:12" s="63" customFormat="1" ht="25.5" customHeight="1">
      <c r="A14" s="58">
        <f t="shared" si="0"/>
        <v>8</v>
      </c>
      <c r="B14" s="59">
        <v>42266</v>
      </c>
      <c r="C14" s="1" t="s">
        <v>69</v>
      </c>
      <c r="D14" s="1" t="str">
        <f>VLOOKUP(C14,[25]Vine!$A$5:$E$168,3,0)</f>
        <v>Rạch Giá - Kiên Giang</v>
      </c>
      <c r="E14" s="58">
        <f>VLOOKUP(C14,[26]Times!$B$5:$C$70,2,0)</f>
        <v>370782417</v>
      </c>
      <c r="F14" s="60" t="s">
        <v>65</v>
      </c>
      <c r="G14" s="61">
        <v>5079</v>
      </c>
      <c r="H14" s="60">
        <v>28000</v>
      </c>
      <c r="I14" s="62">
        <f t="shared" si="1"/>
        <v>142212000</v>
      </c>
      <c r="J14" s="58" t="str">
        <f>VLOOKUP(C14,[25]Vine!$A$5:$E$168,4,0)</f>
        <v>Kiên Giang</v>
      </c>
      <c r="K14" s="58"/>
    </row>
    <row r="15" spans="1:12" s="63" customFormat="1" ht="25.5" customHeight="1">
      <c r="A15" s="58">
        <f t="shared" si="0"/>
        <v>9</v>
      </c>
      <c r="B15" s="59">
        <v>42266</v>
      </c>
      <c r="C15" s="85" t="s">
        <v>78</v>
      </c>
      <c r="D15" s="1" t="str">
        <f>VLOOKUP(C15,[25]Vine!$A$5:$E$168,3,0)</f>
        <v>Phan Thiết - Bình Thuận</v>
      </c>
      <c r="E15" s="58">
        <f>VLOOKUP(C15,[26]Times!$B$5:$C$70,2,0)</f>
        <v>260178873</v>
      </c>
      <c r="F15" s="60" t="s">
        <v>62</v>
      </c>
      <c r="G15" s="61">
        <v>5630</v>
      </c>
      <c r="H15" s="60">
        <v>25000</v>
      </c>
      <c r="I15" s="62">
        <f t="shared" si="1"/>
        <v>140750000</v>
      </c>
      <c r="J15" s="58" t="str">
        <f>VLOOKUP(C15,[25]Vine!$A$5:$E$168,4,0)</f>
        <v>Bình Thuận</v>
      </c>
      <c r="K15" s="58"/>
    </row>
    <row r="16" spans="1:12" s="63" customFormat="1" ht="25.5" customHeight="1">
      <c r="A16" s="58">
        <f t="shared" si="0"/>
        <v>10</v>
      </c>
      <c r="B16" s="59">
        <v>42266</v>
      </c>
      <c r="C16" s="85" t="s">
        <v>42</v>
      </c>
      <c r="D16" s="1" t="str">
        <f>VLOOKUP(C16,[25]Vine!$A$5:$E$168,3,0)</f>
        <v>Phan Thiết - Bình Thuận</v>
      </c>
      <c r="E16" s="58">
        <f>VLOOKUP(C16,[26]Times!$B$5:$C$70,2,0)</f>
        <v>260850613</v>
      </c>
      <c r="F16" s="60" t="s">
        <v>62</v>
      </c>
      <c r="G16" s="61">
        <v>5934</v>
      </c>
      <c r="H16" s="60">
        <v>25000</v>
      </c>
      <c r="I16" s="62">
        <f t="shared" si="1"/>
        <v>148350000</v>
      </c>
      <c r="J16" s="58" t="str">
        <f>VLOOKUP(C16,[25]Vine!$A$5:$E$168,4,0)</f>
        <v>Bình Thuận</v>
      </c>
      <c r="K16" s="58"/>
    </row>
    <row r="17" spans="1:11" s="63" customFormat="1" ht="25.5" customHeight="1">
      <c r="A17" s="58">
        <f t="shared" si="0"/>
        <v>11</v>
      </c>
      <c r="B17" s="59">
        <v>42266</v>
      </c>
      <c r="C17" s="1" t="s">
        <v>80</v>
      </c>
      <c r="D17" s="1" t="str">
        <f>VLOOKUP(C17,[25]Vine!$A$5:$E$168,3,0)</f>
        <v>Gò Công Đông - Tiền Giang</v>
      </c>
      <c r="E17" s="58">
        <f>VLOOKUP(C17,[26]Times!$B$5:$C$70,2,0)</f>
        <v>311318331</v>
      </c>
      <c r="F17" s="60" t="s">
        <v>81</v>
      </c>
      <c r="G17" s="64">
        <v>5980</v>
      </c>
      <c r="H17" s="60">
        <v>27000</v>
      </c>
      <c r="I17" s="62">
        <f t="shared" si="1"/>
        <v>161460000</v>
      </c>
      <c r="J17" s="58" t="str">
        <f>VLOOKUP(C17,[25]Vine!$A$5:$E$168,4,0)</f>
        <v>Tiền Giang</v>
      </c>
      <c r="K17" s="58"/>
    </row>
    <row r="18" spans="1:11" s="63" customFormat="1" ht="25.5" customHeight="1">
      <c r="A18" s="58">
        <f t="shared" si="0"/>
        <v>12</v>
      </c>
      <c r="B18" s="59">
        <v>42266</v>
      </c>
      <c r="C18" s="1" t="s">
        <v>82</v>
      </c>
      <c r="D18" s="1" t="str">
        <f>VLOOKUP(C18,[25]Vine!$A$5:$E$168,3,0)</f>
        <v>Gò Công Tây - Tiền Giang</v>
      </c>
      <c r="E18" s="58">
        <f>VLOOKUP(C18,[26]Times!$B$5:$C$70,2,0)</f>
        <v>310882191</v>
      </c>
      <c r="F18" s="60" t="s">
        <v>81</v>
      </c>
      <c r="G18" s="61">
        <v>6175</v>
      </c>
      <c r="H18" s="60">
        <v>27000</v>
      </c>
      <c r="I18" s="62">
        <f t="shared" si="1"/>
        <v>166725000</v>
      </c>
      <c r="J18" s="58" t="str">
        <f>VLOOKUP(C18,[25]Vine!$A$5:$E$168,4,0)</f>
        <v>Tiền Giang</v>
      </c>
      <c r="K18" s="58"/>
    </row>
    <row r="19" spans="1:11" s="63" customFormat="1" ht="25.5" customHeight="1">
      <c r="A19" s="58">
        <f t="shared" si="0"/>
        <v>13</v>
      </c>
      <c r="B19" s="59">
        <v>42266</v>
      </c>
      <c r="C19" s="1" t="s">
        <v>83</v>
      </c>
      <c r="D19" s="1" t="str">
        <f>VLOOKUP(C19,[25]Vine!$A$5:$E$168,3,0)</f>
        <v xml:space="preserve">Gò Công Tây - Tiền Giang </v>
      </c>
      <c r="E19" s="58">
        <f>VLOOKUP(C19,[26]Times!$B$5:$C$70,2,0)</f>
        <v>310882158</v>
      </c>
      <c r="F19" s="60" t="s">
        <v>81</v>
      </c>
      <c r="G19" s="61">
        <v>6740</v>
      </c>
      <c r="H19" s="60">
        <v>27000</v>
      </c>
      <c r="I19" s="62">
        <f t="shared" si="1"/>
        <v>181980000</v>
      </c>
      <c r="J19" s="58" t="str">
        <f>VLOOKUP(C19,[25]Vine!$A$5:$E$168,4,0)</f>
        <v>Tiền Giang</v>
      </c>
      <c r="K19" s="58"/>
    </row>
    <row r="20" spans="1:11" s="63" customFormat="1" ht="25.5" customHeight="1">
      <c r="A20" s="58">
        <f t="shared" si="0"/>
        <v>14</v>
      </c>
      <c r="B20" s="59">
        <v>42275</v>
      </c>
      <c r="C20" s="1" t="s">
        <v>66</v>
      </c>
      <c r="D20" s="1" t="str">
        <f>VLOOKUP(C20,[25]Vine!$A$5:$E$168,3,0)</f>
        <v>Mỹ Tho - Tiền Giang</v>
      </c>
      <c r="E20" s="58">
        <f>VLOOKUP(C20,[26]Times!$B$5:$C$70,2,0)</f>
        <v>310526150</v>
      </c>
      <c r="F20" s="60" t="s">
        <v>65</v>
      </c>
      <c r="G20" s="61">
        <v>4980</v>
      </c>
      <c r="H20" s="60">
        <v>28000</v>
      </c>
      <c r="I20" s="62">
        <f t="shared" si="1"/>
        <v>139440000</v>
      </c>
      <c r="J20" s="58" t="str">
        <f>VLOOKUP(C20,[25]Vine!$A$5:$E$168,4,0)</f>
        <v>Tiền Giang</v>
      </c>
      <c r="K20" s="58"/>
    </row>
    <row r="21" spans="1:11" s="63" customFormat="1" ht="25.5" customHeight="1">
      <c r="A21" s="58">
        <f t="shared" si="0"/>
        <v>15</v>
      </c>
      <c r="B21" s="59">
        <v>42275</v>
      </c>
      <c r="C21" s="1" t="s">
        <v>67</v>
      </c>
      <c r="D21" s="1" t="str">
        <f>VLOOKUP(C21,[25]Vine!$A$5:$E$168,3,0)</f>
        <v>Mỹ Tho - Tiền Giang</v>
      </c>
      <c r="E21" s="58">
        <f>VLOOKUP(C21,[26]Times!$B$5:$C$70,2,0)</f>
        <v>310703274</v>
      </c>
      <c r="F21" s="60" t="s">
        <v>65</v>
      </c>
      <c r="G21" s="61">
        <v>6208</v>
      </c>
      <c r="H21" s="60">
        <v>28000</v>
      </c>
      <c r="I21" s="62">
        <f t="shared" si="1"/>
        <v>173824000</v>
      </c>
      <c r="J21" s="58" t="str">
        <f>VLOOKUP(C21,[25]Vine!$A$5:$E$168,4,0)</f>
        <v>Tiền Giang</v>
      </c>
      <c r="K21" s="58"/>
    </row>
    <row r="22" spans="1:11" s="63" customFormat="1" ht="25.5" customHeight="1">
      <c r="A22" s="58">
        <f t="shared" si="0"/>
        <v>16</v>
      </c>
      <c r="B22" s="59">
        <v>42275</v>
      </c>
      <c r="C22" s="66" t="s">
        <v>84</v>
      </c>
      <c r="D22" s="1" t="str">
        <f>VLOOKUP(C22,[25]Vine!$A$5:$E$168,3,0)</f>
        <v>Rạch Giá - Kiên Giang</v>
      </c>
      <c r="E22" s="58">
        <f>VLOOKUP(C22,[26]Times!$B$5:$C$70,2,0)</f>
        <v>371008704</v>
      </c>
      <c r="F22" s="60" t="s">
        <v>81</v>
      </c>
      <c r="G22" s="61">
        <v>6275</v>
      </c>
      <c r="H22" s="60">
        <v>27000</v>
      </c>
      <c r="I22" s="62">
        <f t="shared" si="1"/>
        <v>169425000</v>
      </c>
      <c r="J22" s="58" t="str">
        <f>VLOOKUP(C22,[25]Vine!$A$5:$E$168,4,0)</f>
        <v>Kiên Giang</v>
      </c>
      <c r="K22" s="58"/>
    </row>
    <row r="23" spans="1:11" s="63" customFormat="1" ht="25.5" customHeight="1">
      <c r="A23" s="58">
        <f t="shared" si="0"/>
        <v>17</v>
      </c>
      <c r="B23" s="59">
        <v>42275</v>
      </c>
      <c r="C23" s="1" t="s">
        <v>85</v>
      </c>
      <c r="D23" s="1" t="str">
        <f>VLOOKUP(C23,[25]Vine!$A$5:$E$168,3,0)</f>
        <v>Rạch Giá - Kiên Giang</v>
      </c>
      <c r="E23" s="58">
        <f>VLOOKUP(C23,[26]Times!$B$5:$C$70,2,0)</f>
        <v>371139593</v>
      </c>
      <c r="F23" s="60" t="s">
        <v>81</v>
      </c>
      <c r="G23" s="61">
        <v>5786</v>
      </c>
      <c r="H23" s="60">
        <v>27000</v>
      </c>
      <c r="I23" s="62">
        <f t="shared" si="1"/>
        <v>156222000</v>
      </c>
      <c r="J23" s="58" t="str">
        <f>VLOOKUP(C23,[25]Vine!$A$5:$E$168,4,0)</f>
        <v>Kiên Giang</v>
      </c>
      <c r="K23" s="58"/>
    </row>
    <row r="24" spans="1:11" s="63" customFormat="1" ht="25.5" customHeight="1">
      <c r="A24" s="58">
        <f t="shared" si="0"/>
        <v>18</v>
      </c>
      <c r="B24" s="59">
        <v>42275</v>
      </c>
      <c r="C24" s="1" t="s">
        <v>86</v>
      </c>
      <c r="D24" s="1" t="str">
        <f>VLOOKUP(C24,[25]Vine!$A$5:$E$168,3,0)</f>
        <v>Rạch Giá - Kiên Giang</v>
      </c>
      <c r="E24" s="58">
        <f>VLOOKUP(C24,[26]Times!$B$5:$C$70,2,0)</f>
        <v>371166950</v>
      </c>
      <c r="F24" s="60" t="s">
        <v>81</v>
      </c>
      <c r="G24" s="61">
        <v>6544</v>
      </c>
      <c r="H24" s="60">
        <v>27000</v>
      </c>
      <c r="I24" s="62">
        <f t="shared" si="1"/>
        <v>176688000</v>
      </c>
      <c r="J24" s="58" t="str">
        <f>VLOOKUP(C24,[25]Vine!$A$5:$E$168,4,0)</f>
        <v>Kiên Giang</v>
      </c>
      <c r="K24" s="58"/>
    </row>
    <row r="25" spans="1:11" s="63" customFormat="1" ht="25.5" customHeight="1">
      <c r="A25" s="58"/>
      <c r="B25" s="59"/>
      <c r="C25" s="1"/>
      <c r="D25" s="1"/>
      <c r="E25" s="58"/>
      <c r="F25" s="60"/>
      <c r="G25" s="61"/>
      <c r="H25" s="60"/>
      <c r="I25" s="62"/>
      <c r="J25" s="58"/>
      <c r="K25" s="58"/>
    </row>
    <row r="26" spans="1:11" s="72" customFormat="1" ht="25.5" customHeight="1">
      <c r="A26" s="126" t="s">
        <v>72</v>
      </c>
      <c r="B26" s="127"/>
      <c r="C26" s="127"/>
      <c r="D26" s="127"/>
      <c r="E26" s="127"/>
      <c r="F26" s="128"/>
      <c r="G26" s="67">
        <f>SUM(G7:G25)</f>
        <v>102000</v>
      </c>
      <c r="H26" s="68"/>
      <c r="I26" s="69">
        <f>SUM(I7:I25)</f>
        <v>2737500000</v>
      </c>
      <c r="J26" s="70"/>
      <c r="K26" s="71"/>
    </row>
    <row r="27" spans="1:11" ht="7.5" customHeight="1">
      <c r="G27" s="75"/>
    </row>
    <row r="28" spans="1:11" ht="18" customHeight="1">
      <c r="G28" s="75"/>
    </row>
    <row r="29" spans="1:11">
      <c r="A29" s="79"/>
      <c r="C29" s="80"/>
      <c r="F29" s="81"/>
      <c r="G29" s="82"/>
      <c r="H29" s="129" t="s">
        <v>87</v>
      </c>
      <c r="I29" s="129"/>
      <c r="J29" s="129"/>
      <c r="K29" s="129"/>
    </row>
    <row r="30" spans="1:11">
      <c r="B30" s="130" t="s">
        <v>74</v>
      </c>
      <c r="C30" s="130"/>
      <c r="D30" s="45"/>
      <c r="F30" s="77"/>
      <c r="G30" s="75"/>
      <c r="H30" s="129" t="s">
        <v>75</v>
      </c>
      <c r="I30" s="129"/>
      <c r="J30" s="129"/>
      <c r="K30" s="129"/>
    </row>
    <row r="31" spans="1:11">
      <c r="G31" s="75"/>
    </row>
    <row r="32" spans="1:11">
      <c r="G32" s="84"/>
    </row>
    <row r="36" spans="2:3">
      <c r="B36" s="105" t="s">
        <v>5</v>
      </c>
      <c r="C36" s="105"/>
    </row>
    <row r="37" spans="2:3">
      <c r="B37" s="131"/>
      <c r="C37" s="131"/>
    </row>
    <row r="38" spans="2:3">
      <c r="B38" s="131"/>
      <c r="C38" s="131"/>
    </row>
    <row r="39" spans="2:3">
      <c r="B39" s="131"/>
      <c r="C39" s="131"/>
    </row>
    <row r="40" spans="2:3">
      <c r="B40" s="131"/>
      <c r="C40" s="131"/>
    </row>
    <row r="41" spans="2:3">
      <c r="B41" s="131"/>
      <c r="C41" s="131"/>
    </row>
    <row r="42" spans="2:3">
      <c r="B42" s="131"/>
      <c r="C42" s="131"/>
    </row>
    <row r="43" spans="2:3">
      <c r="B43" s="131"/>
      <c r="C43" s="131"/>
    </row>
    <row r="44" spans="2:3">
      <c r="B44" s="131"/>
      <c r="C44" s="131"/>
    </row>
  </sheetData>
  <mergeCells count="24">
    <mergeCell ref="B36:C36"/>
    <mergeCell ref="A1:C1"/>
    <mergeCell ref="A3:K3"/>
    <mergeCell ref="A5:A6"/>
    <mergeCell ref="B5:B6"/>
    <mergeCell ref="C5:E5"/>
    <mergeCell ref="F5:F6"/>
    <mergeCell ref="G5:G6"/>
    <mergeCell ref="H5:H6"/>
    <mergeCell ref="I5:I6"/>
    <mergeCell ref="J5:J6"/>
    <mergeCell ref="K5:K6"/>
    <mergeCell ref="A26:F26"/>
    <mergeCell ref="H29:K29"/>
    <mergeCell ref="B30:C30"/>
    <mergeCell ref="H30:K30"/>
    <mergeCell ref="B43:C43"/>
    <mergeCell ref="B44:C44"/>
    <mergeCell ref="B37:C37"/>
    <mergeCell ref="B38:C38"/>
    <mergeCell ref="B39:C39"/>
    <mergeCell ref="B40:C40"/>
    <mergeCell ref="B41:C41"/>
    <mergeCell ref="B42:C42"/>
  </mergeCells>
  <conditionalFormatting sqref="C5:D6 E6">
    <cfRule type="cellIs" dxfId="0" priority="1" stopIfTrue="1" operator="equal">
      <formula>"Döõ lieäu sai"</formula>
    </cfRule>
  </conditionalFormatting>
  <pageMargins left="0.45" right="0.19" top="0.41" bottom="0.3"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Tokai 04</vt:lpstr>
      <vt:lpstr>O.Cheon 02</vt:lpstr>
      <vt:lpstr>NHQ11 89.500</vt:lpstr>
      <vt:lpstr>NHQ11-89.000</vt:lpstr>
      <vt:lpstr>'Tokai 04'!Print_Area</vt:lpstr>
      <vt:lpstr>'NHQ11-89.000'!Print_Titles</vt:lpstr>
      <vt:lpstr>'O.Cheon 02'!Print_Titles</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2015-10-02T03:14:13Z</cp:lastPrinted>
  <dcterms:created xsi:type="dcterms:W3CDTF">2009-06-26T01:57:08Z</dcterms:created>
  <dcterms:modified xsi:type="dcterms:W3CDTF">2015-10-02T03:36:55Z</dcterms:modified>
</cp:coreProperties>
</file>