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225" windowWidth="14880" windowHeight="8835" tabRatio="734"/>
  </bookViews>
  <sheets>
    <sheet name="MAI MÈ 10-14" sheetId="11" r:id="rId1"/>
  </sheets>
  <calcPr calcId="124519"/>
</workbook>
</file>

<file path=xl/calcChain.xml><?xml version="1.0" encoding="utf-8"?>
<calcChain xmlns="http://schemas.openxmlformats.org/spreadsheetml/2006/main">
  <c r="F26" i="11"/>
  <c r="E23"/>
  <c r="D23"/>
  <c r="C23"/>
  <c r="C14" l="1"/>
  <c r="C13"/>
  <c r="C11"/>
  <c r="E52" l="1"/>
  <c r="E14" l="1"/>
  <c r="F14" s="1"/>
  <c r="C12"/>
  <c r="E12" s="1"/>
  <c r="F12" s="1"/>
  <c r="C10"/>
  <c r="E10" s="1"/>
  <c r="F10" s="1"/>
  <c r="E13"/>
  <c r="F13" s="1"/>
  <c r="E11"/>
  <c r="F11" s="1"/>
  <c r="E60"/>
  <c r="E61"/>
  <c r="E62"/>
  <c r="E64"/>
  <c r="C17" l="1"/>
  <c r="E35"/>
  <c r="E34"/>
  <c r="E37"/>
  <c r="E38"/>
  <c r="E39"/>
  <c r="E40"/>
  <c r="E41"/>
  <c r="E42"/>
  <c r="E43"/>
  <c r="E44"/>
  <c r="E45"/>
  <c r="E46"/>
  <c r="E53"/>
  <c r="E54"/>
  <c r="E55"/>
  <c r="E56"/>
  <c r="E57"/>
  <c r="E58"/>
  <c r="C63" l="1"/>
  <c r="E63" s="1"/>
  <c r="C65"/>
  <c r="E65" s="1"/>
  <c r="E17"/>
  <c r="E5"/>
  <c r="E6"/>
  <c r="E33"/>
  <c r="E36"/>
  <c r="C29"/>
  <c r="D29"/>
  <c r="E29"/>
  <c r="C8"/>
  <c r="F8"/>
  <c r="E48" l="1"/>
  <c r="F19" s="1"/>
  <c r="F17"/>
  <c r="E8"/>
  <c r="F29"/>
  <c r="E59" l="1"/>
  <c r="E67" s="1"/>
  <c r="F20" s="1"/>
  <c r="F23" s="1"/>
</calcChain>
</file>

<file path=xl/sharedStrings.xml><?xml version="1.0" encoding="utf-8"?>
<sst xmlns="http://schemas.openxmlformats.org/spreadsheetml/2006/main" count="68" uniqueCount="56">
  <si>
    <t>Đường</t>
  </si>
  <si>
    <t>Mè</t>
  </si>
  <si>
    <t>Bột ngọt</t>
  </si>
  <si>
    <t>Gas</t>
  </si>
  <si>
    <t>STT</t>
  </si>
  <si>
    <t>SỐ LƯỢNG</t>
  </si>
  <si>
    <t>ĐƠN GIÁ</t>
  </si>
  <si>
    <t>THÀNH TIỀN</t>
  </si>
  <si>
    <t>NỘI DUNG</t>
  </si>
  <si>
    <t>TỔNG CỘNG CHI PHÍ</t>
  </si>
  <si>
    <t>Muối</t>
  </si>
  <si>
    <t>Mai lạt</t>
  </si>
  <si>
    <t>Băng keo</t>
  </si>
  <si>
    <t>Hút ẩm</t>
  </si>
  <si>
    <t>Dây thun</t>
  </si>
  <si>
    <t>Chi phí nhân công</t>
  </si>
  <si>
    <t>TỔNG</t>
  </si>
  <si>
    <t>THANH TOÁN :</t>
  </si>
  <si>
    <t>TỜ KHAI:</t>
  </si>
  <si>
    <t>THỰC TẾ:</t>
  </si>
  <si>
    <t>THÀNH TIỀN USD</t>
  </si>
  <si>
    <t>THÀNH TIỀN VND</t>
  </si>
  <si>
    <t>Bột gừng</t>
  </si>
  <si>
    <t>Ngũ vị hương</t>
  </si>
  <si>
    <t>Thùng thiếc</t>
  </si>
  <si>
    <t>Ghẹ mè</t>
  </si>
  <si>
    <t>Ghẹ lạt</t>
  </si>
  <si>
    <t>Ớt bột</t>
  </si>
  <si>
    <t>Điện, ( tẩm, sấy)</t>
  </si>
  <si>
    <t>Mai tẩm nướng</t>
  </si>
  <si>
    <t>Giấy decan dán nhãn</t>
  </si>
  <si>
    <t>Mai mè</t>
  </si>
  <si>
    <t>CHI PHÍ XUẤT HÀNG - CHÚ NGUYÊN ()</t>
  </si>
  <si>
    <t>12/12/16 : Tạm ứng Cô Dương</t>
  </si>
  <si>
    <t>Mai tẩm xẻ</t>
  </si>
  <si>
    <t>Chai ghép</t>
  </si>
  <si>
    <t>Thùng trắng</t>
  </si>
  <si>
    <t>Thùng vàng</t>
  </si>
  <si>
    <t>Bao PA lớn</t>
  </si>
  <si>
    <t>Bao PE</t>
  </si>
  <si>
    <t>Ổ khóa</t>
  </si>
  <si>
    <t>Gum</t>
  </si>
  <si>
    <t>Tôm lạt</t>
  </si>
  <si>
    <t>Chỉ tẩm</t>
  </si>
  <si>
    <t>Chai</t>
  </si>
  <si>
    <t>Mai mè ớt</t>
  </si>
  <si>
    <t>2 thùng mẫu</t>
  </si>
  <si>
    <t>CHI PHÍ NGUYÊN VẬT LIỆU PHỤ</t>
  </si>
  <si>
    <t>CHI PHÍ NGUYÊN LIỆU CHÍNH &amp; BAO BÌ</t>
  </si>
  <si>
    <t>Tiền nước, nước thải, mặt bằng</t>
  </si>
  <si>
    <t>CHI PHÍ:</t>
  </si>
  <si>
    <t>Chi phí nguyên vật liệu phụ</t>
  </si>
  <si>
    <t>Chi phí nguyên vật liệu chính &amp; bao bì</t>
  </si>
  <si>
    <t>Chi phí xuất hàng</t>
  </si>
  <si>
    <t>09/01/17 : Tiền mặt</t>
  </si>
  <si>
    <t>Trả cô Dương 15.000USD * 23.000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</si>
</sst>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-* #,##0.00_-;\-* #,##0.00_-;_-* &quot;-&quot;??_-;_-@_-"/>
    <numFmt numFmtId="167" formatCode="_(* #,##0.000_);_(* \(#,##0.000\);_(* &quot;-&quot;??_);_(@_)"/>
    <numFmt numFmtId="168" formatCode="_(* #,##0.0_);_(* \(#,##0.0\);_(* &quot;-&quot;?_);_(@_)"/>
  </numFmts>
  <fonts count="8">
    <font>
      <sz val="12"/>
      <name val="VNI-Times"/>
    </font>
    <font>
      <sz val="12"/>
      <name val="VNI-Times"/>
    </font>
    <font>
      <sz val="8"/>
      <name val="VNI-Times"/>
    </font>
    <font>
      <sz val="13"/>
      <name val="Times New Roman"/>
      <family val="1"/>
    </font>
    <font>
      <b/>
      <sz val="12"/>
      <name val="VNI-Times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78">
    <xf numFmtId="0" fontId="0" fillId="0" borderId="0" xfId="0"/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vertical="center"/>
    </xf>
    <xf numFmtId="165" fontId="3" fillId="0" borderId="3" xfId="1" applyNumberFormat="1" applyFont="1" applyBorder="1" applyAlignment="1">
      <alignment vertical="center"/>
    </xf>
    <xf numFmtId="164" fontId="3" fillId="0" borderId="3" xfId="1" applyNumberFormat="1" applyFont="1" applyBorder="1" applyAlignment="1">
      <alignment vertical="center"/>
    </xf>
    <xf numFmtId="164" fontId="3" fillId="0" borderId="5" xfId="1" applyNumberFormat="1" applyFont="1" applyBorder="1" applyAlignment="1">
      <alignment vertical="center"/>
    </xf>
    <xf numFmtId="165" fontId="3" fillId="0" borderId="5" xfId="1" applyNumberFormat="1" applyFont="1" applyBorder="1" applyAlignment="1">
      <alignment vertical="center"/>
    </xf>
    <xf numFmtId="165" fontId="3" fillId="0" borderId="3" xfId="0" applyNumberFormat="1" applyFont="1" applyBorder="1" applyAlignment="1">
      <alignment vertical="center"/>
    </xf>
    <xf numFmtId="168" fontId="3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5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 applyAlignment="1">
      <alignment vertical="center"/>
    </xf>
    <xf numFmtId="165" fontId="7" fillId="0" borderId="0" xfId="1" applyNumberFormat="1" applyFont="1" applyBorder="1" applyAlignment="1">
      <alignment vertical="center"/>
    </xf>
    <xf numFmtId="43" fontId="5" fillId="0" borderId="0" xfId="0" applyNumberFormat="1" applyFont="1" applyAlignment="1">
      <alignment vertical="center"/>
    </xf>
    <xf numFmtId="1" fontId="3" fillId="0" borderId="3" xfId="2" applyNumberFormat="1" applyFont="1" applyBorder="1" applyAlignment="1">
      <alignment horizontal="left"/>
    </xf>
    <xf numFmtId="167" fontId="3" fillId="0" borderId="3" xfId="2" applyNumberFormat="1" applyFont="1" applyBorder="1" applyAlignment="1">
      <alignment horizontal="left"/>
    </xf>
    <xf numFmtId="0" fontId="3" fillId="0" borderId="5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center" vertical="center" wrapText="1"/>
    </xf>
    <xf numFmtId="165" fontId="6" fillId="0" borderId="1" xfId="1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5" fillId="0" borderId="0" xfId="0" applyNumberFormat="1" applyFont="1" applyAlignment="1">
      <alignment vertical="center"/>
    </xf>
    <xf numFmtId="0" fontId="6" fillId="0" borderId="2" xfId="0" applyFont="1" applyBorder="1" applyAlignment="1">
      <alignment vertical="center"/>
    </xf>
    <xf numFmtId="164" fontId="5" fillId="0" borderId="2" xfId="1" applyNumberFormat="1" applyFont="1" applyBorder="1" applyAlignment="1">
      <alignment vertical="center"/>
    </xf>
    <xf numFmtId="43" fontId="5" fillId="0" borderId="2" xfId="1" applyFont="1" applyBorder="1" applyAlignment="1">
      <alignment vertical="center"/>
    </xf>
    <xf numFmtId="43" fontId="5" fillId="0" borderId="2" xfId="1" applyNumberFormat="1" applyFont="1" applyBorder="1" applyAlignment="1">
      <alignment vertical="center"/>
    </xf>
    <xf numFmtId="165" fontId="5" fillId="0" borderId="2" xfId="1" applyNumberFormat="1" applyFont="1" applyBorder="1" applyAlignment="1">
      <alignment vertical="center"/>
    </xf>
    <xf numFmtId="164" fontId="5" fillId="0" borderId="3" xfId="1" applyNumberFormat="1" applyFont="1" applyBorder="1" applyAlignment="1">
      <alignment vertical="center"/>
    </xf>
    <xf numFmtId="43" fontId="5" fillId="0" borderId="3" xfId="1" applyFont="1" applyBorder="1" applyAlignment="1">
      <alignment vertical="center"/>
    </xf>
    <xf numFmtId="43" fontId="5" fillId="0" borderId="3" xfId="1" applyNumberFormat="1" applyFont="1" applyBorder="1" applyAlignment="1">
      <alignment vertical="center"/>
    </xf>
    <xf numFmtId="165" fontId="5" fillId="0" borderId="3" xfId="1" applyNumberFormat="1" applyFont="1" applyBorder="1" applyAlignment="1">
      <alignment vertical="center"/>
    </xf>
    <xf numFmtId="164" fontId="6" fillId="0" borderId="1" xfId="1" applyNumberFormat="1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164" fontId="6" fillId="0" borderId="2" xfId="1" applyNumberFormat="1" applyFont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43" fontId="6" fillId="0" borderId="2" xfId="1" applyNumberFormat="1" applyFont="1" applyBorder="1" applyAlignment="1">
      <alignment vertical="center"/>
    </xf>
    <xf numFmtId="165" fontId="5" fillId="0" borderId="3" xfId="0" applyNumberFormat="1" applyFont="1" applyBorder="1" applyAlignment="1">
      <alignment vertical="center"/>
    </xf>
    <xf numFmtId="164" fontId="5" fillId="0" borderId="4" xfId="1" applyNumberFormat="1" applyFont="1" applyBorder="1" applyAlignment="1">
      <alignment vertical="center"/>
    </xf>
    <xf numFmtId="43" fontId="5" fillId="0" borderId="4" xfId="1" applyFont="1" applyBorder="1" applyAlignment="1">
      <alignment vertical="center"/>
    </xf>
    <xf numFmtId="43" fontId="5" fillId="0" borderId="4" xfId="1" applyNumberFormat="1" applyFont="1" applyBorder="1" applyAlignment="1">
      <alignment vertical="center"/>
    </xf>
    <xf numFmtId="165" fontId="5" fillId="0" borderId="4" xfId="1" applyNumberFormat="1" applyFont="1" applyBorder="1" applyAlignment="1">
      <alignment vertical="center"/>
    </xf>
    <xf numFmtId="0" fontId="6" fillId="0" borderId="0" xfId="0" applyFont="1" applyAlignment="1">
      <alignment vertical="center" wrapText="1"/>
    </xf>
    <xf numFmtId="168" fontId="5" fillId="0" borderId="0" xfId="0" applyNumberFormat="1" applyFont="1" applyAlignment="1">
      <alignment vertical="center"/>
    </xf>
    <xf numFmtId="0" fontId="5" fillId="0" borderId="5" xfId="0" applyFont="1" applyBorder="1" applyAlignment="1">
      <alignment vertical="center"/>
    </xf>
    <xf numFmtId="165" fontId="5" fillId="0" borderId="6" xfId="1" applyNumberFormat="1" applyFont="1" applyBorder="1" applyAlignment="1">
      <alignment vertical="center"/>
    </xf>
    <xf numFmtId="0" fontId="5" fillId="0" borderId="6" xfId="0" applyFont="1" applyBorder="1" applyAlignment="1">
      <alignment vertical="center"/>
    </xf>
    <xf numFmtId="164" fontId="5" fillId="0" borderId="6" xfId="1" applyNumberFormat="1" applyFont="1" applyBorder="1" applyAlignment="1">
      <alignment vertical="center"/>
    </xf>
    <xf numFmtId="43" fontId="5" fillId="0" borderId="6" xfId="1" applyFont="1" applyBorder="1" applyAlignment="1">
      <alignment vertical="center"/>
    </xf>
    <xf numFmtId="43" fontId="5" fillId="0" borderId="6" xfId="1" applyNumberFormat="1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vertical="center"/>
    </xf>
    <xf numFmtId="164" fontId="5" fillId="0" borderId="5" xfId="1" applyNumberFormat="1" applyFont="1" applyBorder="1" applyAlignment="1">
      <alignment vertical="center"/>
    </xf>
    <xf numFmtId="43" fontId="5" fillId="0" borderId="5" xfId="1" applyFont="1" applyBorder="1" applyAlignment="1">
      <alignment vertical="center"/>
    </xf>
    <xf numFmtId="43" fontId="5" fillId="0" borderId="5" xfId="1" applyNumberFormat="1" applyFont="1" applyBorder="1" applyAlignment="1">
      <alignment vertical="center"/>
    </xf>
    <xf numFmtId="165" fontId="5" fillId="0" borderId="5" xfId="1" applyNumberFormat="1" applyFont="1" applyBorder="1" applyAlignment="1">
      <alignment vertical="center"/>
    </xf>
    <xf numFmtId="165" fontId="7" fillId="0" borderId="0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7" fontId="3" fillId="0" borderId="5" xfId="2" applyNumberFormat="1" applyFont="1" applyBorder="1" applyAlignment="1">
      <alignment horizontal="left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164" fontId="5" fillId="0" borderId="8" xfId="1" applyNumberFormat="1" applyFont="1" applyBorder="1" applyAlignment="1">
      <alignment vertical="center"/>
    </xf>
    <xf numFmtId="165" fontId="5" fillId="0" borderId="8" xfId="1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165" fontId="6" fillId="0" borderId="0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165" fontId="7" fillId="0" borderId="7" xfId="1" applyNumberFormat="1" applyFont="1" applyBorder="1" applyAlignment="1">
      <alignment horizontal="center" vertical="center"/>
    </xf>
    <xf numFmtId="165" fontId="3" fillId="0" borderId="5" xfId="0" applyNumberFormat="1" applyFont="1" applyBorder="1" applyAlignment="1">
      <alignment vertical="center"/>
    </xf>
  </cellXfs>
  <cellStyles count="3">
    <cellStyle name="Comma" xfId="1" builtinId="3"/>
    <cellStyle name="Comma_cong no VL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indexed="25"/>
  </sheetPr>
  <dimension ref="A1:F68"/>
  <sheetViews>
    <sheetView tabSelected="1" workbookViewId="0">
      <selection activeCell="D33" sqref="D33"/>
    </sheetView>
  </sheetViews>
  <sheetFormatPr defaultRowHeight="15.75"/>
  <cols>
    <col min="1" max="1" width="3.5" style="9" customWidth="1"/>
    <col min="2" max="2" width="30.25" style="9" customWidth="1"/>
    <col min="3" max="3" width="11" style="11" customWidth="1"/>
    <col min="4" max="4" width="9.875" style="12" customWidth="1"/>
    <col min="5" max="5" width="15.625" style="12" customWidth="1"/>
    <col min="6" max="6" width="13.75" style="9" customWidth="1"/>
    <col min="7" max="16384" width="9" style="9"/>
  </cols>
  <sheetData>
    <row r="1" spans="1:6" ht="27.75" customHeight="1">
      <c r="A1" s="75" t="s">
        <v>32</v>
      </c>
      <c r="B1" s="75"/>
      <c r="C1" s="75"/>
      <c r="D1" s="75"/>
      <c r="E1" s="75"/>
      <c r="F1" s="24"/>
    </row>
    <row r="2" spans="1:6" ht="15" customHeight="1">
      <c r="A2" s="10"/>
    </row>
    <row r="3" spans="1:6" s="29" customFormat="1" ht="39.75" customHeight="1">
      <c r="A3" s="25"/>
      <c r="B3" s="26" t="s">
        <v>8</v>
      </c>
      <c r="C3" s="27" t="s">
        <v>5</v>
      </c>
      <c r="D3" s="28" t="s">
        <v>6</v>
      </c>
      <c r="E3" s="28" t="s">
        <v>20</v>
      </c>
      <c r="F3" s="28" t="s">
        <v>21</v>
      </c>
    </row>
    <row r="4" spans="1:6" ht="17.25" hidden="1" customHeight="1">
      <c r="A4" s="30"/>
      <c r="B4" s="31" t="s">
        <v>18</v>
      </c>
      <c r="C4" s="32"/>
      <c r="D4" s="33"/>
      <c r="E4" s="34"/>
      <c r="F4" s="35"/>
    </row>
    <row r="5" spans="1:6" ht="17.25" hidden="1" customHeight="1">
      <c r="A5" s="30"/>
      <c r="B5" s="54"/>
      <c r="C5" s="55"/>
      <c r="D5" s="56"/>
      <c r="E5" s="57">
        <f>C5*D5</f>
        <v>0</v>
      </c>
      <c r="F5" s="53"/>
    </row>
    <row r="6" spans="1:6" ht="17.25" hidden="1" customHeight="1">
      <c r="A6" s="30"/>
      <c r="B6" s="54"/>
      <c r="C6" s="55"/>
      <c r="D6" s="56"/>
      <c r="E6" s="57">
        <f>C6*D6</f>
        <v>0</v>
      </c>
      <c r="F6" s="53"/>
    </row>
    <row r="7" spans="1:6" ht="17.25" hidden="1" customHeight="1">
      <c r="B7" s="21"/>
      <c r="C7" s="36"/>
      <c r="D7" s="37"/>
      <c r="E7" s="38"/>
      <c r="F7" s="39"/>
    </row>
    <row r="8" spans="1:6" s="10" customFormat="1" ht="17.25" hidden="1" customHeight="1">
      <c r="B8" s="19" t="s">
        <v>16</v>
      </c>
      <c r="C8" s="40">
        <f>SUM(C4:C7)</f>
        <v>0</v>
      </c>
      <c r="D8" s="40"/>
      <c r="E8" s="40">
        <f>SUM(E4:E7)</f>
        <v>0</v>
      </c>
      <c r="F8" s="41">
        <f>SUM(F4:F7)</f>
        <v>0</v>
      </c>
    </row>
    <row r="9" spans="1:6" s="10" customFormat="1" ht="17.25" customHeight="1">
      <c r="B9" s="31" t="s">
        <v>19</v>
      </c>
      <c r="C9" s="42"/>
      <c r="D9" s="43"/>
      <c r="E9" s="44"/>
      <c r="F9" s="43"/>
    </row>
    <row r="10" spans="1:6" ht="17.25" customHeight="1">
      <c r="B10" s="21" t="s">
        <v>44</v>
      </c>
      <c r="C10" s="36">
        <f>7*12</f>
        <v>84</v>
      </c>
      <c r="D10" s="37"/>
      <c r="E10" s="38">
        <f>C10*D10</f>
        <v>0</v>
      </c>
      <c r="F10" s="45">
        <f>E10*21400</f>
        <v>0</v>
      </c>
    </row>
    <row r="11" spans="1:6" ht="17.25" customHeight="1">
      <c r="B11" s="21" t="s">
        <v>29</v>
      </c>
      <c r="C11" s="36">
        <f>30*12</f>
        <v>360</v>
      </c>
      <c r="D11" s="37"/>
      <c r="E11" s="38">
        <f>C11*D11</f>
        <v>0</v>
      </c>
      <c r="F11" s="45">
        <f>E11*21400</f>
        <v>0</v>
      </c>
    </row>
    <row r="12" spans="1:6" ht="17.25" customHeight="1">
      <c r="B12" s="21" t="s">
        <v>25</v>
      </c>
      <c r="C12" s="36">
        <f>220*7</f>
        <v>1540</v>
      </c>
      <c r="D12" s="37"/>
      <c r="E12" s="38">
        <f>C12*D12</f>
        <v>0</v>
      </c>
      <c r="F12" s="45">
        <f>E12*21400</f>
        <v>0</v>
      </c>
    </row>
    <row r="13" spans="1:6" ht="17.25" customHeight="1">
      <c r="B13" s="21" t="s">
        <v>31</v>
      </c>
      <c r="C13" s="36">
        <f>270*8</f>
        <v>2160</v>
      </c>
      <c r="D13" s="37"/>
      <c r="E13" s="38">
        <f>C13*D13</f>
        <v>0</v>
      </c>
      <c r="F13" s="45">
        <f>E13*21400</f>
        <v>0</v>
      </c>
    </row>
    <row r="14" spans="1:6" ht="17.25" customHeight="1">
      <c r="B14" s="21" t="s">
        <v>45</v>
      </c>
      <c r="C14" s="36">
        <f>170*8</f>
        <v>1360</v>
      </c>
      <c r="D14" s="37"/>
      <c r="E14" s="38">
        <f>C14*D14</f>
        <v>0</v>
      </c>
      <c r="F14" s="45">
        <f>E14*21400</f>
        <v>0</v>
      </c>
    </row>
    <row r="15" spans="1:6" ht="17.25" customHeight="1">
      <c r="B15" s="21" t="s">
        <v>46</v>
      </c>
      <c r="C15" s="36"/>
      <c r="D15" s="37"/>
      <c r="E15" s="38"/>
      <c r="F15" s="45"/>
    </row>
    <row r="16" spans="1:6" ht="17.25" customHeight="1">
      <c r="B16" s="21"/>
      <c r="C16" s="36"/>
      <c r="D16" s="37"/>
      <c r="E16" s="38"/>
      <c r="F16" s="39"/>
    </row>
    <row r="17" spans="1:6" s="10" customFormat="1" ht="17.25" customHeight="1">
      <c r="B17" s="19" t="s">
        <v>16</v>
      </c>
      <c r="C17" s="40">
        <f>SUM(C9:C16)</f>
        <v>5504</v>
      </c>
      <c r="D17" s="40"/>
      <c r="E17" s="40">
        <f>SUM(E9:E16)</f>
        <v>0</v>
      </c>
      <c r="F17" s="41">
        <f>SUM(F9:F16)</f>
        <v>0</v>
      </c>
    </row>
    <row r="18" spans="1:6" ht="17.25" customHeight="1">
      <c r="B18" s="22" t="s">
        <v>50</v>
      </c>
      <c r="C18" s="36"/>
      <c r="D18" s="37"/>
      <c r="E18" s="38"/>
      <c r="F18" s="45"/>
    </row>
    <row r="19" spans="1:6" ht="17.25" customHeight="1">
      <c r="B19" s="52" t="s">
        <v>52</v>
      </c>
      <c r="C19" s="60"/>
      <c r="D19" s="61"/>
      <c r="E19" s="62"/>
      <c r="F19" s="7">
        <f>E48</f>
        <v>570628200</v>
      </c>
    </row>
    <row r="20" spans="1:6" ht="17.25" customHeight="1">
      <c r="B20" s="52" t="s">
        <v>51</v>
      </c>
      <c r="C20" s="60"/>
      <c r="D20" s="61"/>
      <c r="E20" s="62"/>
      <c r="F20" s="7">
        <f>E67</f>
        <v>286657750</v>
      </c>
    </row>
    <row r="21" spans="1:6" ht="17.25" customHeight="1">
      <c r="B21" s="52" t="s">
        <v>53</v>
      </c>
      <c r="C21" s="60"/>
      <c r="D21" s="61"/>
      <c r="E21" s="62"/>
      <c r="F21" s="77"/>
    </row>
    <row r="22" spans="1:6" ht="17.25" customHeight="1">
      <c r="B22" s="23"/>
      <c r="C22" s="46"/>
      <c r="D22" s="47"/>
      <c r="E22" s="48"/>
      <c r="F22" s="49"/>
    </row>
    <row r="23" spans="1:6" s="10" customFormat="1" ht="17.25" customHeight="1">
      <c r="B23" s="19" t="s">
        <v>16</v>
      </c>
      <c r="C23" s="41">
        <f>SUM(C18:C22)</f>
        <v>0</v>
      </c>
      <c r="D23" s="41">
        <f>SUM(D18:D22)</f>
        <v>0</v>
      </c>
      <c r="E23" s="41">
        <f>SUM(E18:E22)</f>
        <v>0</v>
      </c>
      <c r="F23" s="41">
        <f>SUM(F18:F22)</f>
        <v>857285950</v>
      </c>
    </row>
    <row r="24" spans="1:6" ht="17.25" customHeight="1">
      <c r="B24" s="22" t="s">
        <v>17</v>
      </c>
      <c r="C24" s="36"/>
      <c r="D24" s="37"/>
      <c r="E24" s="38"/>
      <c r="F24" s="45"/>
    </row>
    <row r="25" spans="1:6" ht="17.25" customHeight="1">
      <c r="B25" s="52" t="s">
        <v>33</v>
      </c>
      <c r="C25" s="60"/>
      <c r="D25" s="61"/>
      <c r="E25" s="62"/>
      <c r="F25" s="7">
        <v>300000000</v>
      </c>
    </row>
    <row r="26" spans="1:6" ht="17.25" customHeight="1">
      <c r="B26" s="52" t="s">
        <v>55</v>
      </c>
      <c r="C26" s="60"/>
      <c r="D26" s="61"/>
      <c r="E26" s="62"/>
      <c r="F26" s="7">
        <f>15000*23000</f>
        <v>345000000</v>
      </c>
    </row>
    <row r="27" spans="1:6" ht="17.25" customHeight="1">
      <c r="B27" s="52" t="s">
        <v>54</v>
      </c>
      <c r="C27" s="60"/>
      <c r="D27" s="61"/>
      <c r="E27" s="62"/>
      <c r="F27" s="7">
        <v>212285950</v>
      </c>
    </row>
    <row r="28" spans="1:6" ht="17.25" customHeight="1">
      <c r="B28" s="23"/>
      <c r="C28" s="46"/>
      <c r="D28" s="47"/>
      <c r="E28" s="48"/>
      <c r="F28" s="49"/>
    </row>
    <row r="29" spans="1:6" s="10" customFormat="1" ht="17.25" customHeight="1">
      <c r="B29" s="19" t="s">
        <v>16</v>
      </c>
      <c r="C29" s="41">
        <f>SUM(C24:C28)</f>
        <v>0</v>
      </c>
      <c r="D29" s="41">
        <f>SUM(D24:D28)</f>
        <v>0</v>
      </c>
      <c r="E29" s="41">
        <f>SUM(E24:E28)</f>
        <v>0</v>
      </c>
      <c r="F29" s="41">
        <f>SUM(F24:F28)</f>
        <v>857285950</v>
      </c>
    </row>
    <row r="30" spans="1:6" ht="11.25" customHeight="1">
      <c r="B30" s="13"/>
      <c r="C30" s="76"/>
      <c r="D30" s="76"/>
      <c r="E30" s="14"/>
      <c r="F30" s="15"/>
    </row>
    <row r="31" spans="1:6" ht="26.25" customHeight="1">
      <c r="B31" s="13" t="s">
        <v>48</v>
      </c>
      <c r="C31" s="64"/>
      <c r="D31" s="64"/>
      <c r="E31" s="14"/>
      <c r="F31" s="15"/>
    </row>
    <row r="32" spans="1:6" s="50" customFormat="1" ht="36.75" customHeight="1">
      <c r="A32" s="65" t="s">
        <v>4</v>
      </c>
      <c r="B32" s="65" t="s">
        <v>8</v>
      </c>
      <c r="C32" s="27" t="s">
        <v>5</v>
      </c>
      <c r="D32" s="28" t="s">
        <v>6</v>
      </c>
      <c r="E32" s="28" t="s">
        <v>7</v>
      </c>
    </row>
    <row r="33" spans="1:6" ht="15.75" customHeight="1">
      <c r="A33" s="58">
        <v>1</v>
      </c>
      <c r="B33" s="54" t="s">
        <v>42</v>
      </c>
      <c r="C33" s="55">
        <v>2</v>
      </c>
      <c r="D33" s="53">
        <v>350000</v>
      </c>
      <c r="E33" s="53">
        <f t="shared" ref="E33:E65" si="0">C33*D33</f>
        <v>700000</v>
      </c>
    </row>
    <row r="34" spans="1:6" ht="15.75" customHeight="1">
      <c r="A34" s="58">
        <v>2</v>
      </c>
      <c r="B34" s="21" t="s">
        <v>43</v>
      </c>
      <c r="C34" s="36">
        <v>12</v>
      </c>
      <c r="D34" s="39">
        <v>150000</v>
      </c>
      <c r="E34" s="39">
        <f t="shared" ref="E34:E35" si="1">C34*D34</f>
        <v>1800000</v>
      </c>
    </row>
    <row r="35" spans="1:6" ht="15.75" customHeight="1">
      <c r="A35" s="20">
        <v>3</v>
      </c>
      <c r="B35" s="21" t="s">
        <v>34</v>
      </c>
      <c r="C35" s="36">
        <v>403</v>
      </c>
      <c r="D35" s="39">
        <v>200000</v>
      </c>
      <c r="E35" s="39">
        <f t="shared" si="1"/>
        <v>80600000</v>
      </c>
      <c r="F35" s="51"/>
    </row>
    <row r="36" spans="1:6" ht="15.75" customHeight="1">
      <c r="A36" s="58">
        <v>4</v>
      </c>
      <c r="B36" s="21" t="s">
        <v>35</v>
      </c>
      <c r="C36" s="36">
        <v>108</v>
      </c>
      <c r="D36" s="39">
        <v>165000</v>
      </c>
      <c r="E36" s="39">
        <f t="shared" si="0"/>
        <v>17820000</v>
      </c>
    </row>
    <row r="37" spans="1:6" ht="15.75" customHeight="1">
      <c r="A37" s="20">
        <v>5</v>
      </c>
      <c r="B37" s="21" t="s">
        <v>11</v>
      </c>
      <c r="C37" s="36">
        <v>1753</v>
      </c>
      <c r="D37" s="39">
        <v>200000</v>
      </c>
      <c r="E37" s="39">
        <f t="shared" si="0"/>
        <v>350600000</v>
      </c>
      <c r="F37" s="51"/>
    </row>
    <row r="38" spans="1:6" ht="15.75" customHeight="1">
      <c r="A38" s="58">
        <v>6</v>
      </c>
      <c r="B38" s="21" t="s">
        <v>26</v>
      </c>
      <c r="C38" s="36">
        <v>696</v>
      </c>
      <c r="D38" s="39">
        <v>90000</v>
      </c>
      <c r="E38" s="39">
        <f t="shared" si="0"/>
        <v>62640000</v>
      </c>
      <c r="F38" s="51"/>
    </row>
    <row r="39" spans="1:6" ht="15.75" customHeight="1">
      <c r="A39" s="20">
        <v>7</v>
      </c>
      <c r="B39" s="21" t="s">
        <v>24</v>
      </c>
      <c r="C39" s="36">
        <v>1350</v>
      </c>
      <c r="D39" s="39">
        <v>34000</v>
      </c>
      <c r="E39" s="39">
        <f t="shared" si="0"/>
        <v>45900000</v>
      </c>
      <c r="F39" s="51"/>
    </row>
    <row r="40" spans="1:6" ht="15.75" customHeight="1">
      <c r="A40" s="58">
        <v>8</v>
      </c>
      <c r="B40" s="21" t="s">
        <v>36</v>
      </c>
      <c r="C40" s="36">
        <v>100</v>
      </c>
      <c r="D40" s="39">
        <v>18500</v>
      </c>
      <c r="E40" s="39">
        <f t="shared" si="0"/>
        <v>1850000</v>
      </c>
      <c r="F40" s="51"/>
    </row>
    <row r="41" spans="1:6" ht="15.75" customHeight="1">
      <c r="A41" s="20">
        <v>9</v>
      </c>
      <c r="B41" s="21" t="s">
        <v>37</v>
      </c>
      <c r="C41" s="36">
        <v>660</v>
      </c>
      <c r="D41" s="39">
        <v>10120</v>
      </c>
      <c r="E41" s="39">
        <f t="shared" si="0"/>
        <v>6679200</v>
      </c>
      <c r="F41" s="51"/>
    </row>
    <row r="42" spans="1:6" ht="15.75" customHeight="1">
      <c r="A42" s="58">
        <v>10</v>
      </c>
      <c r="B42" s="21" t="s">
        <v>12</v>
      </c>
      <c r="C42" s="36">
        <v>60</v>
      </c>
      <c r="D42" s="39">
        <v>9500</v>
      </c>
      <c r="E42" s="39">
        <f t="shared" si="0"/>
        <v>570000</v>
      </c>
      <c r="F42" s="51"/>
    </row>
    <row r="43" spans="1:6" ht="15.75" customHeight="1">
      <c r="A43" s="20">
        <v>11</v>
      </c>
      <c r="B43" s="21" t="s">
        <v>13</v>
      </c>
      <c r="C43" s="36">
        <v>5</v>
      </c>
      <c r="D43" s="39">
        <v>55000</v>
      </c>
      <c r="E43" s="39">
        <f t="shared" si="0"/>
        <v>275000</v>
      </c>
      <c r="F43" s="51"/>
    </row>
    <row r="44" spans="1:6" ht="15.75" customHeight="1">
      <c r="A44" s="58">
        <v>12</v>
      </c>
      <c r="B44" s="21" t="s">
        <v>14</v>
      </c>
      <c r="C44" s="36">
        <v>1</v>
      </c>
      <c r="D44" s="39">
        <v>58000</v>
      </c>
      <c r="E44" s="39">
        <f t="shared" si="0"/>
        <v>58000</v>
      </c>
      <c r="F44" s="51"/>
    </row>
    <row r="45" spans="1:6" ht="15.75" customHeight="1">
      <c r="A45" s="20">
        <v>13</v>
      </c>
      <c r="B45" s="21" t="s">
        <v>38</v>
      </c>
      <c r="C45" s="36">
        <v>380</v>
      </c>
      <c r="D45" s="39">
        <v>1000</v>
      </c>
      <c r="E45" s="39">
        <f t="shared" si="0"/>
        <v>380000</v>
      </c>
      <c r="F45" s="51"/>
    </row>
    <row r="46" spans="1:6" ht="15.75" customHeight="1">
      <c r="A46" s="58">
        <v>14</v>
      </c>
      <c r="B46" s="21" t="s">
        <v>39</v>
      </c>
      <c r="C46" s="36">
        <v>18</v>
      </c>
      <c r="D46" s="39">
        <v>42000</v>
      </c>
      <c r="E46" s="39">
        <f t="shared" si="0"/>
        <v>756000</v>
      </c>
      <c r="F46" s="51"/>
    </row>
    <row r="47" spans="1:6" ht="15.75" customHeight="1">
      <c r="A47" s="67"/>
      <c r="B47" s="68"/>
      <c r="C47" s="69"/>
      <c r="D47" s="70"/>
      <c r="E47" s="70"/>
      <c r="F47" s="51"/>
    </row>
    <row r="48" spans="1:6" s="10" customFormat="1" ht="15.75" customHeight="1">
      <c r="A48" s="19"/>
      <c r="B48" s="19" t="s">
        <v>9</v>
      </c>
      <c r="C48" s="40"/>
      <c r="D48" s="41"/>
      <c r="E48" s="41">
        <f>SUM(E33:E47)</f>
        <v>570628200</v>
      </c>
      <c r="F48" s="9"/>
    </row>
    <row r="49" spans="1:6" s="71" customFormat="1" ht="15.75" customHeight="1">
      <c r="C49" s="72"/>
      <c r="D49" s="73"/>
      <c r="E49" s="73"/>
      <c r="F49" s="74"/>
    </row>
    <row r="50" spans="1:6" s="71" customFormat="1" ht="26.25" customHeight="1">
      <c r="B50" s="71" t="s">
        <v>47</v>
      </c>
      <c r="C50" s="72"/>
      <c r="D50" s="73"/>
      <c r="E50" s="73"/>
      <c r="F50" s="74"/>
    </row>
    <row r="51" spans="1:6" s="50" customFormat="1" ht="36.75" customHeight="1">
      <c r="A51" s="65" t="s">
        <v>4</v>
      </c>
      <c r="B51" s="65" t="s">
        <v>8</v>
      </c>
      <c r="C51" s="27" t="s">
        <v>5</v>
      </c>
      <c r="D51" s="28" t="s">
        <v>6</v>
      </c>
      <c r="E51" s="28" t="s">
        <v>7</v>
      </c>
    </row>
    <row r="52" spans="1:6" ht="15.75" customHeight="1">
      <c r="A52" s="20">
        <v>1</v>
      </c>
      <c r="B52" s="21" t="s">
        <v>3</v>
      </c>
      <c r="C52" s="36">
        <v>450</v>
      </c>
      <c r="D52" s="39">
        <v>22000</v>
      </c>
      <c r="E52" s="39">
        <f>C52*D52</f>
        <v>9900000</v>
      </c>
      <c r="F52" s="51"/>
    </row>
    <row r="53" spans="1:6" ht="15.75" customHeight="1">
      <c r="A53" s="58">
        <v>2</v>
      </c>
      <c r="B53" s="21" t="s">
        <v>40</v>
      </c>
      <c r="C53" s="36">
        <v>1</v>
      </c>
      <c r="D53" s="39">
        <v>100000</v>
      </c>
      <c r="E53" s="39">
        <f t="shared" si="0"/>
        <v>100000</v>
      </c>
      <c r="F53" s="51"/>
    </row>
    <row r="54" spans="1:6" ht="15.75" customHeight="1">
      <c r="A54" s="20">
        <v>3</v>
      </c>
      <c r="B54" s="21" t="s">
        <v>0</v>
      </c>
      <c r="C54" s="36">
        <v>1034</v>
      </c>
      <c r="D54" s="39">
        <v>18000</v>
      </c>
      <c r="E54" s="39">
        <f t="shared" si="0"/>
        <v>18612000</v>
      </c>
      <c r="F54" s="51"/>
    </row>
    <row r="55" spans="1:6" ht="15.75" customHeight="1">
      <c r="A55" s="58">
        <v>4</v>
      </c>
      <c r="B55" s="21" t="s">
        <v>2</v>
      </c>
      <c r="C55" s="36">
        <v>146</v>
      </c>
      <c r="D55" s="39">
        <v>42000</v>
      </c>
      <c r="E55" s="39">
        <f t="shared" si="0"/>
        <v>6132000</v>
      </c>
      <c r="F55" s="51"/>
    </row>
    <row r="56" spans="1:6" ht="15.75" customHeight="1">
      <c r="A56" s="20">
        <v>5</v>
      </c>
      <c r="B56" s="21" t="s">
        <v>10</v>
      </c>
      <c r="C56" s="36">
        <v>78.5</v>
      </c>
      <c r="D56" s="39">
        <v>3500</v>
      </c>
      <c r="E56" s="39">
        <f t="shared" si="0"/>
        <v>274750</v>
      </c>
      <c r="F56" s="51"/>
    </row>
    <row r="57" spans="1:6" ht="15.75" customHeight="1">
      <c r="A57" s="58">
        <v>6</v>
      </c>
      <c r="B57" s="21" t="s">
        <v>1</v>
      </c>
      <c r="C57" s="36">
        <v>1770</v>
      </c>
      <c r="D57" s="39">
        <v>78000</v>
      </c>
      <c r="E57" s="39">
        <f t="shared" si="0"/>
        <v>138060000</v>
      </c>
      <c r="F57" s="51"/>
    </row>
    <row r="58" spans="1:6" ht="15.75" customHeight="1">
      <c r="A58" s="20">
        <v>7</v>
      </c>
      <c r="B58" s="59" t="s">
        <v>41</v>
      </c>
      <c r="C58" s="36">
        <v>432</v>
      </c>
      <c r="D58" s="39">
        <v>66000</v>
      </c>
      <c r="E58" s="39">
        <f t="shared" si="0"/>
        <v>28512000</v>
      </c>
      <c r="F58" s="51"/>
    </row>
    <row r="59" spans="1:6" ht="15.75" customHeight="1">
      <c r="A59" s="58">
        <v>8</v>
      </c>
      <c r="B59" s="2" t="s">
        <v>23</v>
      </c>
      <c r="C59" s="36">
        <v>6</v>
      </c>
      <c r="D59" s="39">
        <v>240000</v>
      </c>
      <c r="E59" s="39">
        <f t="shared" si="0"/>
        <v>1440000</v>
      </c>
      <c r="F59" s="51"/>
    </row>
    <row r="60" spans="1:6" s="1" customFormat="1" ht="15.75" customHeight="1">
      <c r="A60" s="20">
        <v>9</v>
      </c>
      <c r="B60" s="16" t="s">
        <v>27</v>
      </c>
      <c r="C60" s="4">
        <v>19</v>
      </c>
      <c r="D60" s="3">
        <v>50000</v>
      </c>
      <c r="E60" s="39">
        <f t="shared" si="0"/>
        <v>950000</v>
      </c>
      <c r="F60" s="8"/>
    </row>
    <row r="61" spans="1:6" s="1" customFormat="1" ht="15.75" customHeight="1">
      <c r="A61" s="58">
        <v>10</v>
      </c>
      <c r="B61" s="17" t="s">
        <v>22</v>
      </c>
      <c r="C61" s="4">
        <v>7.5</v>
      </c>
      <c r="D61" s="3">
        <v>240000</v>
      </c>
      <c r="E61" s="39">
        <f t="shared" si="0"/>
        <v>1800000</v>
      </c>
      <c r="F61" s="8"/>
    </row>
    <row r="62" spans="1:6" s="1" customFormat="1" ht="15.75" customHeight="1">
      <c r="A62" s="20">
        <v>11</v>
      </c>
      <c r="B62" s="18" t="s">
        <v>30</v>
      </c>
      <c r="C62" s="5">
        <v>3</v>
      </c>
      <c r="D62" s="6">
        <v>75000</v>
      </c>
      <c r="E62" s="39">
        <f t="shared" si="0"/>
        <v>225000</v>
      </c>
      <c r="F62" s="8"/>
    </row>
    <row r="63" spans="1:6" s="1" customFormat="1" ht="15.75" customHeight="1">
      <c r="A63" s="58">
        <v>12</v>
      </c>
      <c r="B63" s="21" t="s">
        <v>15</v>
      </c>
      <c r="C63" s="5">
        <f>C17</f>
        <v>5504</v>
      </c>
      <c r="D63" s="6">
        <v>9000</v>
      </c>
      <c r="E63" s="39">
        <f t="shared" si="0"/>
        <v>49536000</v>
      </c>
      <c r="F63" s="8"/>
    </row>
    <row r="64" spans="1:6" s="1" customFormat="1" ht="15.75" customHeight="1">
      <c r="A64" s="20">
        <v>13</v>
      </c>
      <c r="B64" s="59" t="s">
        <v>28</v>
      </c>
      <c r="C64" s="5">
        <v>3500</v>
      </c>
      <c r="D64" s="6">
        <v>2600</v>
      </c>
      <c r="E64" s="39">
        <f t="shared" si="0"/>
        <v>9100000</v>
      </c>
      <c r="F64" s="8"/>
    </row>
    <row r="65" spans="1:6" s="1" customFormat="1" ht="15.75" customHeight="1">
      <c r="A65" s="58">
        <v>14</v>
      </c>
      <c r="B65" s="2" t="s">
        <v>49</v>
      </c>
      <c r="C65" s="5">
        <f>C17</f>
        <v>5504</v>
      </c>
      <c r="D65" s="6">
        <v>4000</v>
      </c>
      <c r="E65" s="39">
        <f t="shared" si="0"/>
        <v>22016000</v>
      </c>
      <c r="F65" s="8"/>
    </row>
    <row r="66" spans="1:6" s="1" customFormat="1" ht="15.75" customHeight="1">
      <c r="A66" s="58"/>
      <c r="B66" s="66"/>
      <c r="C66" s="5"/>
      <c r="D66" s="6"/>
      <c r="E66" s="63"/>
      <c r="F66" s="8"/>
    </row>
    <row r="67" spans="1:6" s="10" customFormat="1" ht="15.75" customHeight="1">
      <c r="A67" s="19"/>
      <c r="B67" s="19" t="s">
        <v>9</v>
      </c>
      <c r="C67" s="40"/>
      <c r="D67" s="41"/>
      <c r="E67" s="41">
        <f>SUM(E52:E66)</f>
        <v>286657750</v>
      </c>
      <c r="F67" s="9"/>
    </row>
    <row r="68" spans="1:6" ht="8.25" customHeight="1"/>
  </sheetData>
  <mergeCells count="2">
    <mergeCell ref="A1:E1"/>
    <mergeCell ref="C30:D30"/>
  </mergeCells>
  <phoneticPr fontId="2" type="noConversion"/>
  <pageMargins left="0.16" right="0.25" top="0.19" bottom="0.25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 MÈ 10-14</vt:lpstr>
    </vt:vector>
  </TitlesOfParts>
  <Company>anlac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Mr_Thang</dc:creator>
  <cp:lastModifiedBy>User 6</cp:lastModifiedBy>
  <cp:lastPrinted>2017-01-09T07:59:50Z</cp:lastPrinted>
  <dcterms:created xsi:type="dcterms:W3CDTF">2012-12-29T04:13:22Z</dcterms:created>
  <dcterms:modified xsi:type="dcterms:W3CDTF">2017-01-09T08:59:50Z</dcterms:modified>
</cp:coreProperties>
</file>