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90" windowWidth="14235" windowHeight="8700" tabRatio="847"/>
  </bookViews>
  <sheets>
    <sheet name="01" sheetId="3" r:id="rId1"/>
    <sheet name="02" sheetId="4" r:id="rId2"/>
    <sheet name="03" sheetId="9" r:id="rId3"/>
    <sheet name="04" sheetId="10" r:id="rId4"/>
    <sheet name="05" sheetId="11" r:id="rId5"/>
    <sheet name="06" sheetId="12" r:id="rId6"/>
    <sheet name="07" sheetId="13" r:id="rId7"/>
    <sheet name="08" sheetId="14" r:id="rId8"/>
    <sheet name="09" sheetId="5" r:id="rId9"/>
    <sheet name="10" sheetId="6" r:id="rId10"/>
    <sheet name="11" sheetId="7" r:id="rId11"/>
    <sheet name="12" sheetId="8" r:id="rId12"/>
  </sheets>
  <externalReferences>
    <externalReference r:id="rId13"/>
  </externalReferences>
  <definedNames>
    <definedName name="_Dau">IF(Loai=#REF!-1,ROW(Loai)-1,"")</definedName>
    <definedName name="_Dau1">IF(Loai1=#REF!-1,ROW(Loai1)-1,IF(Loai1=#REF!-2,ROW(Loai1)-1,IF(Loai1=#REF!-3,ROW(Loai1)-1,IF(Loai1=#REF!-4,ROW(Loai1)-1,0))))</definedName>
    <definedName name="_Dau2">IF(Loai2=#REF!-1,ROW(Loai2)-1,IF(Loai2=#REF!-2,ROW(Loai2)-1,IF(Loai2=#REF!-3,ROW(Loai2)-1,IF(Loai2=#REF!-4,ROW(Loai2)-1,IF(Loai2=#REF!-5,ROW(Loai2)-1,0)))))</definedName>
    <definedName name="_Dau3">IF(Loai3=#REF!-1,ROW(Loai3)-1,0)</definedName>
    <definedName name="_DSC5">'05'!$K$13:$K$61</definedName>
    <definedName name="_DSC6">'06'!$K$13:$K$80</definedName>
    <definedName name="_DSC7">'07'!$K$13:$K$105</definedName>
    <definedName name="_DSC8">'08'!$K$13:$K$128</definedName>
    <definedName name="_DSC9">'09'!$K$13:$K$76</definedName>
    <definedName name="_DSP1">'01'!$A$14:$A$53</definedName>
    <definedName name="_DSP10">'10'!$A$13:$A$96</definedName>
    <definedName name="_DSP11">'11'!$A$13:$A$108</definedName>
    <definedName name="_DSP12">'12'!$A$13:$A$114</definedName>
    <definedName name="_DSP2">'02'!$A$13:$A$56</definedName>
    <definedName name="_DSP3">'03'!$A$13:$A$92</definedName>
    <definedName name="_DSP4">'04'!$A$17:$A$68</definedName>
    <definedName name="_DSP5">'05'!$A$13:$A$80</definedName>
    <definedName name="_DSP6">'06'!$A$13:$A$99</definedName>
    <definedName name="_DSP7">'07'!$A$13:$A$105</definedName>
    <definedName name="_DSP8">'08'!$A$13:$A$142</definedName>
    <definedName name="_DSP9">'09'!$A$13:$A$95</definedName>
    <definedName name="_DST1">'01'!$I$14:$I$53</definedName>
    <definedName name="_DST10">'10'!$J$13:$J$80</definedName>
    <definedName name="_DST11">'11'!$H$13:$H$103</definedName>
    <definedName name="_DST12">'12'!$J$13:$J$114</definedName>
    <definedName name="_DST2">'02'!$J$13:$J$42</definedName>
    <definedName name="_DST3">'03'!$J$13:$J$68</definedName>
    <definedName name="_DST4">'04'!$J$17:$J$61</definedName>
    <definedName name="_DST5">'05'!$J$13:$J$61</definedName>
    <definedName name="_DST6">'06'!$J$13:$J$80</definedName>
    <definedName name="_DST7">'07'!$J$13:$J$105</definedName>
    <definedName name="_DST8">'08'!$J$13:$J$128</definedName>
    <definedName name="_DST9">'09'!$J$13:$J$76</definedName>
    <definedName name="_Fill" hidden="1">#REF!</definedName>
    <definedName name="_xlnm._FilterDatabase" localSheetId="0" hidden="1">'01'!$B$12:$L$55</definedName>
    <definedName name="_xlnm._FilterDatabase" localSheetId="1" hidden="1">'02'!$A$11:$M$48</definedName>
    <definedName name="_xlnm._FilterDatabase" localSheetId="2" hidden="1">'03'!$A$11:$P$70</definedName>
    <definedName name="_xlnm._FilterDatabase" localSheetId="3" hidden="1">'04'!$A$11:$N$86</definedName>
    <definedName name="_xlnm._FilterDatabase" localSheetId="4" hidden="1">'05'!$A$11:$N$60</definedName>
    <definedName name="_xlnm._FilterDatabase" localSheetId="5" hidden="1">'06'!$B$11:$M$82</definedName>
    <definedName name="_xlnm._FilterDatabase" localSheetId="6" hidden="1">'07'!$B$11:$M$108</definedName>
    <definedName name="_xlnm._FilterDatabase" localSheetId="7" hidden="1">'08'!$B$11:$M$130</definedName>
    <definedName name="_xlnm._FilterDatabase" localSheetId="8" hidden="1">'09'!$B$11:$M$78</definedName>
    <definedName name="_xlnm._FilterDatabase" localSheetId="9" hidden="1">'10'!$B$11:$M$82</definedName>
    <definedName name="_xlnm._FilterDatabase" localSheetId="10" hidden="1">'11'!$B$11:$K$102</definedName>
    <definedName name="_xlnm._FilterDatabase" localSheetId="11" hidden="1">'12'!$B$11:$M$114</definedName>
    <definedName name="Dong">IF(Loai=#REF!,ROW(Loai)-1,"")</definedName>
    <definedName name="Dong1">IF(Loai2=#REF!,ROW(Loai2)-1,"")</definedName>
    <definedName name="Dong2">IF(Loai1=#REF!,ROW(Loai1)-1,"")</definedName>
    <definedName name="Dong3">IF(Loai3=#REF!,ROW(Loai3)-1,"")</definedName>
    <definedName name="DSTM1">'01'!$A$14:$L$53</definedName>
    <definedName name="DSTM10">'10'!$A$13:$M$77</definedName>
    <definedName name="DSTM11">'11'!$A$13:$K$102</definedName>
    <definedName name="DSTM12">'12'!$A$13:$M$114</definedName>
    <definedName name="DSTM2">'02'!$A$13:$M$42</definedName>
    <definedName name="DSTM3">'03'!$A$13:$M$40</definedName>
    <definedName name="DSTM4">'04'!$A$17:$M$60</definedName>
    <definedName name="DSTM5">'05'!$A$13:$M$60</definedName>
    <definedName name="DSTM6">'06'!$A$13:$M$74</definedName>
    <definedName name="DSTM7">'07'!$A$13:$M$105</definedName>
    <definedName name="DSTM8">'08'!$A$13:$M$124</definedName>
    <definedName name="DSTM9">'09'!$A$13:$M$74</definedName>
    <definedName name="funtion1">IF(#REF!=1,#REF!,OFFSET(#REF!,SMALL([0]!_Dau3,COUNT([0]!_Dau3)),))</definedName>
    <definedName name="funtion2">IF(#REF!=1,#REF!,OFFSET(#REF!,SMALL([0]!_Dau2,COUNT([0]!_Dau2)),))</definedName>
    <definedName name="funtion3">IF(#REF!=1,#REF!,OFFSET(#REF!,SMALL(_Dau,COUNT(_Dau)),))</definedName>
    <definedName name="funtion4">IF(#REF!=1,#REF!,OFFSET(#REF!,SMALL(_Dau1,COUNT(_Dau1)),))</definedName>
    <definedName name="Loai">OFFSET(#REF!,,,COUNTA(#REF!))</definedName>
    <definedName name="Loai1">OFFSET(#REF!,,,COUNTA(#REF!))</definedName>
    <definedName name="Loai2">OFFSET(#REF!,,,COUNTA(#REF!))</definedName>
    <definedName name="Loai3">OFFSET(#REF!,,,COUNTA(#REF!))</definedName>
    <definedName name="_xlnm.Print_Area" localSheetId="0">'01'!$B$1:$L$62</definedName>
    <definedName name="_xlnm.Print_Area" localSheetId="1">'02'!$B$1:$L$52</definedName>
    <definedName name="_xlnm.Print_Area" localSheetId="2">'03'!$B$1:$L$73</definedName>
    <definedName name="_xlnm.Print_Area" localSheetId="3">'04'!$B$1:$L$55</definedName>
    <definedName name="_xlnm.Print_Area" localSheetId="4">'05'!$B$1:$L$75</definedName>
    <definedName name="_xlnm.Print_Area" localSheetId="5">'06'!$B$1:$L$86</definedName>
    <definedName name="_xlnm.Print_Area" localSheetId="6">'07'!$B$1:$L$91</definedName>
    <definedName name="_xlnm.Print_Area" localSheetId="7">'08'!$B$1:$L$101</definedName>
    <definedName name="_xlnm.Print_Area" localSheetId="8">'09'!$B$1:$L$98</definedName>
    <definedName name="_xlnm.Print_Area" localSheetId="9">'10'!$B$1:$L$95</definedName>
    <definedName name="_xlnm.Print_Titles" localSheetId="0">'01'!$10:$12</definedName>
    <definedName name="_xlnm.Print_Titles" localSheetId="1">'02'!$9:$11</definedName>
    <definedName name="_xlnm.Print_Titles" localSheetId="2">'03'!$9:$11</definedName>
    <definedName name="_xlnm.Print_Titles" localSheetId="3">'04'!$9:$11</definedName>
    <definedName name="_xlnm.Print_Titles" localSheetId="4">'05'!$9:$11</definedName>
    <definedName name="_xlnm.Print_Titles" localSheetId="5">'06'!$9:$11</definedName>
    <definedName name="_xlnm.Print_Titles" localSheetId="6">'07'!$9:$11</definedName>
    <definedName name="_xlnm.Print_Titles" localSheetId="7">'08'!$10:$11</definedName>
    <definedName name="_xlnm.Print_Titles" localSheetId="8">'09'!$10:$11</definedName>
    <definedName name="_xlnm.Print_Titles" localSheetId="9">'10'!$10:$12</definedName>
    <definedName name="_xlnm.Print_Titles" localSheetId="10">'11'!$10:$12</definedName>
    <definedName name="_xlnm.Print_Titles" localSheetId="11">'12'!$10:$12</definedName>
  </definedNames>
  <calcPr calcId="124519"/>
</workbook>
</file>

<file path=xl/calcChain.xml><?xml version="1.0" encoding="utf-8"?>
<calcChain xmlns="http://schemas.openxmlformats.org/spreadsheetml/2006/main">
  <c r="J88" i="6"/>
  <c r="K13" i="3"/>
  <c r="I94" i="8"/>
  <c r="J94"/>
  <c r="A93"/>
  <c r="H95" i="7"/>
  <c r="G95"/>
  <c r="A9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I88" i="6"/>
  <c r="A87"/>
  <c r="I91" i="5"/>
  <c r="J91"/>
  <c r="A90"/>
  <c r="I94" i="1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I68" i="11"/>
  <c r="I66" i="9"/>
  <c r="I84" i="13"/>
  <c r="I48" i="10"/>
  <c r="I79" i="12"/>
  <c r="A48" i="3"/>
  <c r="A49"/>
  <c r="A50"/>
  <c r="E60" i="10"/>
  <c r="J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3"/>
  <c r="A22"/>
  <c r="A21"/>
  <c r="A20"/>
  <c r="A19"/>
  <c r="A18"/>
  <c r="A17"/>
  <c r="A16"/>
  <c r="A15"/>
  <c r="A14"/>
  <c r="E78" i="9"/>
  <c r="J66"/>
  <c r="A65"/>
  <c r="A62"/>
  <c r="A61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3"/>
  <c r="A22"/>
  <c r="A21"/>
  <c r="A20"/>
  <c r="A19"/>
  <c r="A18"/>
  <c r="A17"/>
  <c r="A16"/>
  <c r="A15"/>
  <c r="A14"/>
  <c r="A66" i="8"/>
  <c r="A65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3"/>
  <c r="A22"/>
  <c r="A21"/>
  <c r="A20"/>
  <c r="A19"/>
  <c r="A18"/>
  <c r="A17"/>
  <c r="A16"/>
  <c r="A15"/>
  <c r="A14"/>
  <c r="A78" i="7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3"/>
  <c r="A22"/>
  <c r="A21"/>
  <c r="A20"/>
  <c r="A19"/>
  <c r="A18"/>
  <c r="A17"/>
  <c r="A16"/>
  <c r="A15"/>
  <c r="A14"/>
  <c r="A48" i="6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3"/>
  <c r="A22"/>
  <c r="A21"/>
  <c r="A20"/>
  <c r="A19"/>
  <c r="A18"/>
  <c r="A17"/>
  <c r="A16"/>
  <c r="A15"/>
  <c r="A14"/>
  <c r="A48" i="5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3"/>
  <c r="A22"/>
  <c r="A21"/>
  <c r="A20"/>
  <c r="A19"/>
  <c r="A18"/>
  <c r="A17"/>
  <c r="A16"/>
  <c r="A15"/>
  <c r="A14"/>
  <c r="E106" i="14"/>
  <c r="J94"/>
  <c r="A93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3"/>
  <c r="A22"/>
  <c r="A21"/>
  <c r="A20"/>
  <c r="A19"/>
  <c r="A18"/>
  <c r="A17"/>
  <c r="A16"/>
  <c r="A15"/>
  <c r="A14"/>
  <c r="J84" i="13"/>
  <c r="A66"/>
  <c r="A65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3"/>
  <c r="A22"/>
  <c r="A21"/>
  <c r="A20"/>
  <c r="A19"/>
  <c r="A18"/>
  <c r="A17"/>
  <c r="A16"/>
  <c r="A15"/>
  <c r="A14"/>
  <c r="J79" i="12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3"/>
  <c r="A22"/>
  <c r="A21"/>
  <c r="A20"/>
  <c r="A19"/>
  <c r="A18"/>
  <c r="A17"/>
  <c r="A16"/>
  <c r="A15"/>
  <c r="A14"/>
  <c r="J68" i="11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3"/>
  <c r="A22"/>
  <c r="A21"/>
  <c r="A20"/>
  <c r="A19"/>
  <c r="A18"/>
  <c r="A17"/>
  <c r="A16"/>
  <c r="A15"/>
  <c r="A14"/>
  <c r="E57" i="4"/>
  <c r="J45"/>
  <c r="I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3"/>
  <c r="A22"/>
  <c r="A21"/>
  <c r="A20"/>
  <c r="A19"/>
  <c r="A18"/>
  <c r="A17"/>
  <c r="A16"/>
  <c r="A15"/>
  <c r="A14"/>
  <c r="L14" i="3"/>
  <c r="K14"/>
  <c r="K15" l="1"/>
  <c r="L15"/>
  <c r="L16" s="1"/>
  <c r="K16" l="1"/>
  <c r="L17"/>
  <c r="K17"/>
  <c r="L18" s="1"/>
  <c r="K18" l="1"/>
  <c r="K19" s="1"/>
  <c r="L19" l="1"/>
  <c r="L20" s="1"/>
  <c r="K20"/>
  <c r="K21" s="1"/>
  <c r="L21" l="1"/>
  <c r="L22" s="1"/>
  <c r="K22" l="1"/>
  <c r="K23" s="1"/>
  <c r="L23" l="1"/>
  <c r="L24" s="1"/>
  <c r="K24" l="1"/>
  <c r="K25" s="1"/>
  <c r="L25" l="1"/>
  <c r="L26" s="1"/>
  <c r="K26" l="1"/>
  <c r="K27" s="1"/>
  <c r="L27" l="1"/>
  <c r="L28" s="1"/>
  <c r="K28" l="1"/>
  <c r="K29" s="1"/>
  <c r="L29" l="1"/>
  <c r="L30" s="1"/>
  <c r="K30" l="1"/>
  <c r="K31" s="1"/>
  <c r="I54"/>
  <c r="J54"/>
  <c r="A14"/>
  <c r="A15"/>
  <c r="A16"/>
  <c r="A17"/>
  <c r="A18"/>
  <c r="A19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3"/>
  <c r="A22"/>
  <c r="A21"/>
  <c r="A20"/>
  <c r="E66"/>
  <c r="K55" l="1"/>
  <c r="K13" i="4" s="1"/>
  <c r="L31" i="3"/>
  <c r="L32" s="1"/>
  <c r="L14" i="4" l="1"/>
  <c r="K14"/>
  <c r="K46"/>
  <c r="K13" i="9" s="1"/>
  <c r="K32" i="3"/>
  <c r="K33" s="1"/>
  <c r="K67" i="9" l="1"/>
  <c r="K13" i="10" s="1"/>
  <c r="L14" i="9"/>
  <c r="L15" s="1"/>
  <c r="K14"/>
  <c r="K15" i="4"/>
  <c r="K16" s="1"/>
  <c r="L15"/>
  <c r="L33" i="3"/>
  <c r="L34" s="1"/>
  <c r="K14" i="10" l="1"/>
  <c r="L14"/>
  <c r="L15" s="1"/>
  <c r="K49"/>
  <c r="K13" i="11" s="1"/>
  <c r="K17" i="4"/>
  <c r="K18" s="1"/>
  <c r="L16"/>
  <c r="L17" s="1"/>
  <c r="K15" i="9"/>
  <c r="K16" s="1"/>
  <c r="K34" i="3"/>
  <c r="K35" s="1"/>
  <c r="K69" i="11" l="1"/>
  <c r="L14"/>
  <c r="L15" s="1"/>
  <c r="K14"/>
  <c r="K17" i="9"/>
  <c r="K18" s="1"/>
  <c r="L16"/>
  <c r="L17" s="1"/>
  <c r="L18" i="4"/>
  <c r="L19" s="1"/>
  <c r="K15" i="10"/>
  <c r="K16" s="1"/>
  <c r="K19" i="4"/>
  <c r="K20" s="1"/>
  <c r="L16" i="10"/>
  <c r="L17" s="1"/>
  <c r="L35" i="3"/>
  <c r="L36" s="1"/>
  <c r="L20" i="4" l="1"/>
  <c r="L21" s="1"/>
  <c r="L18" i="10"/>
  <c r="L19" s="1"/>
  <c r="K17"/>
  <c r="K18" s="1"/>
  <c r="L18" i="9"/>
  <c r="L19" s="1"/>
  <c r="K15" i="11"/>
  <c r="K16" s="1"/>
  <c r="L16"/>
  <c r="L17" s="1"/>
  <c r="K36" i="3"/>
  <c r="K37" s="1"/>
  <c r="K17" i="11" l="1"/>
  <c r="K18" s="1"/>
  <c r="K19" i="10"/>
  <c r="K20" s="1"/>
  <c r="K19" i="9"/>
  <c r="K20" s="1"/>
  <c r="K21" i="4"/>
  <c r="K22" s="1"/>
  <c r="L18" i="11"/>
  <c r="L19" s="1"/>
  <c r="L20" i="10"/>
  <c r="L21" s="1"/>
  <c r="L22" i="4"/>
  <c r="L23" s="1"/>
  <c r="L37" i="3"/>
  <c r="L38" s="1"/>
  <c r="K23" i="4" l="1"/>
  <c r="K24" s="1"/>
  <c r="K21" i="10"/>
  <c r="K22" s="1"/>
  <c r="L20" i="9"/>
  <c r="L21" s="1"/>
  <c r="L24" i="4"/>
  <c r="L25" s="1"/>
  <c r="K21" i="9"/>
  <c r="K22" s="1"/>
  <c r="K19" i="11"/>
  <c r="K20" s="1"/>
  <c r="K38" i="3"/>
  <c r="K39" s="1"/>
  <c r="L22" i="9" l="1"/>
  <c r="L23" s="1"/>
  <c r="K25" i="4"/>
  <c r="K26" s="1"/>
  <c r="L20" i="11"/>
  <c r="L21" s="1"/>
  <c r="L26" i="4"/>
  <c r="L27" s="1"/>
  <c r="L22" i="10"/>
  <c r="L23" s="1"/>
  <c r="L39" i="3"/>
  <c r="L40" s="1"/>
  <c r="K23" i="10" l="1"/>
  <c r="K24" s="1"/>
  <c r="K21" i="11"/>
  <c r="K22" s="1"/>
  <c r="K27" i="4"/>
  <c r="K28" s="1"/>
  <c r="K23" i="9"/>
  <c r="K24" s="1"/>
  <c r="L28" i="4"/>
  <c r="L29" s="1"/>
  <c r="L24" i="9"/>
  <c r="L25" s="1"/>
  <c r="K40" i="3"/>
  <c r="K41" s="1"/>
  <c r="K25" i="9" l="1"/>
  <c r="K26" s="1"/>
  <c r="K23" i="11"/>
  <c r="K24" s="1"/>
  <c r="L22"/>
  <c r="L23" s="1"/>
  <c r="L30" i="4"/>
  <c r="L31" s="1"/>
  <c r="K29"/>
  <c r="K30" s="1"/>
  <c r="K25" i="10"/>
  <c r="K26" s="1"/>
  <c r="L24"/>
  <c r="L25" s="1"/>
  <c r="L26" i="9"/>
  <c r="L27" s="1"/>
  <c r="L41" i="3"/>
  <c r="L42" s="1"/>
  <c r="L26" i="10" l="1"/>
  <c r="L27" s="1"/>
  <c r="K31" i="4"/>
  <c r="K32" s="1"/>
  <c r="L24" i="11"/>
  <c r="L25" s="1"/>
  <c r="K27" i="9"/>
  <c r="K28" s="1"/>
  <c r="K27" i="10"/>
  <c r="K28" s="1"/>
  <c r="L32" i="4"/>
  <c r="L33" s="1"/>
  <c r="K25" i="11"/>
  <c r="K26" s="1"/>
  <c r="K42" i="3"/>
  <c r="K43" s="1"/>
  <c r="L28" i="9" l="1"/>
  <c r="L29" s="1"/>
  <c r="L26" i="11"/>
  <c r="L27" s="1"/>
  <c r="L28" i="10"/>
  <c r="L29" s="1"/>
  <c r="K27" i="11"/>
  <c r="K28" s="1"/>
  <c r="K29" i="10"/>
  <c r="K30" s="1"/>
  <c r="K33" i="4"/>
  <c r="K34" s="1"/>
  <c r="L43" i="3"/>
  <c r="L44" s="1"/>
  <c r="K44"/>
  <c r="K45" s="1"/>
  <c r="K29" i="9" l="1"/>
  <c r="K30" s="1"/>
  <c r="K29" i="11"/>
  <c r="K30" s="1"/>
  <c r="L28"/>
  <c r="L29" s="1"/>
  <c r="L34" i="4"/>
  <c r="L35" s="1"/>
  <c r="K31" i="10"/>
  <c r="K32" s="1"/>
  <c r="L30"/>
  <c r="L31" s="1"/>
  <c r="L30" i="9"/>
  <c r="L31" s="1"/>
  <c r="L45" i="3"/>
  <c r="L46" s="1"/>
  <c r="L32" i="10" l="1"/>
  <c r="L33" s="1"/>
  <c r="K35" i="4"/>
  <c r="K36" s="1"/>
  <c r="L30" i="11"/>
  <c r="L31" s="1"/>
  <c r="K31" i="9"/>
  <c r="K32" s="1"/>
  <c r="K33" i="10"/>
  <c r="K34" s="1"/>
  <c r="K31" i="11"/>
  <c r="K32" s="1"/>
  <c r="K46" i="3"/>
  <c r="K47" s="1"/>
  <c r="L47"/>
  <c r="L48" s="1"/>
  <c r="K35" i="10" l="1"/>
  <c r="K36" s="1"/>
  <c r="L36" i="4"/>
  <c r="L37" s="1"/>
  <c r="L32" i="9"/>
  <c r="L33" s="1"/>
  <c r="L32" i="11"/>
  <c r="L33" s="1"/>
  <c r="L34" i="10"/>
  <c r="L35" s="1"/>
  <c r="K37" i="4"/>
  <c r="K38" s="1"/>
  <c r="L49" i="3"/>
  <c r="K48"/>
  <c r="K49" s="1"/>
  <c r="L38" i="4" l="1"/>
  <c r="L39" s="1"/>
  <c r="K50" i="3"/>
  <c r="L36" i="10"/>
  <c r="L37" s="1"/>
  <c r="K33" i="9"/>
  <c r="K34" s="1"/>
  <c r="K33" i="11"/>
  <c r="L34"/>
  <c r="L50" i="3"/>
  <c r="L51" s="1"/>
  <c r="K13" i="12" l="1"/>
  <c r="K34" i="11"/>
  <c r="K35" s="1"/>
  <c r="K35" i="9"/>
  <c r="K36" s="1"/>
  <c r="K37" i="10"/>
  <c r="K38" s="1"/>
  <c r="L34" i="9"/>
  <c r="L35" s="1"/>
  <c r="K39" i="4"/>
  <c r="K40" s="1"/>
  <c r="K51" i="3"/>
  <c r="K80" i="12" l="1"/>
  <c r="L14"/>
  <c r="L15" s="1"/>
  <c r="K14"/>
  <c r="K41" i="4"/>
  <c r="K42" s="1"/>
  <c r="L38" i="10"/>
  <c r="L39" s="1"/>
  <c r="L36" i="9"/>
  <c r="L37" s="1"/>
  <c r="L40" i="4"/>
  <c r="L41" s="1"/>
  <c r="L35" i="11"/>
  <c r="L36" s="1"/>
  <c r="K36" l="1"/>
  <c r="K37" s="1"/>
  <c r="L42" i="4"/>
  <c r="L43" s="1"/>
  <c r="K39" i="10"/>
  <c r="K40" s="1"/>
  <c r="K15" i="12"/>
  <c r="K16" s="1"/>
  <c r="L37" i="11"/>
  <c r="L38" s="1"/>
  <c r="K37" i="9"/>
  <c r="K38" s="1"/>
  <c r="K43" i="4"/>
  <c r="L16" i="12"/>
  <c r="L17" s="1"/>
  <c r="L38" i="9" l="1"/>
  <c r="L39" s="1"/>
  <c r="K17" i="12"/>
  <c r="K18" s="1"/>
  <c r="L40" i="10"/>
  <c r="L41" s="1"/>
  <c r="K38" i="11"/>
  <c r="K39" s="1"/>
  <c r="L18" i="12"/>
  <c r="L19" s="1"/>
  <c r="K39" i="9"/>
  <c r="K40" s="1"/>
  <c r="L39" i="11"/>
  <c r="L40" s="1"/>
  <c r="K41" i="10"/>
  <c r="K42" s="1"/>
  <c r="L42" l="1"/>
  <c r="L43" s="1"/>
  <c r="L40" i="9"/>
  <c r="L41" s="1"/>
  <c r="K43" i="10"/>
  <c r="K44" s="1"/>
  <c r="K41" i="9"/>
  <c r="K42" s="1"/>
  <c r="K40" i="11"/>
  <c r="K41" s="1"/>
  <c r="K19" i="12"/>
  <c r="K20" s="1"/>
  <c r="L44" i="10" l="1"/>
  <c r="L45" s="1"/>
  <c r="L41" i="11"/>
  <c r="L42" s="1"/>
  <c r="L42" i="9"/>
  <c r="L43" s="1"/>
  <c r="L20" i="12"/>
  <c r="L21" s="1"/>
  <c r="K21" l="1"/>
  <c r="K22" s="1"/>
  <c r="K42" i="11"/>
  <c r="K43" s="1"/>
  <c r="K43" i="9"/>
  <c r="K44" s="1"/>
  <c r="K45" i="10"/>
  <c r="K46" s="1"/>
  <c r="L43" i="11" l="1"/>
  <c r="L44" s="1"/>
  <c r="L22" i="12"/>
  <c r="L23" s="1"/>
  <c r="L46" i="10"/>
  <c r="L44" i="9"/>
  <c r="L45" s="1"/>
  <c r="K44" i="11"/>
  <c r="K45" s="1"/>
  <c r="K23" i="12"/>
  <c r="K24" s="1"/>
  <c r="K45" i="9" l="1"/>
  <c r="L45" i="11"/>
  <c r="L46" s="1"/>
  <c r="K46" i="9"/>
  <c r="L46"/>
  <c r="L47" s="1"/>
  <c r="K46" i="11"/>
  <c r="K47" s="1"/>
  <c r="L24" i="12"/>
  <c r="L25" s="1"/>
  <c r="L47" i="11" l="1"/>
  <c r="L48" s="1"/>
  <c r="K25" i="12"/>
  <c r="K26" s="1"/>
  <c r="K48" i="11"/>
  <c r="K49" s="1"/>
  <c r="K47" i="9"/>
  <c r="K48" s="1"/>
  <c r="L49" i="11" l="1"/>
  <c r="L26" i="12"/>
  <c r="L27" s="1"/>
  <c r="K27"/>
  <c r="K28" s="1"/>
  <c r="L48" i="9"/>
  <c r="L49" s="1"/>
  <c r="K50" i="11" l="1"/>
  <c r="K51" s="1"/>
  <c r="K52" s="1"/>
  <c r="L50"/>
  <c r="L51" s="1"/>
  <c r="L52" s="1"/>
  <c r="K49" i="9"/>
  <c r="K50" s="1"/>
  <c r="L28" i="12"/>
  <c r="L29" s="1"/>
  <c r="L53" i="11" l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K53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29" i="12"/>
  <c r="K30" s="1"/>
  <c r="L50" i="9"/>
  <c r="L51" s="1"/>
  <c r="L30" i="12"/>
  <c r="L31" s="1"/>
  <c r="K51" i="9"/>
  <c r="K52" s="1"/>
  <c r="K31" i="12" l="1"/>
  <c r="K32" s="1"/>
  <c r="L52" i="9"/>
  <c r="L53" s="1"/>
  <c r="K53" l="1"/>
  <c r="K54" s="1"/>
  <c r="L32" i="12"/>
  <c r="L33" s="1"/>
  <c r="L54" i="9"/>
  <c r="L55" s="1"/>
  <c r="K33" i="12"/>
  <c r="K34" s="1"/>
  <c r="K55" i="9" l="1"/>
  <c r="K56" s="1"/>
  <c r="L34" i="12"/>
  <c r="L35" s="1"/>
  <c r="K35" l="1"/>
  <c r="K36" s="1"/>
  <c r="L56" i="9"/>
  <c r="L57" s="1"/>
  <c r="L36" i="12"/>
  <c r="L37" s="1"/>
  <c r="K57" i="9"/>
  <c r="K58" s="1"/>
  <c r="K37" i="12" l="1"/>
  <c r="K38" s="1"/>
  <c r="L58" i="9"/>
  <c r="L59" s="1"/>
  <c r="K59" l="1"/>
  <c r="K60" s="1"/>
  <c r="L38" i="12"/>
  <c r="L39" s="1"/>
  <c r="L60" i="9"/>
  <c r="L61" s="1"/>
  <c r="K39" i="12"/>
  <c r="K40" s="1"/>
  <c r="K61" i="9" l="1"/>
  <c r="K62" s="1"/>
  <c r="L40" i="12"/>
  <c r="L41" s="1"/>
  <c r="K41" l="1"/>
  <c r="K42" s="1"/>
  <c r="L62" i="9"/>
  <c r="L63" s="1"/>
  <c r="L42" i="12"/>
  <c r="L43" s="1"/>
  <c r="K63" i="9"/>
  <c r="K64" s="1"/>
  <c r="K43" i="12" l="1"/>
  <c r="K44" s="1"/>
  <c r="L64" i="9"/>
  <c r="L44" i="12" l="1"/>
  <c r="L45" s="1"/>
  <c r="K13" i="13"/>
  <c r="K45" i="12"/>
  <c r="K46" s="1"/>
  <c r="L46" l="1"/>
  <c r="L47" s="1"/>
  <c r="K85" i="13"/>
  <c r="K13" i="14" s="1"/>
  <c r="K14" i="13"/>
  <c r="L14"/>
  <c r="L15" s="1"/>
  <c r="K95" i="14" l="1"/>
  <c r="K13" i="5" s="1"/>
  <c r="L14" i="14"/>
  <c r="K14"/>
  <c r="K15" s="1"/>
  <c r="K47" i="12"/>
  <c r="K48" s="1"/>
  <c r="K15" i="13"/>
  <c r="K16" s="1"/>
  <c r="L48" i="12"/>
  <c r="L49" s="1"/>
  <c r="K92" i="5" l="1"/>
  <c r="K13" i="6" s="1"/>
  <c r="K14" i="5"/>
  <c r="L14"/>
  <c r="L15" s="1"/>
  <c r="K49" i="12"/>
  <c r="K50" s="1"/>
  <c r="K17" i="13"/>
  <c r="K18" s="1"/>
  <c r="L16"/>
  <c r="L17" s="1"/>
  <c r="L15" i="14"/>
  <c r="L16" s="1"/>
  <c r="K14" i="6" l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L14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K89"/>
  <c r="I13" i="7" s="1"/>
  <c r="K19" i="13"/>
  <c r="K20" s="1"/>
  <c r="L18"/>
  <c r="L19" s="1"/>
  <c r="K16" i="14"/>
  <c r="K17" s="1"/>
  <c r="L50" i="12"/>
  <c r="L51" s="1"/>
  <c r="K15" i="5"/>
  <c r="K16" s="1"/>
  <c r="I14" i="7" l="1"/>
  <c r="I15" s="1"/>
  <c r="I16" s="1"/>
  <c r="J14"/>
  <c r="J15" s="1"/>
  <c r="I96"/>
  <c r="K13" i="8" s="1"/>
  <c r="L16" i="5"/>
  <c r="L17" s="1"/>
  <c r="K30" i="6"/>
  <c r="K31" s="1"/>
  <c r="L20" i="13"/>
  <c r="L21" s="1"/>
  <c r="K51" i="12"/>
  <c r="K52" s="1"/>
  <c r="L17" i="14"/>
  <c r="L18" s="1"/>
  <c r="L31" i="6"/>
  <c r="L32" s="1"/>
  <c r="K95" i="8" l="1"/>
  <c r="L14"/>
  <c r="K14"/>
  <c r="K15" s="1"/>
  <c r="K53" i="12"/>
  <c r="K54" s="1"/>
  <c r="L52"/>
  <c r="L53" s="1"/>
  <c r="K21" i="13"/>
  <c r="K22" s="1"/>
  <c r="K18" i="14"/>
  <c r="K19" s="1"/>
  <c r="L19"/>
  <c r="L20" s="1"/>
  <c r="L22" i="13"/>
  <c r="L23" s="1"/>
  <c r="K32" i="6"/>
  <c r="K33" s="1"/>
  <c r="L18" i="5"/>
  <c r="L19" s="1"/>
  <c r="K17"/>
  <c r="K18" s="1"/>
  <c r="J16" i="7"/>
  <c r="J17" s="1"/>
  <c r="I17" l="1"/>
  <c r="I18" s="1"/>
  <c r="K23" i="13"/>
  <c r="K24" s="1"/>
  <c r="K19" i="5"/>
  <c r="K20" s="1"/>
  <c r="L21" i="14"/>
  <c r="L22" s="1"/>
  <c r="K20"/>
  <c r="K21" s="1"/>
  <c r="L54" i="12"/>
  <c r="L55" s="1"/>
  <c r="L33" i="6"/>
  <c r="L34" s="1"/>
  <c r="L15" i="8"/>
  <c r="L16" s="1"/>
  <c r="K22" i="14" l="1"/>
  <c r="K23" s="1"/>
  <c r="K34" i="6"/>
  <c r="K35" s="1"/>
  <c r="K16" i="8"/>
  <c r="K17" s="1"/>
  <c r="L24" i="13"/>
  <c r="L25" s="1"/>
  <c r="J18" i="7"/>
  <c r="J19" s="1"/>
  <c r="L23" i="14"/>
  <c r="L24" s="1"/>
  <c r="K55" i="12"/>
  <c r="K56" s="1"/>
  <c r="I19" i="7"/>
  <c r="I20" s="1"/>
  <c r="L20" i="5"/>
  <c r="L21" s="1"/>
  <c r="L17" i="8" l="1"/>
  <c r="L18" s="1"/>
  <c r="K21" i="5"/>
  <c r="K22" s="1"/>
  <c r="L56" i="12"/>
  <c r="L57" s="1"/>
  <c r="J20" i="7"/>
  <c r="J21" s="1"/>
  <c r="K25" i="13"/>
  <c r="K26" s="1"/>
  <c r="K36" i="6"/>
  <c r="K37" s="1"/>
  <c r="L35"/>
  <c r="L36" s="1"/>
  <c r="L22" i="5"/>
  <c r="L23" s="1"/>
  <c r="K57" i="12"/>
  <c r="K58" s="1"/>
  <c r="L26" i="13"/>
  <c r="L27" s="1"/>
  <c r="K18" i="8"/>
  <c r="K19" s="1"/>
  <c r="K24" i="14"/>
  <c r="K25" s="1"/>
  <c r="L19" i="8" l="1"/>
  <c r="L20" s="1"/>
  <c r="L37" i="6"/>
  <c r="L38" s="1"/>
  <c r="K27" i="13"/>
  <c r="K28" s="1"/>
  <c r="L58" i="12"/>
  <c r="L59" s="1"/>
  <c r="I21" i="7"/>
  <c r="I22" s="1"/>
  <c r="L28" i="13"/>
  <c r="L29" s="1"/>
  <c r="L25" i="14"/>
  <c r="L26" s="1"/>
  <c r="K38" i="6"/>
  <c r="K39" s="1"/>
  <c r="J22" i="7"/>
  <c r="J23" s="1"/>
  <c r="K23" i="5"/>
  <c r="K24" s="1"/>
  <c r="L24" l="1"/>
  <c r="L25" s="1"/>
  <c r="I23" i="7"/>
  <c r="I24" s="1"/>
  <c r="K29" i="13"/>
  <c r="K30" s="1"/>
  <c r="K59" i="12"/>
  <c r="K60" s="1"/>
  <c r="K20" i="8"/>
  <c r="K21" s="1"/>
  <c r="K25" i="5"/>
  <c r="K26" s="1"/>
  <c r="L27" i="14"/>
  <c r="L28" s="1"/>
  <c r="K26"/>
  <c r="K27" s="1"/>
  <c r="L60" i="12"/>
  <c r="L61" s="1"/>
  <c r="L39" i="6"/>
  <c r="L40" s="1"/>
  <c r="L21" i="8"/>
  <c r="L22" s="1"/>
  <c r="K28" i="14" l="1"/>
  <c r="K29" s="1"/>
  <c r="K40" i="6"/>
  <c r="K41" s="1"/>
  <c r="K22" i="8"/>
  <c r="K23" s="1"/>
  <c r="L30" i="13"/>
  <c r="L31" s="1"/>
  <c r="J24" i="7"/>
  <c r="J25" s="1"/>
  <c r="L29" i="14"/>
  <c r="L30" s="1"/>
  <c r="K61" i="12"/>
  <c r="K62" s="1"/>
  <c r="L26" i="5"/>
  <c r="L27" s="1"/>
  <c r="I25" i="7" l="1"/>
  <c r="I26" s="1"/>
  <c r="K27" i="5"/>
  <c r="K28" s="1"/>
  <c r="L62" i="12"/>
  <c r="L63" s="1"/>
  <c r="K30" i="14"/>
  <c r="K31" s="1"/>
  <c r="L23" i="8"/>
  <c r="L24" s="1"/>
  <c r="L28" i="5"/>
  <c r="L29" s="1"/>
  <c r="K63" i="12"/>
  <c r="K64" s="1"/>
  <c r="L31" i="14"/>
  <c r="L32" s="1"/>
  <c r="J26" i="7"/>
  <c r="J27" s="1"/>
  <c r="K31" i="13"/>
  <c r="K32" s="1"/>
  <c r="L41" i="6"/>
  <c r="L42" s="1"/>
  <c r="K42" l="1"/>
  <c r="K43" s="1"/>
  <c r="K24" i="8"/>
  <c r="K25" s="1"/>
  <c r="L64" i="12"/>
  <c r="L65" s="1"/>
  <c r="I27" i="7"/>
  <c r="I28" s="1"/>
  <c r="L43" i="6"/>
  <c r="L44" s="1"/>
  <c r="K32" i="14"/>
  <c r="K33" s="1"/>
  <c r="L32" i="13"/>
  <c r="L33" s="1"/>
  <c r="K29" i="5"/>
  <c r="K30" s="1"/>
  <c r="L30" l="1"/>
  <c r="L31" s="1"/>
  <c r="K33" i="13"/>
  <c r="K34" s="1"/>
  <c r="K65" i="12"/>
  <c r="K66" s="1"/>
  <c r="K44" i="6"/>
  <c r="K45" s="1"/>
  <c r="K31" i="5"/>
  <c r="K32" s="1"/>
  <c r="L33" i="14"/>
  <c r="L34" s="1"/>
  <c r="L45" i="6"/>
  <c r="L46" s="1"/>
  <c r="L66" i="12"/>
  <c r="L67" s="1"/>
  <c r="L25" i="8"/>
  <c r="L26" s="1"/>
  <c r="J28" i="7"/>
  <c r="J29" s="1"/>
  <c r="K34" i="14" l="1"/>
  <c r="K35" s="1"/>
  <c r="K46" i="6"/>
  <c r="K47" s="1"/>
  <c r="K26" i="8"/>
  <c r="K27" s="1"/>
  <c r="L34" i="13"/>
  <c r="L35" s="1"/>
  <c r="L35" i="14"/>
  <c r="L36" s="1"/>
  <c r="K67" i="12"/>
  <c r="K68" s="1"/>
  <c r="I29" i="7"/>
  <c r="I30" s="1"/>
  <c r="L32" i="5"/>
  <c r="L33" s="1"/>
  <c r="K33" l="1"/>
  <c r="K34" s="1"/>
  <c r="L68" i="12"/>
  <c r="L69" s="1"/>
  <c r="K36" i="14"/>
  <c r="K37" s="1"/>
  <c r="L27" i="8"/>
  <c r="L28" s="1"/>
  <c r="L34" i="5"/>
  <c r="L35" s="1"/>
  <c r="K69" i="12"/>
  <c r="K70" s="1"/>
  <c r="L37" i="14"/>
  <c r="L38" s="1"/>
  <c r="J30" i="7"/>
  <c r="J31" s="1"/>
  <c r="K35" i="13"/>
  <c r="K36" s="1"/>
  <c r="L47" i="6"/>
  <c r="K48" l="1"/>
  <c r="L48"/>
  <c r="L49" s="1"/>
  <c r="K71" i="12"/>
  <c r="K72" s="1"/>
  <c r="K73" s="1"/>
  <c r="K74" s="1"/>
  <c r="K75" s="1"/>
  <c r="K76" s="1"/>
  <c r="K77" s="1"/>
  <c r="K28" i="8"/>
  <c r="K29" s="1"/>
  <c r="L70" i="12"/>
  <c r="L71" s="1"/>
  <c r="L72" s="1"/>
  <c r="L73" s="1"/>
  <c r="L74" s="1"/>
  <c r="L75" s="1"/>
  <c r="L76" s="1"/>
  <c r="L77" s="1"/>
  <c r="I31" i="7"/>
  <c r="I32" s="1"/>
  <c r="K38" i="14"/>
  <c r="K39" s="1"/>
  <c r="L36" i="13"/>
  <c r="L37" s="1"/>
  <c r="K35" i="5"/>
  <c r="K36" s="1"/>
  <c r="L36" l="1"/>
  <c r="L37" s="1"/>
  <c r="K37" i="13"/>
  <c r="K38" s="1"/>
  <c r="L29" i="8"/>
  <c r="L30" s="1"/>
  <c r="J32" i="7"/>
  <c r="J33" s="1"/>
  <c r="K49" i="6"/>
  <c r="K50" s="1"/>
  <c r="L39" i="14"/>
  <c r="L40" s="1"/>
  <c r="I33" i="7"/>
  <c r="I34" s="1"/>
  <c r="K30" i="8"/>
  <c r="K31" s="1"/>
  <c r="L50" i="6"/>
  <c r="L51" s="1"/>
  <c r="K51" l="1"/>
  <c r="K52" s="1"/>
  <c r="L31" i="8"/>
  <c r="K32" s="1"/>
  <c r="L38" i="5"/>
  <c r="L39" s="1"/>
  <c r="K37"/>
  <c r="K38" s="1"/>
  <c r="L52" i="6"/>
  <c r="L53" s="1"/>
  <c r="K40" i="14"/>
  <c r="K41" s="1"/>
  <c r="J34" i="7"/>
  <c r="J35" s="1"/>
  <c r="K39" i="13"/>
  <c r="K40" s="1"/>
  <c r="L38"/>
  <c r="L39" s="1"/>
  <c r="L40" l="1"/>
  <c r="L41" s="1"/>
  <c r="I35" i="7"/>
  <c r="I36" s="1"/>
  <c r="K39" i="5"/>
  <c r="K40" s="1"/>
  <c r="L41" i="14"/>
  <c r="L42" s="1"/>
  <c r="L32" i="8"/>
  <c r="L33" s="1"/>
  <c r="K42" i="14"/>
  <c r="K43" s="1"/>
  <c r="L40" i="5"/>
  <c r="L41" s="1"/>
  <c r="K53" i="6"/>
  <c r="K54" s="1"/>
  <c r="L43" i="14" l="1"/>
  <c r="L44" s="1"/>
  <c r="K33" i="8"/>
  <c r="K34" s="1"/>
  <c r="L54" i="6"/>
  <c r="L55" s="1"/>
  <c r="L34" i="8"/>
  <c r="L35" s="1"/>
  <c r="K41" i="5"/>
  <c r="K42" s="1"/>
  <c r="J36" i="7"/>
  <c r="J37" s="1"/>
  <c r="K41" i="13"/>
  <c r="K42" s="1"/>
  <c r="K55" i="6" l="1"/>
  <c r="K56" s="1"/>
  <c r="L42" i="13"/>
  <c r="L43" s="1"/>
  <c r="L42" i="5"/>
  <c r="L43" s="1"/>
  <c r="K43" i="13"/>
  <c r="K44" s="1"/>
  <c r="K43" i="5"/>
  <c r="K44" s="1"/>
  <c r="L56" i="6"/>
  <c r="L57" s="1"/>
  <c r="K35" i="8"/>
  <c r="K36" s="1"/>
  <c r="I37" i="7"/>
  <c r="I38" s="1"/>
  <c r="K44" i="14"/>
  <c r="K45" s="1"/>
  <c r="L45" l="1"/>
  <c r="L46" s="1"/>
  <c r="K57" i="6"/>
  <c r="K58" s="1"/>
  <c r="J38" i="7"/>
  <c r="J39" s="1"/>
  <c r="K46" i="14"/>
  <c r="K47" s="1"/>
  <c r="L44" i="5"/>
  <c r="L45" s="1"/>
  <c r="L44" i="13"/>
  <c r="L45" s="1"/>
  <c r="L36" i="8"/>
  <c r="L37" s="1"/>
  <c r="K45" i="5" l="1"/>
  <c r="K46" s="1"/>
  <c r="K47" s="1"/>
  <c r="K45" i="13"/>
  <c r="K46" s="1"/>
  <c r="I39" i="7"/>
  <c r="I40" s="1"/>
  <c r="L46" i="5"/>
  <c r="K37" i="8"/>
  <c r="K38" s="1"/>
  <c r="L47" i="14"/>
  <c r="L48" s="1"/>
  <c r="L58" i="6"/>
  <c r="L59" s="1"/>
  <c r="J40" i="7" l="1"/>
  <c r="J41" s="1"/>
  <c r="L47" i="5"/>
  <c r="L48" s="1"/>
  <c r="I41" i="7"/>
  <c r="I42" s="1"/>
  <c r="K59" i="6"/>
  <c r="K60" s="1"/>
  <c r="L38" i="8"/>
  <c r="L39" s="1"/>
  <c r="K48" i="14"/>
  <c r="K49" s="1"/>
  <c r="L46" i="13"/>
  <c r="L47" s="1"/>
  <c r="K48" i="5"/>
  <c r="K49" s="1"/>
  <c r="K47" i="13" l="1"/>
  <c r="K48" s="1"/>
  <c r="K39" i="8"/>
  <c r="K40" s="1"/>
  <c r="L49" i="5"/>
  <c r="L50" s="1"/>
  <c r="L60" i="6"/>
  <c r="L61" s="1"/>
  <c r="K50" i="5"/>
  <c r="K51" s="1"/>
  <c r="L40" i="8"/>
  <c r="L41" s="1"/>
  <c r="L49" i="14"/>
  <c r="L50" s="1"/>
  <c r="J42" i="7"/>
  <c r="J43" s="1"/>
  <c r="I43" l="1"/>
  <c r="I44" s="1"/>
  <c r="K52" i="5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L5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K41" i="8"/>
  <c r="K42" s="1"/>
  <c r="L48" i="13"/>
  <c r="L49" s="1"/>
  <c r="J44" i="7"/>
  <c r="J45" s="1"/>
  <c r="K50" i="14"/>
  <c r="K51" s="1"/>
  <c r="K61" i="6"/>
  <c r="K62" s="1"/>
  <c r="K49" i="13"/>
  <c r="I45" i="7" l="1"/>
  <c r="I46" s="1"/>
  <c r="L50" i="13"/>
  <c r="K50"/>
  <c r="K51" s="1"/>
  <c r="L62" i="6"/>
  <c r="L63" s="1"/>
  <c r="L51" i="14"/>
  <c r="L52" s="1"/>
  <c r="L77" i="5"/>
  <c r="L78" s="1"/>
  <c r="L42" i="8"/>
  <c r="L43" s="1"/>
  <c r="K43" l="1"/>
  <c r="K44" s="1"/>
  <c r="K52" i="14"/>
  <c r="K53" s="1"/>
  <c r="L44" i="8"/>
  <c r="L45" s="1"/>
  <c r="L53" i="14"/>
  <c r="L54" s="1"/>
  <c r="K63" i="6"/>
  <c r="K64" s="1"/>
  <c r="L51" i="13"/>
  <c r="L52" s="1"/>
  <c r="K78" i="5"/>
  <c r="K79" s="1"/>
  <c r="J46" i="7"/>
  <c r="J47" s="1"/>
  <c r="K45" i="8" l="1"/>
  <c r="K46" s="1"/>
  <c r="K52" i="13"/>
  <c r="K53" s="1"/>
  <c r="L79" i="5"/>
  <c r="L80" s="1"/>
  <c r="L53" i="13"/>
  <c r="L54" s="1"/>
  <c r="K54" i="14"/>
  <c r="K55" s="1"/>
  <c r="I47" i="7"/>
  <c r="I48" s="1"/>
  <c r="L64" i="6"/>
  <c r="L65" s="1"/>
  <c r="L55" i="14" l="1"/>
  <c r="L56" s="1"/>
  <c r="J48" i="7"/>
  <c r="J49" s="1"/>
  <c r="K54" i="13"/>
  <c r="K55" s="1"/>
  <c r="L46" i="8"/>
  <c r="L47" s="1"/>
  <c r="K80" i="5"/>
  <c r="K81" s="1"/>
  <c r="L55" i="13"/>
  <c r="L56" s="1"/>
  <c r="L81" i="5"/>
  <c r="L82" s="1"/>
  <c r="K47" i="8"/>
  <c r="K48" s="1"/>
  <c r="K65" i="6"/>
  <c r="K66" s="1"/>
  <c r="K82" i="5" l="1"/>
  <c r="K83" s="1"/>
  <c r="K56" i="13"/>
  <c r="K57" s="1"/>
  <c r="K56" i="14"/>
  <c r="K57" s="1"/>
  <c r="L83" i="5"/>
  <c r="L84" s="1"/>
  <c r="L66" i="6"/>
  <c r="L67" s="1"/>
  <c r="L48" i="8"/>
  <c r="L49" s="1"/>
  <c r="I49" i="7"/>
  <c r="I50" s="1"/>
  <c r="J50" l="1"/>
  <c r="J51" s="1"/>
  <c r="K67" i="6"/>
  <c r="K68" s="1"/>
  <c r="L57" i="14"/>
  <c r="L58" s="1"/>
  <c r="K84" i="5"/>
  <c r="K85" s="1"/>
  <c r="K49" i="8"/>
  <c r="K50" s="1"/>
  <c r="K58" i="14"/>
  <c r="K59" s="1"/>
  <c r="L57" i="13"/>
  <c r="L58" s="1"/>
  <c r="L50" i="8" l="1"/>
  <c r="L51" s="1"/>
  <c r="K58" i="13"/>
  <c r="K59" s="1"/>
  <c r="L85" i="5"/>
  <c r="L86" s="1"/>
  <c r="K51" i="8"/>
  <c r="K52" s="1"/>
  <c r="L59" i="14"/>
  <c r="L60" s="1"/>
  <c r="L68" i="6"/>
  <c r="L69" s="1"/>
  <c r="I51" i="7"/>
  <c r="I52" s="1"/>
  <c r="L59" i="13"/>
  <c r="L60" s="1"/>
  <c r="L52" i="8"/>
  <c r="L53" s="1"/>
  <c r="K86" i="5"/>
  <c r="K87" s="1"/>
  <c r="K69" i="6"/>
  <c r="K70" s="1"/>
  <c r="J52" i="7"/>
  <c r="J53" s="1"/>
  <c r="I53" l="1"/>
  <c r="I54" s="1"/>
  <c r="L87" i="5"/>
  <c r="L88" s="1"/>
  <c r="K60" i="14"/>
  <c r="K61" s="1"/>
  <c r="K88" i="5"/>
  <c r="L70" i="6"/>
  <c r="L71" s="1"/>
  <c r="K53" i="8"/>
  <c r="K54" s="1"/>
  <c r="K60" i="13"/>
  <c r="K61" s="1"/>
  <c r="L61" l="1"/>
  <c r="L62" s="1"/>
  <c r="L61" i="14"/>
  <c r="L62" s="1"/>
  <c r="L54" i="8"/>
  <c r="L55" s="1"/>
  <c r="J54" i="7"/>
  <c r="J55" s="1"/>
  <c r="I55"/>
  <c r="I56" s="1"/>
  <c r="K71" i="6"/>
  <c r="K72" s="1"/>
  <c r="J56" i="7" l="1"/>
  <c r="J57" s="1"/>
  <c r="L63" i="13"/>
  <c r="L64" s="1"/>
  <c r="K62"/>
  <c r="K63" s="1"/>
  <c r="K73" i="6"/>
  <c r="K74" s="1"/>
  <c r="L72"/>
  <c r="L73" s="1"/>
  <c r="K62" i="14"/>
  <c r="K63" s="1"/>
  <c r="K55" i="8"/>
  <c r="K56" s="1"/>
  <c r="L74" i="6" l="1"/>
  <c r="L75" s="1"/>
  <c r="K64" i="13"/>
  <c r="K65" s="1"/>
  <c r="L63" i="14"/>
  <c r="L64" s="1"/>
  <c r="I57" i="7"/>
  <c r="I58" s="1"/>
  <c r="L56" i="8"/>
  <c r="L57" s="1"/>
  <c r="K75" i="6"/>
  <c r="K76" s="1"/>
  <c r="L65" i="13"/>
  <c r="L66" s="1"/>
  <c r="J58" i="7"/>
  <c r="J59" s="1"/>
  <c r="L76" i="6" l="1"/>
  <c r="L77" s="1"/>
  <c r="L78" s="1"/>
  <c r="L79" s="1"/>
  <c r="L80" s="1"/>
  <c r="L81" s="1"/>
  <c r="L82" s="1"/>
  <c r="L83" s="1"/>
  <c r="L84" s="1"/>
  <c r="L85" s="1"/>
  <c r="L86" s="1"/>
  <c r="K57" i="8"/>
  <c r="K58" s="1"/>
  <c r="K77" i="6"/>
  <c r="K78" s="1"/>
  <c r="K79" s="1"/>
  <c r="K80" s="1"/>
  <c r="K81" s="1"/>
  <c r="K82" s="1"/>
  <c r="K83" s="1"/>
  <c r="K84" s="1"/>
  <c r="K85" s="1"/>
  <c r="K86" s="1"/>
  <c r="I59" i="7"/>
  <c r="I60" s="1"/>
  <c r="K66" i="13"/>
  <c r="K67" s="1"/>
  <c r="K64" i="14"/>
  <c r="K65" s="1"/>
  <c r="L65" l="1"/>
  <c r="L66" s="1"/>
  <c r="L67" i="13"/>
  <c r="L68" s="1"/>
  <c r="K66" i="14"/>
  <c r="K67" s="1"/>
  <c r="J60" i="7"/>
  <c r="J61" s="1"/>
  <c r="L58" i="8"/>
  <c r="L59" s="1"/>
  <c r="K68" i="14" l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L67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K68" i="13"/>
  <c r="K69" s="1"/>
  <c r="I61" i="7"/>
  <c r="I62" s="1"/>
  <c r="L69" i="13"/>
  <c r="L70" s="1"/>
  <c r="K59" i="8"/>
  <c r="K60" s="1"/>
  <c r="L60" l="1"/>
  <c r="L61" s="1"/>
  <c r="J62" i="7"/>
  <c r="J63" s="1"/>
  <c r="K61" i="8"/>
  <c r="K62" s="1"/>
  <c r="I63" i="7"/>
  <c r="I64" s="1"/>
  <c r="K70" i="13"/>
  <c r="K71" s="1"/>
  <c r="K86" i="14"/>
  <c r="K87" s="1"/>
  <c r="L62" i="8" l="1"/>
  <c r="L63" s="1"/>
  <c r="L87" i="14"/>
  <c r="L88" s="1"/>
  <c r="L71" i="13"/>
  <c r="L72" s="1"/>
  <c r="K88" i="14"/>
  <c r="K89" s="1"/>
  <c r="J64" i="7"/>
  <c r="J65" s="1"/>
  <c r="K63" i="8" l="1"/>
  <c r="K64" s="1"/>
  <c r="L89" i="14"/>
  <c r="L90" s="1"/>
  <c r="K72" i="13"/>
  <c r="K73" s="1"/>
  <c r="I65" i="7"/>
  <c r="I66" s="1"/>
  <c r="L73" i="13"/>
  <c r="L74" s="1"/>
  <c r="L64" i="8" l="1"/>
  <c r="L65" s="1"/>
  <c r="J66" i="7"/>
  <c r="J67" s="1"/>
  <c r="I67"/>
  <c r="I68" s="1"/>
  <c r="K74" i="13"/>
  <c r="K75" s="1"/>
  <c r="K90" i="14"/>
  <c r="K91" s="1"/>
  <c r="K65" i="8" l="1"/>
  <c r="K66" s="1"/>
  <c r="L91" i="14"/>
  <c r="L92" s="1"/>
  <c r="L75" i="13"/>
  <c r="L76" s="1"/>
  <c r="K92" i="14"/>
  <c r="J68" i="7"/>
  <c r="J69" s="1"/>
  <c r="I69" l="1"/>
  <c r="I70" s="1"/>
  <c r="L66" i="8"/>
  <c r="L67" s="1"/>
  <c r="K76" i="13"/>
  <c r="K77" s="1"/>
  <c r="L77"/>
  <c r="L78" s="1"/>
  <c r="J70" i="7" l="1"/>
  <c r="J71" s="1"/>
  <c r="K67" i="8"/>
  <c r="K68" s="1"/>
  <c r="K78" i="13"/>
  <c r="K79" s="1"/>
  <c r="L68" i="8" l="1"/>
  <c r="L69" s="1"/>
  <c r="I71" i="7"/>
  <c r="I72" s="1"/>
  <c r="K69" i="8"/>
  <c r="K70" s="1"/>
  <c r="J72" i="7"/>
  <c r="J73" s="1"/>
  <c r="K80" i="13"/>
  <c r="K81" s="1"/>
  <c r="K82" s="1"/>
  <c r="L79"/>
  <c r="L80" s="1"/>
  <c r="L81" s="1"/>
  <c r="L82" s="1"/>
  <c r="L70" i="8" l="1"/>
  <c r="L71" s="1"/>
  <c r="I73" i="7"/>
  <c r="I74" s="1"/>
  <c r="J74" l="1"/>
  <c r="J75" s="1"/>
  <c r="K71" i="8"/>
  <c r="K72" s="1"/>
  <c r="I75" i="7"/>
  <c r="I76" s="1"/>
  <c r="L72" i="8"/>
  <c r="L73" s="1"/>
  <c r="J76" i="7" l="1"/>
  <c r="J77" s="1"/>
  <c r="K73" i="8"/>
  <c r="K74" s="1"/>
  <c r="L74" l="1"/>
  <c r="L75" s="1"/>
  <c r="I77" i="7"/>
  <c r="I78" s="1"/>
  <c r="K75" i="8"/>
  <c r="K76" s="1"/>
  <c r="J78" i="7"/>
  <c r="J79" s="1"/>
  <c r="L76" i="8" l="1"/>
  <c r="L77" s="1"/>
  <c r="I79" i="7"/>
  <c r="I80" s="1"/>
  <c r="J80" l="1"/>
  <c r="J81" s="1"/>
  <c r="K77" i="8"/>
  <c r="K78" s="1"/>
  <c r="I81" i="7"/>
  <c r="I82" s="1"/>
  <c r="L78" i="8"/>
  <c r="L79" s="1"/>
  <c r="J82" i="7" l="1"/>
  <c r="J83" s="1"/>
  <c r="K79" i="8"/>
  <c r="K80" s="1"/>
  <c r="L80" l="1"/>
  <c r="L81" s="1"/>
  <c r="I83" i="7"/>
  <c r="I84" s="1"/>
  <c r="J84"/>
  <c r="J85" s="1"/>
  <c r="I85" l="1"/>
  <c r="I86" s="1"/>
  <c r="K81" i="8"/>
  <c r="K82" s="1"/>
  <c r="J86" i="7"/>
  <c r="J87" s="1"/>
  <c r="L82" i="8"/>
  <c r="L83" s="1"/>
  <c r="I87" i="7" l="1"/>
  <c r="K83" i="8"/>
  <c r="K84" s="1"/>
  <c r="I94" i="7" l="1"/>
  <c r="I88"/>
  <c r="J94"/>
  <c r="L84" i="8"/>
  <c r="L85" s="1"/>
  <c r="J88" i="7"/>
  <c r="J89" s="1"/>
  <c r="K85" i="8" l="1"/>
  <c r="K86" s="1"/>
  <c r="I89" i="7"/>
  <c r="I90" s="1"/>
  <c r="J90" l="1"/>
  <c r="J91" s="1"/>
  <c r="L86" i="8"/>
  <c r="L87" s="1"/>
  <c r="I91" i="7"/>
  <c r="K87" i="8"/>
  <c r="K88" s="1"/>
  <c r="L88" l="1"/>
  <c r="L89" s="1"/>
  <c r="K89" l="1"/>
  <c r="K90" s="1"/>
  <c r="L90" l="1"/>
  <c r="L91" s="1"/>
  <c r="K91" l="1"/>
</calcChain>
</file>

<file path=xl/sharedStrings.xml><?xml version="1.0" encoding="utf-8"?>
<sst xmlns="http://schemas.openxmlformats.org/spreadsheetml/2006/main" count="2701" uniqueCount="381">
  <si>
    <t>Đơn vị: CÔNG TY TNHH HẢI SẢN AN LẠC</t>
  </si>
  <si>
    <t>Diễn giải</t>
  </si>
  <si>
    <t>Ghi chú</t>
  </si>
  <si>
    <t>A</t>
  </si>
  <si>
    <t>C</t>
  </si>
  <si>
    <t>D</t>
  </si>
  <si>
    <t>E</t>
  </si>
  <si>
    <t>G</t>
  </si>
  <si>
    <t>Kế toán trưởng</t>
  </si>
  <si>
    <t>Giám đốc</t>
  </si>
  <si>
    <t>(Ký, họ tên)</t>
  </si>
  <si>
    <t>(Ký, họ tên, đóng dấu)</t>
  </si>
  <si>
    <t>Ngày tháng ghi sổ</t>
  </si>
  <si>
    <t>TK đối ứng</t>
  </si>
  <si>
    <t>Số phát sinh</t>
  </si>
  <si>
    <t>Nợ</t>
  </si>
  <si>
    <t>Có</t>
  </si>
  <si>
    <t>F</t>
  </si>
  <si>
    <t>- Số tồn đầu kỳ</t>
  </si>
  <si>
    <t>- Cộng số phát sinh trong kỳ</t>
  </si>
  <si>
    <t>x</t>
  </si>
  <si>
    <t>- Số tồn cuối kỳ</t>
  </si>
  <si>
    <t>- Sổ này có 03 trang, đánh từ trang 01 đến trang 03</t>
  </si>
  <si>
    <t>331</t>
  </si>
  <si>
    <t>1121</t>
  </si>
  <si>
    <t>- Sổ này có 02 trang, đánh từ trang 01 đến trang 02</t>
  </si>
  <si>
    <t>Địa chỉ: Lô A14, Đường 4A - KCN Hải Sơn, Đức Hòa, Long An</t>
  </si>
  <si>
    <t>VAT Nước</t>
  </si>
  <si>
    <t>VAT nước</t>
  </si>
  <si>
    <t>VAT Xăng</t>
  </si>
  <si>
    <t>1388</t>
  </si>
  <si>
    <t>Chứng từ gốc</t>
  </si>
  <si>
    <t>Người nhận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</si>
  <si>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</si>
  <si>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</si>
  <si>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</si>
  <si>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</si>
  <si>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</si>
  <si>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</si>
  <si>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</si>
  <si>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</si>
  <si>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</si>
  <si>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</si>
  <si>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</si>
  <si>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</si>
  <si>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</si>
  <si>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</si>
  <si>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</si>
  <si>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</si>
  <si>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</si>
  <si>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</si>
  <si>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</si>
  <si>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</si>
  <si>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</si>
  <si>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</si>
  <si>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</si>
  <si>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</si>
  <si>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</si>
  <si>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</si>
  <si>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</si>
  <si>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</si>
  <si>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</si>
  <si>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</si>
  <si>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</si>
  <si>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</si>
  <si>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</si>
  <si>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</si>
  <si>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</si>
  <si>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</si>
  <si>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</si>
  <si>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VAT Phí cơ sở hạ tầng</t>
  </si>
  <si>
    <t>VAT Xăng, dầu</t>
  </si>
  <si>
    <t>C38</t>
  </si>
  <si>
    <t>C39</t>
  </si>
  <si>
    <t>C40</t>
  </si>
  <si>
    <t>C41</t>
  </si>
  <si>
    <t>C42</t>
  </si>
  <si>
    <t>C43</t>
  </si>
  <si>
    <t>Số hiệu</t>
  </si>
  <si>
    <t>GBN</t>
  </si>
  <si>
    <t>1122</t>
  </si>
  <si>
    <t>GBC</t>
  </si>
  <si>
    <t>131</t>
  </si>
  <si>
    <t>VAT Xét nghiệm nước</t>
  </si>
  <si>
    <t>VAT xăng, dầu</t>
  </si>
  <si>
    <t>VAT Phí thanh toán</t>
  </si>
  <si>
    <t>VAT Dầu DO</t>
  </si>
  <si>
    <t>VAT Phí dịch vụ bảo vệ</t>
  </si>
  <si>
    <t>VAT Phí gia công</t>
  </si>
  <si>
    <t>VAT Phí CSHT</t>
  </si>
  <si>
    <t>VAT Phí vận chuyển</t>
  </si>
  <si>
    <t>VAT Văn phòng phẩm các loại</t>
  </si>
  <si>
    <t>VAT Đóng ruột thủ công hàng lạnh</t>
  </si>
  <si>
    <t>VAT Phí phân tích mẫu</t>
  </si>
  <si>
    <t>VAT Mua VPP</t>
  </si>
  <si>
    <t>C44</t>
  </si>
  <si>
    <t>VAT Phí chứng từ</t>
  </si>
  <si>
    <t>VAT Xăng, Dầu</t>
  </si>
  <si>
    <t>VAT Cước VT - CNTT</t>
  </si>
  <si>
    <t>VAT nước, CSHT</t>
  </si>
  <si>
    <t>VAT Dịch vụ bảo vệ</t>
  </si>
  <si>
    <t>VAT Phí gửi chứng từ</t>
  </si>
  <si>
    <t>VAT Phí gữi mẫu</t>
  </si>
  <si>
    <t>- Ngày mở sổ 02/01/2013</t>
  </si>
  <si>
    <t>Ngày 31 tháng  01  năm  2013</t>
  </si>
  <si>
    <t>- Ngày mở sổ 01/02/2013</t>
  </si>
  <si>
    <t>- Ngày mở sổ 01/03/2013</t>
  </si>
  <si>
    <t>Ngày 31 tháng  03  năm  2013</t>
  </si>
  <si>
    <t>- Ngày mở sổ 01/04/2013</t>
  </si>
  <si>
    <t>Ngày 31 tháng  05  năm  2013</t>
  </si>
  <si>
    <t>- Ngày mở sổ 01/06/2013</t>
  </si>
  <si>
    <t>Ngày 30 tháng  06  năm  2013</t>
  </si>
  <si>
    <t>- Ngày mở sổ 01/08/2013</t>
  </si>
  <si>
    <t>- Ngày mở sổ 01/09/2013</t>
  </si>
  <si>
    <t>Ngày 30 tháng  09  năm  2013</t>
  </si>
  <si>
    <t>- Ngày mở sổ 01/10/2013</t>
  </si>
  <si>
    <t>Ngày 31 tháng  10  năm  2013</t>
  </si>
  <si>
    <t>- Ngày mở sổ 01/12/2013</t>
  </si>
  <si>
    <t>Ngày 31 tháng  12  năm  2013</t>
  </si>
  <si>
    <t>VAT Nước,  CSHT</t>
  </si>
  <si>
    <t>VAT Cước CNTT</t>
  </si>
  <si>
    <t>VAT Phí chứng từ, xếp dỡ, EBS</t>
  </si>
  <si>
    <t>VAT Điện kỳ 2/2/13</t>
  </si>
  <si>
    <t>VAT Xét nghiệm mẫu</t>
  </si>
  <si>
    <t>VAT Phí bảo vệ</t>
  </si>
  <si>
    <t>VAT Phí gởi thư</t>
  </si>
  <si>
    <t>VAT Nước, CSHT</t>
  </si>
  <si>
    <t>VAT Văn phòng phẩm</t>
  </si>
  <si>
    <t>VAT Phí gửi mẫu</t>
  </si>
  <si>
    <t>VAT Phí xét nghiệm mậu nước</t>
  </si>
  <si>
    <t>VAT CSHT</t>
  </si>
  <si>
    <t>VAT Tiền form C/O</t>
  </si>
  <si>
    <t>VAT Điện kì 1/04/13</t>
  </si>
  <si>
    <t>VAT Mua sổ sách kế toán</t>
  </si>
  <si>
    <t>VAT Phí xếp đõ, chứng từ Willtrade 2 - ESK</t>
  </si>
  <si>
    <t>VAT Phí xếp dỡ, chứng từ, niêm chì Biovital</t>
  </si>
  <si>
    <t>VAT Xâng, Dầu</t>
  </si>
  <si>
    <t>VAT Cước giao nhận thư</t>
  </si>
  <si>
    <t>VAT Dịch vụ viễn thông</t>
  </si>
  <si>
    <t>VAT Tiền điện kỳ 2 T04/13</t>
  </si>
  <si>
    <t>VAT Tiền điện kỳ 1 T05/13</t>
  </si>
  <si>
    <t>VAT Phí xét nghiệm mẫu</t>
  </si>
  <si>
    <t>VAT Tiền điện kỳ 2 T05/13</t>
  </si>
  <si>
    <t xml:space="preserve">VAT Phí xếp dỡ, niêm chì, ENS, Bill </t>
  </si>
  <si>
    <t>VAT Xăng 95</t>
  </si>
  <si>
    <t>VAT Cước VT tháng 5/2013</t>
  </si>
  <si>
    <t>VAT Sửa chữa xe ô tô 51A-14174</t>
  </si>
  <si>
    <t>VAT Xăng M95</t>
  </si>
  <si>
    <t>VAT Cước CPN T5/13</t>
  </si>
  <si>
    <t xml:space="preserve">VAT nước </t>
  </si>
  <si>
    <t>VAT Cước VT-CNTT tháng 6/2013</t>
  </si>
  <si>
    <t>VAT Phí HC quả cân</t>
  </si>
  <si>
    <t>VAT phí xét nghiệm</t>
  </si>
  <si>
    <t>VAT Cước CPN T 06/213</t>
  </si>
  <si>
    <t>VAT Thẩm tra mẫu</t>
  </si>
  <si>
    <t>VAT Cước VT-CNTT T07/2013</t>
  </si>
  <si>
    <t>VAT  Phí CSHT</t>
  </si>
  <si>
    <t>VAT Cước CPN T07/2013</t>
  </si>
  <si>
    <t>VAT Phí Dịch vụ bảo vệ</t>
  </si>
  <si>
    <t>VAT Cước VT-CNTT T08/2013</t>
  </si>
  <si>
    <t>VAT mua máy vi tính</t>
  </si>
  <si>
    <t>VAT Phí thẩm tra mẫu ghẹ tươi</t>
  </si>
  <si>
    <t>VAT Thép mạ kẽm</t>
  </si>
  <si>
    <t>VAT Cước VT-CNTT T09/2013</t>
  </si>
  <si>
    <t>VAT Dịch vụ chữ ký số VinaCA</t>
  </si>
  <si>
    <t>VAT Máy in HP Laserjet</t>
  </si>
  <si>
    <t>VAT Cước CPN T10/13</t>
  </si>
  <si>
    <t>VAT Phí THC, CFS, AMS, IFS</t>
  </si>
  <si>
    <t>VAT Phí dịch vụ bảo vệ T11/13</t>
  </si>
  <si>
    <t>VAT xăng, Dầu</t>
  </si>
  <si>
    <t>VAT cước CPN tháng 11/2013</t>
  </si>
  <si>
    <t>VAT Chi phí tiếp khách</t>
  </si>
  <si>
    <t>VAT Bảo dưỡng xe ô tô 51A-14174</t>
  </si>
  <si>
    <t>(Ban hành theo QĐ số 48/2006/QĐ-BTC Ngày 14/09/2006 của Bộ trưởng BTC)</t>
  </si>
  <si>
    <t>VAT phí ch tiền</t>
  </si>
  <si>
    <t>3333</t>
  </si>
  <si>
    <t>111</t>
  </si>
  <si>
    <t>CTGS</t>
  </si>
  <si>
    <t>Mẫu số S20-DNN</t>
  </si>
  <si>
    <t>SỔ CHI TIẾT THUẾ GTGT</t>
  </si>
  <si>
    <t>Tài khoản : 1331</t>
  </si>
  <si>
    <t>Đối tượng : Thuế GTGT được khấu trừ</t>
  </si>
  <si>
    <t>Loại tiền : VND</t>
  </si>
  <si>
    <t>Chứng Từ</t>
  </si>
  <si>
    <t>Ngày tháng</t>
  </si>
  <si>
    <t>Số dư</t>
  </si>
  <si>
    <t>Ngày 28 tháng  02  năm  2013</t>
  </si>
  <si>
    <t>Ngày 28 tháng  04  năm  2013</t>
  </si>
  <si>
    <t>- Ngày mở sổ 02/05/2013</t>
  </si>
  <si>
    <t>Ngày 30 tháng  08  năm  2013</t>
  </si>
  <si>
    <t>- Ngày mở sổ 01/11/2013</t>
  </si>
  <si>
    <t>TP02</t>
  </si>
  <si>
    <t>VL01</t>
  </si>
  <si>
    <t>VL02</t>
  </si>
  <si>
    <t>Q11 - VAT Phí thanh toán</t>
  </si>
  <si>
    <t>Q11 - VAT Phí thanh toán bổ sung</t>
  </si>
  <si>
    <t>Q4 - VAT Phí thanh toán</t>
  </si>
  <si>
    <t>VAT Cá chỉ vàng</t>
  </si>
  <si>
    <t>VAT Cá đù</t>
  </si>
  <si>
    <t xml:space="preserve">VAT Cá đổng tẩm </t>
  </si>
  <si>
    <t xml:space="preserve">VAT Thùng cá mai </t>
  </si>
  <si>
    <t>Q4 - VAT Phí tu chỉnh L/C</t>
  </si>
  <si>
    <t>Q4 - VAT Phí thương lượng c.từ</t>
  </si>
  <si>
    <t>Q4 - VAT Phí DHL</t>
  </si>
  <si>
    <t>Q4 - VAT Phí thanh toán + kiểm đếm</t>
  </si>
  <si>
    <t>Q11 - VAT Phí thanh toán + kiểm đếm</t>
  </si>
  <si>
    <t xml:space="preserve">VAT Gas </t>
  </si>
  <si>
    <t>Q11 - VAT Phí thông báo L/C</t>
  </si>
  <si>
    <t>Điện Lực LA - VAT điện kỳ 3/12/12</t>
  </si>
  <si>
    <t>Điện Lực LA - VAT điện kỳ 1/1/13</t>
  </si>
  <si>
    <t>Điện Lực LA - VAT Công suất phản kháng</t>
  </si>
  <si>
    <t>Bảo Minh BT - VAT Bảo hiểm hàng</t>
  </si>
  <si>
    <t>Phương Nam - VAT Cung cấp sữa chữa cối đá</t>
  </si>
  <si>
    <t>SpeedGate - VAT Phí xếp dỡ, niêm chì, chứng từ</t>
  </si>
  <si>
    <t>AAAS - VAT Phí xếp dỡ, niêm chì, chứng từ</t>
  </si>
  <si>
    <t>Nafi 4 - VAT Phân tích chỉ tiêu</t>
  </si>
  <si>
    <t>BTKC</t>
  </si>
  <si>
    <t>K/C Thuế GTGT đầu ra</t>
  </si>
  <si>
    <t>33311</t>
  </si>
  <si>
    <t>Q4 - VAT Phí kiểm đếm</t>
  </si>
  <si>
    <t>Q4 - VAT phí DV</t>
  </si>
  <si>
    <t>Q4 - VAT Phí thanh toán, kiểm đếm</t>
  </si>
  <si>
    <t>Q11 - VAT phí thông báo L/C</t>
  </si>
  <si>
    <t>Q11 - VAT Phí tu chỉnh L/C</t>
  </si>
  <si>
    <t>VAT Thùng carton 54x34x14</t>
  </si>
  <si>
    <t>VAT Thùng carton 47x37x11</t>
  </si>
  <si>
    <t>VL03</t>
  </si>
  <si>
    <t>VAT Thùng carton 37x26x11</t>
  </si>
  <si>
    <t>VAT Thùng carton 48x32x13.5</t>
  </si>
  <si>
    <t>VL04</t>
  </si>
  <si>
    <t xml:space="preserve">VAT Hộp ghẹ </t>
  </si>
  <si>
    <t>VL05</t>
  </si>
  <si>
    <t>VAT Thùng carton 49.5x25x17</t>
  </si>
  <si>
    <t>Điện Lực LA - VAT Điện kỳ 1/2/13</t>
  </si>
  <si>
    <t>Điện Lực LA - VAT Điện kỳ 2/1/13</t>
  </si>
  <si>
    <t>Điện Lực LA - VAT Điện kỳ 3/1/13</t>
  </si>
  <si>
    <t>An Phú - VAT Phí chiếu xạ</t>
  </si>
  <si>
    <t>- Sổ này có 01 trang, đánh từ trang 01 đến trang 01</t>
  </si>
  <si>
    <t>Q11 - VAT phí thanh tooán</t>
  </si>
  <si>
    <t>Q11 - VAT phí thanh tốn</t>
  </si>
  <si>
    <t>VAT Túi cá chỉ vàng 40g</t>
  </si>
  <si>
    <t>VAT Túi cá chỉ vàng 90g</t>
  </si>
  <si>
    <t>TP01</t>
  </si>
  <si>
    <t>VAT Thùng carton 46.5x34.5x26.5</t>
  </si>
  <si>
    <t>VAT Phí Thu TTR</t>
  </si>
  <si>
    <t>Q11 - VAT phí SMS</t>
  </si>
  <si>
    <t>VAT Thùng carton 48x32.5x15</t>
  </si>
  <si>
    <t xml:space="preserve">VAT Băng keo </t>
  </si>
  <si>
    <t>Q11 - VAT thương lượng chứng từ</t>
  </si>
  <si>
    <t>Q11 - VAT Phí DHL</t>
  </si>
  <si>
    <t>VL06</t>
  </si>
  <si>
    <t>VAT Thùng carton 48x35.5x22</t>
  </si>
  <si>
    <t>Q11 - VAT phí ch tiền</t>
  </si>
  <si>
    <t>Q11 - VAT Phi thanh toan</t>
  </si>
  <si>
    <t>Q11 - VAT Phi thong bao L/C</t>
  </si>
  <si>
    <t>Điện Lực LA - VAT Điện kỳ 1/3/14</t>
  </si>
  <si>
    <t>Điện Lực LA - VAT Điện kỳ 2/3/13</t>
  </si>
  <si>
    <t>Bảo Minh BT - VAT Bảo hiểm</t>
  </si>
  <si>
    <t>Q11 - VAT Phí điều chỉnh LCT</t>
  </si>
  <si>
    <t>VAT Thùng carton 40x30x14.5</t>
  </si>
  <si>
    <t>Điện Lực LA - VAT Điện kỳ 3/3/13</t>
  </si>
  <si>
    <t>Q11 - VAT Phí tu chỉnh LC</t>
  </si>
  <si>
    <t>Q11 - VAT Phí thanht oán</t>
  </si>
  <si>
    <t>VAT Thùng carton 50x30x16</t>
  </si>
  <si>
    <t>VAT Thùng carton 50x30x14</t>
  </si>
  <si>
    <t>Q11 - VAT Phí thông báo tu chỉnh LC</t>
  </si>
  <si>
    <t>VL07</t>
  </si>
  <si>
    <t>Điện Lực LA - VAT Tiền điện kỳ 3 T04/13</t>
  </si>
  <si>
    <t>Bảo Minh BT - VAT Tiền bảo hiểm</t>
  </si>
  <si>
    <t>An Lạc TP - VAT Chi phí thuê xe</t>
  </si>
  <si>
    <t>Nam Thành Công - VAT Phí thi công nhà vòm</t>
  </si>
  <si>
    <t>SpeedGate - VAT Cước vận chuyển cont</t>
  </si>
  <si>
    <t>An Phú - VAT Phí xử lý cá khô</t>
  </si>
  <si>
    <t>Q11 - VAT Phí thanh toán nước ngoài</t>
  </si>
  <si>
    <t>Q11 - VAT Điện phí thanh toán</t>
  </si>
  <si>
    <t>Q11 - VAT Phí thanh toán trong nước</t>
  </si>
  <si>
    <t>Q11 - VAT phí thanh toán</t>
  </si>
  <si>
    <t>Q11 - VAT</t>
  </si>
  <si>
    <t>Q11 - VAT phí thông báo LC</t>
  </si>
  <si>
    <t>Q11 - VAT phí dịch vụ</t>
  </si>
  <si>
    <t>Q11 - VAT Phí dịch vụ</t>
  </si>
  <si>
    <t>Q11 - VAT Phí thương lượng chứng từ</t>
  </si>
  <si>
    <t>VAT Thùng carton 54.5x37.5x38</t>
  </si>
  <si>
    <t>VAT Thùng carton 36.5x26x17.5</t>
  </si>
  <si>
    <t>Q11 - VAT Phí chứng từ</t>
  </si>
  <si>
    <t>Điện Lực LA - VAT Điện kỳ 3 /2/13</t>
  </si>
  <si>
    <t>Điện Lực LA - VAT  Điện kỳ 3 /5/13</t>
  </si>
  <si>
    <t>Điện Lực LA - VAT Điện kỳ 1 /6/13</t>
  </si>
  <si>
    <t>Điện Lực LA - VAT Điện kỳ 2 /6/13</t>
  </si>
  <si>
    <t>Bảo Minh BT - VAT BH cont Uragro2</t>
  </si>
  <si>
    <t>An Lạc TP - VAT Hoa hông ủy thác 2011</t>
  </si>
  <si>
    <t>An Lạc TP - VAT Hoa hông ủy thác 2012</t>
  </si>
  <si>
    <t>Song Tân - VAT Phí Chứng từ, THC,Seal</t>
  </si>
  <si>
    <t>Q11 - VAT Thu phí kiểm đếm</t>
  </si>
  <si>
    <t>Q11 - VAT Phí thông báo tu chỉnh L/C</t>
  </si>
  <si>
    <t>VAT Thùng carton 50x35x22</t>
  </si>
  <si>
    <t>VAT Thùng carton 48x35.5x20.5</t>
  </si>
  <si>
    <t>VAT Thùng carton 50x35x25</t>
  </si>
  <si>
    <t>VL08</t>
  </si>
  <si>
    <t>VL09</t>
  </si>
  <si>
    <t>VAT Thùng carton 37x26x26</t>
  </si>
  <si>
    <t>An Phú - VAT phí xừ lý cá khô, bốc xếp</t>
  </si>
  <si>
    <t>Bảo Minh BT - VAT MCE/00593844</t>
  </si>
  <si>
    <t>Điện Lực LA - VAT Điện kỳ 1 T07/2013</t>
  </si>
  <si>
    <t>Điện Lực LA - VAT Điện kỳ 2 T07/2013</t>
  </si>
  <si>
    <t>Điện Lực LA - VAT Điện kỳ 3 T06/2013</t>
  </si>
  <si>
    <t>Q4 - VAT Phí dịch vụ</t>
  </si>
  <si>
    <t>VAT Thùng carton 46x35x10</t>
  </si>
  <si>
    <t>Q4 - VAT Phí thông báo số dư tự dộng TK VNĐ</t>
  </si>
  <si>
    <t>Q4 - VAT Phí thông báo số dư tự dộng TK USD</t>
  </si>
  <si>
    <t xml:space="preserve">VAT Đường </t>
  </si>
  <si>
    <t xml:space="preserve">VAT Bột ngọt </t>
  </si>
  <si>
    <t>VL10</t>
  </si>
  <si>
    <t>Điện Lực LA - VAT Điện kỳ 3 T07/2013</t>
  </si>
  <si>
    <t>Điện Lực LA - VAT Điện kỳ 1 T08/2013</t>
  </si>
  <si>
    <t>Điện Lực LA - VAT Điện kỳ 2 T08/2013</t>
  </si>
  <si>
    <t>Điện Lực LA - VAT Điện kỳ 3 T08/2013</t>
  </si>
  <si>
    <t>Bảo Minh BT - MCE/00618645</t>
  </si>
  <si>
    <t xml:space="preserve">Nhựa Long Thành - VAT Sóng nhựa </t>
  </si>
  <si>
    <t>Toàn Nguyễn - VAT Bảo hộ lao động</t>
  </si>
  <si>
    <t>Song Tân - VAT Phí chứng từ, THC, seal</t>
  </si>
  <si>
    <t>Song Tân - VAT Phí CT, THC, Seal</t>
  </si>
  <si>
    <t>Song Tân - VAT Phí chứng từ, THC</t>
  </si>
  <si>
    <t>Song Tân - VAT Phí chứng từ, THC, Seal</t>
  </si>
  <si>
    <t>Q11 - VAT Điện phí thanh toán, dịch vụ thanh toán ngoài nước</t>
  </si>
  <si>
    <t>VAT Hũ ly nhỏ Không nắp</t>
  </si>
  <si>
    <t>VAT Nắp bằng P18g Trắng trong</t>
  </si>
  <si>
    <t>Q11 - VAT Phí điều chỉnh lệnh chuyển tiền</t>
  </si>
  <si>
    <t>Q11 - VAT Phí DV thông báo số dư tự động TK VND</t>
  </si>
  <si>
    <t>Q4 - VAT Phí dịch vụ thanh toán</t>
  </si>
  <si>
    <t>Điện Lực LA - VAT Điện kỳ 1 T09/2013</t>
  </si>
  <si>
    <t>Điện Lực LA - VAT Điện kỳ 2 T09/2013</t>
  </si>
  <si>
    <t>Điện Lực LA - VAT Điện kỳ 3 T09/2013</t>
  </si>
  <si>
    <t>An Lạc TP - VAT chi phí thuê xe</t>
  </si>
  <si>
    <t>An Lạc TP - VAT Hoa hồng UTXK T04,05/2013</t>
  </si>
  <si>
    <t>Song Tân - VAT Cước VC nội địa, phí nâng hạ bãi</t>
  </si>
  <si>
    <t>Song Tân - VAT Phí chứng từ, THC, Seal, Phí khai hải quan</t>
  </si>
  <si>
    <t>Song Tân - VAT Phí sửa Bill</t>
  </si>
  <si>
    <t>An Phú - VAT Phí xừ lý cá khô, bốc xếp</t>
  </si>
  <si>
    <t>VAT Thùng thiếc trơn nắp lớn</t>
  </si>
  <si>
    <t>VL11</t>
  </si>
  <si>
    <t>VAT Thùng carton 48x35.5x23</t>
  </si>
  <si>
    <t>VAT Thùng carton 30x30x12</t>
  </si>
  <si>
    <t>VAT Thùng carton 32.5x26x13</t>
  </si>
  <si>
    <t>VL12</t>
  </si>
  <si>
    <t>Điện Lực LA - VAT Điện kỳ 1 T10/2013</t>
  </si>
  <si>
    <t>Điện Lực LA - VAT Điện kỳ 2 T10/2013</t>
  </si>
  <si>
    <t>Điện Lực LA - VAT Điện kỳ 3 T10/2013</t>
  </si>
  <si>
    <t>Bảo Minh BT - VAT MCE/00638990</t>
  </si>
  <si>
    <t>Song Tân - VAT Phí chứng từ, THC,
Seal, Phụ phí xăng dầu</t>
  </si>
  <si>
    <t>VAT Cước VT - CNTT T10/13</t>
  </si>
  <si>
    <t>Q11 - VAT phí thông báo tu chỉnh L/C</t>
  </si>
  <si>
    <t>VAT Hũ ly trung Nắp trắng trong</t>
  </si>
  <si>
    <t>Q11 - VAT phí thương lượng chứng từ</t>
  </si>
  <si>
    <t>Q11 - VAT Bưu phí</t>
  </si>
  <si>
    <t>VAT Phí dịch vụ thanh toán nước ngoài</t>
  </si>
  <si>
    <t>Điện Lực LA - VAT Điện kỳ 2 T11/13</t>
  </si>
  <si>
    <t>Điện Lực LA - VAT Điện kỳ 1 T11/13</t>
  </si>
  <si>
    <t>Điện Lực LA - VAT Công suất phản kháng điện kỳ 1 T11/13</t>
  </si>
  <si>
    <t>Bảo Minh BT - VAT MCE/00642083</t>
  </si>
  <si>
    <t>Song Tân - VAT Phí sửa Bill, phát hành chứng từ lần 2</t>
  </si>
  <si>
    <t>SpeedGate - VAT Cước vận chuyển</t>
  </si>
  <si>
    <t>An Phú - Phí xử lý cá khô, phí bốc xếp</t>
  </si>
  <si>
    <t>Ngày 30 tháng  11  năm  2013</t>
  </si>
  <si>
    <t>Q11 - Tiền hoàn thuế GTGT QĐ 2638/CT ngày 18/11/2013</t>
  </si>
  <si>
    <t>Số thuế chưa được hoàn</t>
  </si>
  <si>
    <t>QĐ hoàn thuế:2638/QĐ-CT - Thuế NK</t>
  </si>
  <si>
    <t>VAT Cước VT - CNTT tháng 11/2013</t>
  </si>
  <si>
    <t>VAT Phí thanh toán ngoài nước</t>
  </si>
  <si>
    <t>Q11 - VAT Phí thông báo số dư tự động TK VNĐ từ 18/12/2013 - 18/03/2014</t>
  </si>
  <si>
    <t>Q11 - VAT Phí thông báo số dư tự động TK VNĐ</t>
  </si>
  <si>
    <t>Q11 - VAT Phí thông báo số dư tự động TK USD</t>
  </si>
  <si>
    <t>VAT Hũ ly nhỏ Nắp trắng trong</t>
  </si>
  <si>
    <t>Q11 - VAT Phì thương lượng chứng từ</t>
  </si>
  <si>
    <t>VAT Điện Lực LA - VAT Điện kỳ 3 tháng 11/2013</t>
  </si>
  <si>
    <t>VAT Điện Lực LA - VAT Điện kỳ 1 tháng 12/2013</t>
  </si>
  <si>
    <t>VAT Điện Lực LA - VAT Điện kỳ 2 tháng 12/2013</t>
  </si>
  <si>
    <t>Điện Lực LA - VAT Điện kỳ 3 tháng 12/2013</t>
  </si>
  <si>
    <t>Bảo Minh BT - VAT MCE/00667068, MCE/00667077</t>
  </si>
  <si>
    <t>AAAS - VAT Phí xếp dỡ,niêm chì, chứng từ</t>
  </si>
  <si>
    <t>An Phú - VAT Phí xử lý cá khô, phí bốc xếp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</si>
</sst>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37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VNI-Times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i/>
      <sz val="11"/>
      <name val="Times New Roman"/>
      <family val="1"/>
    </font>
    <font>
      <sz val="9"/>
      <name val="Times New Roman"/>
      <family val="1"/>
    </font>
    <font>
      <sz val="1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1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3" fontId="6" fillId="0" borderId="9"/>
    <xf numFmtId="3" fontId="16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7" fillId="0" borderId="11" applyNumberFormat="0" applyFill="0" applyAlignment="0" applyProtection="0"/>
    <xf numFmtId="170" fontId="18" fillId="0" borderId="12"/>
    <xf numFmtId="0" fontId="19" fillId="23" borderId="0" applyNumberFormat="0" applyBorder="0" applyAlignment="0" applyProtection="0"/>
    <xf numFmtId="0" fontId="20" fillId="0" borderId="0"/>
    <xf numFmtId="0" fontId="20" fillId="0" borderId="0"/>
    <xf numFmtId="0" fontId="20" fillId="24" borderId="13" applyNumberFormat="0" applyFont="0" applyAlignment="0" applyProtection="0"/>
    <xf numFmtId="0" fontId="21" fillId="20" borderId="14" applyNumberFormat="0" applyAlignment="0" applyProtection="0"/>
    <xf numFmtId="0" fontId="22" fillId="0" borderId="0">
      <alignment horizontal="centerContinuous"/>
    </xf>
    <xf numFmtId="0" fontId="23" fillId="0" borderId="0" applyNumberFormat="0" applyFill="0" applyBorder="0" applyAlignment="0" applyProtection="0"/>
    <xf numFmtId="0" fontId="24" fillId="0" borderId="15" applyNumberFormat="0" applyFill="0" applyAlignment="0" applyProtection="0"/>
    <xf numFmtId="0" fontId="25" fillId="0" borderId="0" applyNumberFormat="0" applyFill="0" applyBorder="0" applyAlignment="0" applyProtection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7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9" fillId="0" borderId="0"/>
  </cellStyleXfs>
  <cellXfs count="50">
    <xf numFmtId="0" fontId="0" fillId="0" borderId="0" xfId="0"/>
    <xf numFmtId="0" fontId="31" fillId="0" borderId="0" xfId="53" applyFont="1" applyAlignment="1">
      <alignment horizontal="left" vertical="center"/>
    </xf>
    <xf numFmtId="0" fontId="31" fillId="0" borderId="0" xfId="53" applyFont="1" applyAlignment="1">
      <alignment horizontal="center" vertical="center"/>
    </xf>
    <xf numFmtId="14" fontId="31" fillId="0" borderId="16" xfId="0" applyNumberFormat="1" applyFont="1" applyBorder="1" applyAlignment="1">
      <alignment horizontal="center" vertical="center" wrapText="1"/>
    </xf>
    <xf numFmtId="164" fontId="31" fillId="0" borderId="16" xfId="0" applyNumberFormat="1" applyFont="1" applyBorder="1" applyAlignment="1">
      <alignment horizontal="center" vertical="center" wrapText="1"/>
    </xf>
    <xf numFmtId="164" fontId="31" fillId="0" borderId="16" xfId="0" applyNumberFormat="1" applyFont="1" applyBorder="1" applyAlignment="1">
      <alignment horizontal="left" vertical="center" wrapText="1"/>
    </xf>
    <xf numFmtId="164" fontId="31" fillId="0" borderId="0" xfId="0" applyNumberFormat="1" applyFont="1" applyAlignment="1">
      <alignment vertical="center"/>
    </xf>
    <xf numFmtId="0" fontId="32" fillId="0" borderId="0" xfId="53" applyFont="1" applyAlignment="1">
      <alignment horizontal="center" vertical="center"/>
    </xf>
    <xf numFmtId="0" fontId="34" fillId="0" borderId="0" xfId="53" applyFont="1" applyAlignment="1">
      <alignment horizontal="center" vertical="center"/>
    </xf>
    <xf numFmtId="0" fontId="31" fillId="0" borderId="0" xfId="52" applyFont="1" applyAlignment="1">
      <alignment horizontal="left" vertical="center"/>
    </xf>
    <xf numFmtId="164" fontId="32" fillId="0" borderId="0" xfId="53" applyNumberFormat="1" applyFont="1" applyAlignment="1">
      <alignment vertical="center" wrapText="1"/>
    </xf>
    <xf numFmtId="164" fontId="31" fillId="0" borderId="0" xfId="53" applyNumberFormat="1" applyFont="1" applyAlignment="1">
      <alignment horizontal="center" vertical="center"/>
    </xf>
    <xf numFmtId="14" fontId="32" fillId="0" borderId="0" xfId="53" applyNumberFormat="1" applyFont="1" applyAlignment="1">
      <alignment horizontal="center" vertical="center" wrapText="1"/>
    </xf>
    <xf numFmtId="164" fontId="35" fillId="0" borderId="17" xfId="0" applyNumberFormat="1" applyFont="1" applyBorder="1" applyAlignment="1">
      <alignment horizontal="center" vertical="center" wrapText="1"/>
    </xf>
    <xf numFmtId="164" fontId="35" fillId="0" borderId="0" xfId="0" applyNumberFormat="1" applyFont="1" applyAlignment="1">
      <alignment vertical="center"/>
    </xf>
    <xf numFmtId="164" fontId="31" fillId="0" borderId="16" xfId="0" applyNumberFormat="1" applyFont="1" applyBorder="1" applyAlignment="1">
      <alignment vertical="center" wrapText="1"/>
    </xf>
    <xf numFmtId="164" fontId="31" fillId="0" borderId="16" xfId="29" applyNumberFormat="1" applyFont="1" applyBorder="1" applyAlignment="1">
      <alignment horizontal="left" vertical="center" wrapText="1"/>
    </xf>
    <xf numFmtId="164" fontId="31" fillId="0" borderId="16" xfId="0" applyNumberFormat="1" applyFont="1" applyBorder="1" applyAlignment="1">
      <alignment horizontal="center" vertical="center"/>
    </xf>
    <xf numFmtId="14" fontId="31" fillId="0" borderId="16" xfId="0" applyNumberFormat="1" applyFont="1" applyBorder="1" applyAlignment="1">
      <alignment vertical="center" wrapText="1"/>
    </xf>
    <xf numFmtId="49" fontId="36" fillId="0" borderId="16" xfId="29" applyNumberFormat="1" applyFont="1" applyBorder="1" applyAlignment="1">
      <alignment horizontal="center"/>
    </xf>
    <xf numFmtId="164" fontId="31" fillId="0" borderId="18" xfId="0" applyNumberFormat="1" applyFont="1" applyBorder="1" applyAlignment="1">
      <alignment vertical="center" wrapText="1"/>
    </xf>
    <xf numFmtId="164" fontId="31" fillId="0" borderId="0" xfId="0" quotePrefix="1" applyNumberFormat="1" applyFont="1" applyAlignment="1">
      <alignment vertical="center"/>
    </xf>
    <xf numFmtId="164" fontId="31" fillId="0" borderId="16" xfId="0" quotePrefix="1" applyNumberFormat="1" applyFont="1" applyBorder="1" applyAlignment="1">
      <alignment horizontal="center" vertical="center" wrapText="1"/>
    </xf>
    <xf numFmtId="164" fontId="31" fillId="0" borderId="16" xfId="0" applyNumberFormat="1" applyFont="1" applyFill="1" applyBorder="1" applyAlignment="1">
      <alignment vertical="center"/>
    </xf>
    <xf numFmtId="164" fontId="32" fillId="0" borderId="16" xfId="0" applyNumberFormat="1" applyFont="1" applyBorder="1" applyAlignment="1">
      <alignment horizontal="left" vertical="center" wrapText="1"/>
    </xf>
    <xf numFmtId="164" fontId="32" fillId="0" borderId="16" xfId="0" applyNumberFormat="1" applyFont="1" applyBorder="1" applyAlignment="1">
      <alignment vertical="center" wrapText="1"/>
    </xf>
    <xf numFmtId="164" fontId="32" fillId="0" borderId="16" xfId="0" applyNumberFormat="1" applyFont="1" applyBorder="1" applyAlignment="1">
      <alignment horizontal="center" vertical="center" wrapText="1"/>
    </xf>
    <xf numFmtId="164" fontId="32" fillId="0" borderId="0" xfId="0" applyNumberFormat="1" applyFont="1" applyAlignment="1">
      <alignment vertical="center"/>
    </xf>
    <xf numFmtId="164" fontId="32" fillId="0" borderId="18" xfId="0" applyNumberFormat="1" applyFont="1" applyBorder="1" applyAlignment="1">
      <alignment vertical="center" wrapText="1"/>
    </xf>
    <xf numFmtId="164" fontId="32" fillId="0" borderId="18" xfId="0" applyNumberFormat="1" applyFont="1" applyBorder="1" applyAlignment="1">
      <alignment horizontal="center" vertical="center" wrapText="1"/>
    </xf>
    <xf numFmtId="49" fontId="32" fillId="0" borderId="16" xfId="0" applyNumberFormat="1" applyFont="1" applyBorder="1" applyAlignment="1">
      <alignment vertical="center" wrapText="1"/>
    </xf>
    <xf numFmtId="164" fontId="31" fillId="0" borderId="16" xfId="29" applyNumberFormat="1" applyFont="1" applyBorder="1" applyAlignment="1">
      <alignment horizontal="right" vertical="center" wrapText="1"/>
    </xf>
    <xf numFmtId="164" fontId="31" fillId="0" borderId="16" xfId="0" applyNumberFormat="1" applyFont="1" applyFill="1" applyBorder="1" applyAlignment="1">
      <alignment vertical="center" wrapText="1"/>
    </xf>
    <xf numFmtId="164" fontId="31" fillId="0" borderId="16" xfId="0" quotePrefix="1" applyNumberFormat="1" applyFont="1" applyBorder="1" applyAlignment="1">
      <alignment horizontal="left" vertical="center" wrapText="1"/>
    </xf>
    <xf numFmtId="164" fontId="31" fillId="0" borderId="16" xfId="0" quotePrefix="1" applyNumberFormat="1" applyFont="1" applyFill="1" applyBorder="1" applyAlignment="1">
      <alignment vertical="center"/>
    </xf>
    <xf numFmtId="164" fontId="32" fillId="0" borderId="0" xfId="53" applyNumberFormat="1" applyFont="1" applyAlignment="1">
      <alignment horizontal="center" vertical="center" wrapText="1"/>
    </xf>
    <xf numFmtId="164" fontId="31" fillId="0" borderId="0" xfId="53" applyNumberFormat="1" applyFont="1" applyAlignment="1">
      <alignment horizontal="center" vertical="center" wrapText="1"/>
    </xf>
    <xf numFmtId="164" fontId="31" fillId="0" borderId="2" xfId="0" applyNumberFormat="1" applyFont="1" applyBorder="1" applyAlignment="1">
      <alignment horizontal="center" vertical="center" wrapText="1"/>
    </xf>
    <xf numFmtId="164" fontId="32" fillId="0" borderId="0" xfId="53" applyNumberFormat="1" applyFont="1" applyAlignment="1">
      <alignment horizontal="center" vertical="center" wrapText="1"/>
    </xf>
    <xf numFmtId="164" fontId="31" fillId="0" borderId="0" xfId="53" applyNumberFormat="1" applyFont="1" applyAlignment="1">
      <alignment horizontal="center" vertical="center" wrapText="1"/>
    </xf>
    <xf numFmtId="164" fontId="31" fillId="0" borderId="2" xfId="0" applyNumberFormat="1" applyFont="1" applyBorder="1" applyAlignment="1">
      <alignment horizontal="center" vertical="center" wrapText="1"/>
    </xf>
    <xf numFmtId="164" fontId="31" fillId="0" borderId="0" xfId="0" applyNumberFormat="1" applyFont="1" applyAlignment="1">
      <alignment horizontal="center" vertical="center"/>
    </xf>
    <xf numFmtId="164" fontId="32" fillId="0" borderId="0" xfId="53" applyNumberFormat="1" applyFont="1" applyAlignment="1">
      <alignment horizontal="center" vertical="center" wrapText="1"/>
    </xf>
    <xf numFmtId="164" fontId="31" fillId="0" borderId="0" xfId="53" applyNumberFormat="1" applyFont="1" applyAlignment="1">
      <alignment horizontal="center" vertical="center" wrapText="1"/>
    </xf>
    <xf numFmtId="164" fontId="33" fillId="0" borderId="0" xfId="0" applyNumberFormat="1" applyFont="1" applyAlignment="1">
      <alignment horizontal="center" vertical="center"/>
    </xf>
    <xf numFmtId="164" fontId="31" fillId="0" borderId="2" xfId="0" applyNumberFormat="1" applyFont="1" applyBorder="1" applyAlignment="1">
      <alignment horizontal="center" vertical="center" wrapText="1"/>
    </xf>
    <xf numFmtId="164" fontId="31" fillId="0" borderId="20" xfId="0" applyNumberFormat="1" applyFont="1" applyBorder="1" applyAlignment="1">
      <alignment horizontal="center" vertical="center" wrapText="1"/>
    </xf>
    <xf numFmtId="164" fontId="31" fillId="0" borderId="19" xfId="0" applyNumberFormat="1" applyFont="1" applyBorder="1" applyAlignment="1">
      <alignment horizontal="center" vertical="center" wrapText="1"/>
    </xf>
    <xf numFmtId="164" fontId="31" fillId="0" borderId="0" xfId="0" applyNumberFormat="1" applyFont="1" applyAlignment="1">
      <alignment horizontal="center" vertical="center"/>
    </xf>
    <xf numFmtId="164" fontId="31" fillId="0" borderId="16" xfId="29" applyNumberFormat="1" applyFont="1" applyBorder="1" applyAlignment="1">
      <alignment horizontal="center" vertical="center"/>
    </xf>
  </cellXfs>
  <cellStyles count="7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_Copy of Ke-toan-mo-phong-mauso_ke_toan_NKC_excel-2" xfId="52"/>
    <cellStyle name="Normal_ketoanthucte_NhatKySoCai" xfId="53"/>
    <cellStyle name="Note" xfId="54" builtinId="10" customBuiltin="1"/>
    <cellStyle name="Output" xfId="55" builtinId="21" customBuiltin="1"/>
    <cellStyle name="TD1" xfId="56"/>
    <cellStyle name="Title" xfId="57" builtinId="15" customBuiltin="1"/>
    <cellStyle name="Total" xfId="58" builtinId="25" customBuiltin="1"/>
    <cellStyle name="Warning Text" xfId="59" builtinId="11" customBuiltin="1"/>
    <cellStyle name="똿뗦먛귟 [0.00]_PRODUCT DETAIL Q1" xfId="60"/>
    <cellStyle name="똿뗦먛귟_PRODUCT DETAIL Q1" xfId="61"/>
    <cellStyle name="믅됞 [0.00]_PRODUCT DETAIL Q1" xfId="62"/>
    <cellStyle name="믅됞_PRODUCT DETAIL Q1" xfId="63"/>
    <cellStyle name="백분율_HOBONG" xfId="64"/>
    <cellStyle name="뷭?_BOOKSHIP" xfId="65"/>
    <cellStyle name="콤마 [0]_1202" xfId="66"/>
    <cellStyle name="콤마_1202" xfId="67"/>
    <cellStyle name="통화 [0]_1202" xfId="68"/>
    <cellStyle name="통화_1202" xfId="69"/>
    <cellStyle name="표준_(정보부문)월별인원계획" xfId="70"/>
  </cellStyles>
  <dxfs count="27"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</dxfs>
  <tableStyles count="0" defaultTableStyle="TableStyleMedium9" defaultPivotStyle="PivotStyleLight16"/>
  <colors>
    <mruColors>
      <color rgb="FFFF0000"/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K-SC%201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DPS"/>
      <sheetName val="NK-S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CTTK"/>
      <sheetName val="411"/>
    </sheetNames>
    <sheetDataSet>
      <sheetData sheetId="0">
        <row r="15">
          <cell r="C15">
            <v>46424009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 enableFormatConditionsCalculation="0">
    <tabColor indexed="31"/>
  </sheetPr>
  <dimension ref="A1:L66"/>
  <sheetViews>
    <sheetView tabSelected="1" topLeftCell="B28" zoomScale="90" workbookViewId="0">
      <selection activeCell="B46" sqref="A46:XFD49"/>
    </sheetView>
  </sheetViews>
  <sheetFormatPr defaultRowHeight="15"/>
  <cols>
    <col min="1" max="1" width="5.140625" style="6" hidden="1" customWidth="1"/>
    <col min="2" max="2" width="10.7109375" style="6" customWidth="1"/>
    <col min="3" max="3" width="7.140625" style="6" customWidth="1"/>
    <col min="4" max="4" width="12" style="6" customWidth="1"/>
    <col min="5" max="5" width="34.5703125" style="6" customWidth="1"/>
    <col min="6" max="6" width="6.7109375" style="6" hidden="1" customWidth="1"/>
    <col min="7" max="7" width="34.85546875" style="6" hidden="1" customWidth="1"/>
    <col min="8" max="8" width="6.85546875" style="6" customWidth="1"/>
    <col min="9" max="9" width="16" style="6" customWidth="1"/>
    <col min="10" max="10" width="14.7109375" style="6" customWidth="1"/>
    <col min="11" max="11" width="15.85546875" style="6" customWidth="1"/>
    <col min="12" max="12" width="12.7109375" style="6" customWidth="1"/>
    <col min="13" max="16384" width="9.140625" style="6"/>
  </cols>
  <sheetData>
    <row r="1" spans="1:12" s="11" customFormat="1" ht="16.5" customHeight="1">
      <c r="B1" s="1" t="s">
        <v>0</v>
      </c>
      <c r="C1" s="10"/>
      <c r="D1" s="10"/>
      <c r="E1" s="10"/>
      <c r="F1" s="10"/>
      <c r="G1" s="10"/>
      <c r="I1" s="42" t="s">
        <v>178</v>
      </c>
      <c r="J1" s="42"/>
      <c r="K1" s="42"/>
      <c r="L1" s="42"/>
    </row>
    <row r="2" spans="1:12" s="11" customFormat="1" ht="16.5" customHeight="1">
      <c r="B2" s="1" t="s">
        <v>26</v>
      </c>
      <c r="C2" s="35"/>
      <c r="D2" s="35"/>
      <c r="E2" s="35"/>
      <c r="F2" s="35"/>
      <c r="G2" s="35"/>
      <c r="I2" s="43" t="s">
        <v>173</v>
      </c>
      <c r="J2" s="43"/>
      <c r="K2" s="43"/>
      <c r="L2" s="43"/>
    </row>
    <row r="3" spans="1:12" s="11" customFormat="1" ht="16.5" customHeight="1">
      <c r="B3" s="9"/>
      <c r="C3" s="12"/>
      <c r="D3" s="12"/>
      <c r="E3" s="35"/>
      <c r="F3" s="35"/>
      <c r="G3" s="35"/>
      <c r="I3" s="43"/>
      <c r="J3" s="43"/>
      <c r="K3" s="43"/>
      <c r="L3" s="43"/>
    </row>
    <row r="4" spans="1:12" s="11" customFormat="1" ht="6.75" customHeight="1">
      <c r="B4" s="35"/>
      <c r="C4" s="35"/>
      <c r="D4" s="35"/>
      <c r="E4" s="35"/>
      <c r="F4" s="35"/>
      <c r="G4" s="35"/>
      <c r="I4" s="36"/>
      <c r="J4" s="36"/>
      <c r="K4" s="36"/>
      <c r="L4" s="36"/>
    </row>
    <row r="5" spans="1:12" ht="24.75" customHeight="1">
      <c r="B5" s="44" t="s">
        <v>179</v>
      </c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2">
      <c r="B6" s="48" t="s">
        <v>180</v>
      </c>
      <c r="C6" s="48"/>
      <c r="D6" s="48"/>
      <c r="E6" s="48"/>
      <c r="F6" s="48"/>
      <c r="G6" s="48"/>
      <c r="H6" s="48"/>
      <c r="I6" s="48"/>
      <c r="J6" s="48"/>
      <c r="K6" s="48"/>
      <c r="L6" s="48"/>
    </row>
    <row r="7" spans="1:12">
      <c r="B7" s="48" t="s">
        <v>181</v>
      </c>
      <c r="C7" s="48"/>
      <c r="D7" s="48"/>
      <c r="E7" s="48"/>
      <c r="F7" s="48"/>
      <c r="G7" s="48"/>
      <c r="H7" s="48"/>
      <c r="I7" s="48"/>
      <c r="J7" s="48"/>
      <c r="K7" s="48"/>
      <c r="L7" s="48"/>
    </row>
    <row r="8" spans="1:12">
      <c r="B8" s="48" t="s">
        <v>182</v>
      </c>
      <c r="C8" s="48"/>
      <c r="D8" s="48"/>
      <c r="E8" s="48"/>
      <c r="F8" s="48"/>
      <c r="G8" s="48"/>
      <c r="H8" s="48"/>
      <c r="I8" s="48"/>
      <c r="J8" s="48"/>
      <c r="K8" s="48"/>
      <c r="L8" s="48"/>
    </row>
    <row r="9" spans="1:12"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</row>
    <row r="10" spans="1:12" ht="27.75" customHeight="1">
      <c r="B10" s="46" t="s">
        <v>12</v>
      </c>
      <c r="C10" s="45" t="s">
        <v>183</v>
      </c>
      <c r="D10" s="45"/>
      <c r="E10" s="45" t="s">
        <v>1</v>
      </c>
      <c r="F10" s="46" t="s">
        <v>31</v>
      </c>
      <c r="G10" s="46" t="s">
        <v>32</v>
      </c>
      <c r="H10" s="46" t="s">
        <v>13</v>
      </c>
      <c r="I10" s="45" t="s">
        <v>14</v>
      </c>
      <c r="J10" s="45"/>
      <c r="K10" s="45" t="s">
        <v>185</v>
      </c>
      <c r="L10" s="45" t="s">
        <v>2</v>
      </c>
    </row>
    <row r="11" spans="1:12" ht="33.75" customHeight="1">
      <c r="B11" s="47"/>
      <c r="C11" s="40" t="s">
        <v>78</v>
      </c>
      <c r="D11" s="40" t="s">
        <v>184</v>
      </c>
      <c r="E11" s="45"/>
      <c r="F11" s="47"/>
      <c r="G11" s="47"/>
      <c r="H11" s="47"/>
      <c r="I11" s="37" t="s">
        <v>15</v>
      </c>
      <c r="J11" s="37" t="s">
        <v>16</v>
      </c>
      <c r="K11" s="40" t="s">
        <v>15</v>
      </c>
      <c r="L11" s="40" t="s">
        <v>16</v>
      </c>
    </row>
    <row r="12" spans="1:12" s="14" customFormat="1" ht="11.25" customHeight="1">
      <c r="B12" s="13" t="s">
        <v>3</v>
      </c>
      <c r="C12" s="13" t="s">
        <v>4</v>
      </c>
      <c r="D12" s="13" t="s">
        <v>5</v>
      </c>
      <c r="E12" s="13" t="s">
        <v>6</v>
      </c>
      <c r="F12" s="13"/>
      <c r="G12" s="13"/>
      <c r="H12" s="13" t="s">
        <v>17</v>
      </c>
      <c r="I12" s="13">
        <v>1</v>
      </c>
      <c r="J12" s="13">
        <v>2</v>
      </c>
      <c r="K12" s="13">
        <v>3</v>
      </c>
      <c r="L12" s="13" t="s">
        <v>7</v>
      </c>
    </row>
    <row r="13" spans="1:12" s="27" customFormat="1" ht="17.25" customHeight="1">
      <c r="B13" s="25"/>
      <c r="C13" s="25"/>
      <c r="D13" s="25"/>
      <c r="E13" s="25" t="s">
        <v>18</v>
      </c>
      <c r="F13" s="25"/>
      <c r="G13" s="25"/>
      <c r="H13" s="30"/>
      <c r="I13" s="24"/>
      <c r="J13" s="25"/>
      <c r="K13" s="31">
        <f>[1]CDPS!$C$15</f>
        <v>46424009</v>
      </c>
      <c r="L13" s="25"/>
    </row>
    <row r="14" spans="1:12" ht="20.25" customHeight="1">
      <c r="A14" s="6" t="str">
        <f t="shared" ref="A14:A47" si="0">C14&amp;D14</f>
        <v>GBN41276</v>
      </c>
      <c r="B14" s="3">
        <v>41276</v>
      </c>
      <c r="C14" s="4" t="s">
        <v>79</v>
      </c>
      <c r="D14" s="3">
        <v>41276</v>
      </c>
      <c r="E14" s="5" t="s">
        <v>194</v>
      </c>
      <c r="F14" s="33"/>
      <c r="G14" s="5"/>
      <c r="H14" s="22" t="s">
        <v>24</v>
      </c>
      <c r="I14" s="16">
        <v>2000</v>
      </c>
      <c r="J14" s="5"/>
      <c r="K14" s="49">
        <f>MAX(K13+I14-J14-L13,0)</f>
        <v>46426009</v>
      </c>
      <c r="L14" s="49">
        <f>MAX(L13+J14-K13-I14,0)</f>
        <v>0</v>
      </c>
    </row>
    <row r="15" spans="1:12" ht="20.25" customHeight="1">
      <c r="A15" s="6" t="str">
        <f t="shared" si="0"/>
        <v>GBN41276</v>
      </c>
      <c r="B15" s="3">
        <v>41276</v>
      </c>
      <c r="C15" s="4" t="s">
        <v>79</v>
      </c>
      <c r="D15" s="3">
        <v>41276</v>
      </c>
      <c r="E15" s="5" t="s">
        <v>195</v>
      </c>
      <c r="F15" s="33"/>
      <c r="G15" s="5"/>
      <c r="H15" s="22" t="s">
        <v>24</v>
      </c>
      <c r="I15" s="16">
        <v>1500</v>
      </c>
      <c r="J15" s="5"/>
      <c r="K15" s="49">
        <f t="shared" ref="K15:K47" si="1">MAX(K14+I15-J15-L14,0)</f>
        <v>46427509</v>
      </c>
      <c r="L15" s="49">
        <f t="shared" ref="L15:L47" si="2">MAX(L14+J15-K14-I15,0)</f>
        <v>0</v>
      </c>
    </row>
    <row r="16" spans="1:12" ht="20.25" customHeight="1">
      <c r="A16" s="6" t="str">
        <f t="shared" si="0"/>
        <v>GBN41276</v>
      </c>
      <c r="B16" s="3">
        <v>41276</v>
      </c>
      <c r="C16" s="4" t="s">
        <v>79</v>
      </c>
      <c r="D16" s="3">
        <v>41276</v>
      </c>
      <c r="E16" s="5" t="s">
        <v>194</v>
      </c>
      <c r="F16" s="33"/>
      <c r="G16" s="5"/>
      <c r="H16" s="22" t="s">
        <v>24</v>
      </c>
      <c r="I16" s="16">
        <v>1000</v>
      </c>
      <c r="J16" s="5"/>
      <c r="K16" s="49">
        <f t="shared" si="1"/>
        <v>46428509</v>
      </c>
      <c r="L16" s="49">
        <f t="shared" si="2"/>
        <v>0</v>
      </c>
    </row>
    <row r="17" spans="1:12" ht="20.25" customHeight="1">
      <c r="A17" s="6" t="str">
        <f t="shared" si="0"/>
        <v>C0141274</v>
      </c>
      <c r="B17" s="3">
        <v>41276</v>
      </c>
      <c r="C17" s="4" t="s">
        <v>33</v>
      </c>
      <c r="D17" s="3">
        <v>41274</v>
      </c>
      <c r="E17" s="5" t="s">
        <v>98</v>
      </c>
      <c r="F17" s="33"/>
      <c r="G17" s="5"/>
      <c r="H17" s="22" t="s">
        <v>176</v>
      </c>
      <c r="I17" s="16">
        <v>221656</v>
      </c>
      <c r="J17" s="5"/>
      <c r="K17" s="49">
        <f t="shared" si="1"/>
        <v>46650165</v>
      </c>
      <c r="L17" s="49">
        <f t="shared" si="2"/>
        <v>0</v>
      </c>
    </row>
    <row r="18" spans="1:12" ht="20.25" customHeight="1">
      <c r="A18" s="6" t="str">
        <f t="shared" si="0"/>
        <v>C0241274</v>
      </c>
      <c r="B18" s="3">
        <v>41276</v>
      </c>
      <c r="C18" s="4" t="s">
        <v>34</v>
      </c>
      <c r="D18" s="3">
        <v>41274</v>
      </c>
      <c r="E18" s="5" t="s">
        <v>99</v>
      </c>
      <c r="F18" s="33"/>
      <c r="G18" s="5"/>
      <c r="H18" s="22" t="s">
        <v>176</v>
      </c>
      <c r="I18" s="16">
        <v>771975</v>
      </c>
      <c r="J18" s="5"/>
      <c r="K18" s="49">
        <f t="shared" si="1"/>
        <v>47422140</v>
      </c>
      <c r="L18" s="49">
        <f t="shared" si="2"/>
        <v>0</v>
      </c>
    </row>
    <row r="19" spans="1:12" ht="20.25" customHeight="1">
      <c r="A19" s="6" t="str">
        <f t="shared" si="0"/>
        <v>GBN41285</v>
      </c>
      <c r="B19" s="3">
        <v>41285</v>
      </c>
      <c r="C19" s="4" t="s">
        <v>79</v>
      </c>
      <c r="D19" s="3">
        <v>41285</v>
      </c>
      <c r="E19" s="5" t="s">
        <v>196</v>
      </c>
      <c r="F19" s="33"/>
      <c r="G19" s="5"/>
      <c r="H19" s="22" t="s">
        <v>24</v>
      </c>
      <c r="I19" s="16">
        <v>2000</v>
      </c>
      <c r="J19" s="5"/>
      <c r="K19" s="49">
        <f t="shared" si="1"/>
        <v>47424140</v>
      </c>
      <c r="L19" s="49">
        <f t="shared" si="2"/>
        <v>0</v>
      </c>
    </row>
    <row r="20" spans="1:12" ht="20.25" customHeight="1">
      <c r="A20" s="6" t="str">
        <f t="shared" si="0"/>
        <v>GBN41289</v>
      </c>
      <c r="B20" s="3">
        <v>41289</v>
      </c>
      <c r="C20" s="4" t="s">
        <v>79</v>
      </c>
      <c r="D20" s="3">
        <v>41289</v>
      </c>
      <c r="E20" s="5" t="s">
        <v>194</v>
      </c>
      <c r="F20" s="33"/>
      <c r="G20" s="5"/>
      <c r="H20" s="22" t="s">
        <v>24</v>
      </c>
      <c r="I20" s="16">
        <v>2000</v>
      </c>
      <c r="J20" s="5"/>
      <c r="K20" s="49">
        <f t="shared" si="1"/>
        <v>47426140</v>
      </c>
      <c r="L20" s="49">
        <f t="shared" si="2"/>
        <v>0</v>
      </c>
    </row>
    <row r="21" spans="1:12" ht="20.25" customHeight="1">
      <c r="A21" s="6" t="str">
        <f t="shared" si="0"/>
        <v>C0841289</v>
      </c>
      <c r="B21" s="3">
        <v>41289</v>
      </c>
      <c r="C21" s="4" t="s">
        <v>40</v>
      </c>
      <c r="D21" s="3">
        <v>41289</v>
      </c>
      <c r="E21" s="5" t="s">
        <v>84</v>
      </c>
      <c r="F21" s="33"/>
      <c r="G21" s="5"/>
      <c r="H21" s="22" t="s">
        <v>176</v>
      </c>
      <c r="I21" s="16">
        <v>483218</v>
      </c>
      <c r="J21" s="5"/>
      <c r="K21" s="49">
        <f t="shared" si="1"/>
        <v>47909358</v>
      </c>
      <c r="L21" s="49">
        <f t="shared" si="2"/>
        <v>0</v>
      </c>
    </row>
    <row r="22" spans="1:12" ht="20.25" customHeight="1">
      <c r="A22" s="6" t="str">
        <f t="shared" si="0"/>
        <v>GBN41290</v>
      </c>
      <c r="B22" s="3">
        <v>41290</v>
      </c>
      <c r="C22" s="4" t="s">
        <v>79</v>
      </c>
      <c r="D22" s="3">
        <v>41290</v>
      </c>
      <c r="E22" s="5" t="s">
        <v>194</v>
      </c>
      <c r="F22" s="5"/>
      <c r="G22" s="5"/>
      <c r="H22" s="22" t="s">
        <v>24</v>
      </c>
      <c r="I22" s="16">
        <v>1000</v>
      </c>
      <c r="J22" s="5"/>
      <c r="K22" s="49">
        <f t="shared" si="1"/>
        <v>47910358</v>
      </c>
      <c r="L22" s="49">
        <f t="shared" si="2"/>
        <v>0</v>
      </c>
    </row>
    <row r="23" spans="1:12" ht="20.25" customHeight="1">
      <c r="A23" s="6" t="str">
        <f t="shared" si="0"/>
        <v>TP0241290</v>
      </c>
      <c r="B23" s="3">
        <v>41290</v>
      </c>
      <c r="C23" s="4" t="s">
        <v>191</v>
      </c>
      <c r="D23" s="3">
        <v>41290</v>
      </c>
      <c r="E23" s="23" t="s">
        <v>197</v>
      </c>
      <c r="F23" s="23"/>
      <c r="G23" s="5"/>
      <c r="H23" s="22" t="s">
        <v>23</v>
      </c>
      <c r="I23" s="16">
        <v>11760000</v>
      </c>
      <c r="J23" s="5"/>
      <c r="K23" s="49">
        <f t="shared" si="1"/>
        <v>59670358</v>
      </c>
      <c r="L23" s="49">
        <f t="shared" si="2"/>
        <v>0</v>
      </c>
    </row>
    <row r="24" spans="1:12" ht="20.25" customHeight="1">
      <c r="B24" s="3">
        <v>41290</v>
      </c>
      <c r="C24" s="15" t="s">
        <v>191</v>
      </c>
      <c r="D24" s="3">
        <v>41290</v>
      </c>
      <c r="E24" s="15" t="s">
        <v>198</v>
      </c>
      <c r="F24" s="15"/>
      <c r="G24" s="15"/>
      <c r="H24" s="22" t="s">
        <v>23</v>
      </c>
      <c r="I24" s="15">
        <v>854000</v>
      </c>
      <c r="J24" s="15"/>
      <c r="K24" s="49">
        <f t="shared" si="1"/>
        <v>60524358</v>
      </c>
      <c r="L24" s="49">
        <f t="shared" si="2"/>
        <v>0</v>
      </c>
    </row>
    <row r="25" spans="1:12" ht="20.25" customHeight="1">
      <c r="A25" s="6" t="str">
        <f t="shared" si="0"/>
        <v>TP0241290</v>
      </c>
      <c r="B25" s="3">
        <v>41290</v>
      </c>
      <c r="C25" s="4" t="s">
        <v>191</v>
      </c>
      <c r="D25" s="3">
        <v>41290</v>
      </c>
      <c r="E25" s="5" t="s">
        <v>199</v>
      </c>
      <c r="F25" s="5"/>
      <c r="G25" s="5"/>
      <c r="H25" s="22" t="s">
        <v>23</v>
      </c>
      <c r="I25" s="16">
        <v>459900</v>
      </c>
      <c r="J25" s="5"/>
      <c r="K25" s="49">
        <f t="shared" si="1"/>
        <v>60984258</v>
      </c>
      <c r="L25" s="49">
        <f t="shared" si="2"/>
        <v>0</v>
      </c>
    </row>
    <row r="26" spans="1:12" ht="20.25" customHeight="1">
      <c r="A26" s="6" t="str">
        <f t="shared" si="0"/>
        <v>VL0141292</v>
      </c>
      <c r="B26" s="3">
        <v>41292</v>
      </c>
      <c r="C26" s="4" t="s">
        <v>192</v>
      </c>
      <c r="D26" s="3">
        <v>41292</v>
      </c>
      <c r="E26" s="5" t="s">
        <v>200</v>
      </c>
      <c r="F26" s="33"/>
      <c r="G26" s="5"/>
      <c r="H26" s="22" t="s">
        <v>23</v>
      </c>
      <c r="I26" s="16">
        <v>1400060</v>
      </c>
      <c r="J26" s="5"/>
      <c r="K26" s="49">
        <f t="shared" si="1"/>
        <v>62384318</v>
      </c>
      <c r="L26" s="49">
        <f t="shared" si="2"/>
        <v>0</v>
      </c>
    </row>
    <row r="27" spans="1:12" ht="20.25" customHeight="1">
      <c r="A27" s="6" t="str">
        <f t="shared" si="0"/>
        <v>GBC41293</v>
      </c>
      <c r="B27" s="3">
        <v>41293</v>
      </c>
      <c r="C27" s="4" t="s">
        <v>81</v>
      </c>
      <c r="D27" s="3">
        <v>41293</v>
      </c>
      <c r="E27" s="5" t="s">
        <v>201</v>
      </c>
      <c r="F27" s="33"/>
      <c r="G27" s="5"/>
      <c r="H27" s="22" t="s">
        <v>80</v>
      </c>
      <c r="I27" s="16">
        <v>10370</v>
      </c>
      <c r="J27" s="5"/>
      <c r="K27" s="49">
        <f t="shared" si="1"/>
        <v>62394688</v>
      </c>
      <c r="L27" s="49">
        <f t="shared" si="2"/>
        <v>0</v>
      </c>
    </row>
    <row r="28" spans="1:12" ht="20.25" customHeight="1">
      <c r="A28" s="6" t="str">
        <f t="shared" si="0"/>
        <v>GBC41293</v>
      </c>
      <c r="B28" s="3">
        <v>41293</v>
      </c>
      <c r="C28" s="4" t="s">
        <v>81</v>
      </c>
      <c r="D28" s="3">
        <v>41293</v>
      </c>
      <c r="E28" s="5" t="s">
        <v>202</v>
      </c>
      <c r="F28" s="33"/>
      <c r="G28" s="5"/>
      <c r="H28" s="22" t="s">
        <v>80</v>
      </c>
      <c r="I28" s="16">
        <v>158384</v>
      </c>
      <c r="J28" s="5"/>
      <c r="K28" s="49">
        <f t="shared" si="1"/>
        <v>62553072</v>
      </c>
      <c r="L28" s="49">
        <f t="shared" si="2"/>
        <v>0</v>
      </c>
    </row>
    <row r="29" spans="1:12" ht="20.25" customHeight="1">
      <c r="A29" s="6" t="str">
        <f t="shared" si="0"/>
        <v>GBC41293</v>
      </c>
      <c r="B29" s="3">
        <v>41293</v>
      </c>
      <c r="C29" s="4" t="s">
        <v>81</v>
      </c>
      <c r="D29" s="3">
        <v>41293</v>
      </c>
      <c r="E29" s="23" t="s">
        <v>203</v>
      </c>
      <c r="F29" s="33"/>
      <c r="G29" s="5"/>
      <c r="H29" s="22" t="s">
        <v>80</v>
      </c>
      <c r="I29" s="16">
        <v>108368</v>
      </c>
      <c r="J29" s="5"/>
      <c r="K29" s="49">
        <f t="shared" si="1"/>
        <v>62661440</v>
      </c>
      <c r="L29" s="49">
        <f t="shared" si="2"/>
        <v>0</v>
      </c>
    </row>
    <row r="30" spans="1:12" ht="20.25" customHeight="1">
      <c r="A30" s="6" t="str">
        <f t="shared" si="0"/>
        <v>GBN41298</v>
      </c>
      <c r="B30" s="3">
        <v>41298</v>
      </c>
      <c r="C30" s="4" t="s">
        <v>79</v>
      </c>
      <c r="D30" s="3">
        <v>41298</v>
      </c>
      <c r="E30" s="5" t="s">
        <v>196</v>
      </c>
      <c r="F30" s="33"/>
      <c r="G30" s="5"/>
      <c r="H30" s="22" t="s">
        <v>24</v>
      </c>
      <c r="I30" s="16">
        <v>1000</v>
      </c>
      <c r="J30" s="5"/>
      <c r="K30" s="49">
        <f t="shared" si="1"/>
        <v>62662440</v>
      </c>
      <c r="L30" s="49">
        <f t="shared" si="2"/>
        <v>0</v>
      </c>
    </row>
    <row r="31" spans="1:12" ht="20.25" customHeight="1">
      <c r="A31" s="6" t="str">
        <f t="shared" si="0"/>
        <v>GBN41298</v>
      </c>
      <c r="B31" s="3">
        <v>41298</v>
      </c>
      <c r="C31" s="4" t="s">
        <v>79</v>
      </c>
      <c r="D31" s="3">
        <v>41298</v>
      </c>
      <c r="E31" s="23" t="s">
        <v>196</v>
      </c>
      <c r="F31" s="33"/>
      <c r="G31" s="5"/>
      <c r="H31" s="22" t="s">
        <v>24</v>
      </c>
      <c r="I31" s="16">
        <v>1000</v>
      </c>
      <c r="J31" s="5"/>
      <c r="K31" s="49">
        <f t="shared" si="1"/>
        <v>62663440</v>
      </c>
      <c r="L31" s="49">
        <f t="shared" si="2"/>
        <v>0</v>
      </c>
    </row>
    <row r="32" spans="1:12" ht="20.25" customHeight="1">
      <c r="A32" s="6" t="str">
        <f t="shared" si="0"/>
        <v>GBN41298</v>
      </c>
      <c r="B32" s="3">
        <v>41298</v>
      </c>
      <c r="C32" s="4" t="s">
        <v>79</v>
      </c>
      <c r="D32" s="3">
        <v>41298</v>
      </c>
      <c r="E32" s="23" t="s">
        <v>204</v>
      </c>
      <c r="F32" s="34"/>
      <c r="G32" s="32"/>
      <c r="H32" s="22" t="s">
        <v>24</v>
      </c>
      <c r="I32" s="16">
        <v>2000</v>
      </c>
      <c r="J32" s="5"/>
      <c r="K32" s="49">
        <f t="shared" si="1"/>
        <v>62665440</v>
      </c>
      <c r="L32" s="49">
        <f t="shared" si="2"/>
        <v>0</v>
      </c>
    </row>
    <row r="33" spans="1:12" ht="20.25" customHeight="1">
      <c r="A33" s="6" t="str">
        <f t="shared" si="0"/>
        <v>GBN41298</v>
      </c>
      <c r="B33" s="3">
        <v>41298</v>
      </c>
      <c r="C33" s="4" t="s">
        <v>79</v>
      </c>
      <c r="D33" s="3">
        <v>41298</v>
      </c>
      <c r="E33" s="5" t="s">
        <v>204</v>
      </c>
      <c r="F33" s="34"/>
      <c r="G33" s="32"/>
      <c r="H33" s="22" t="s">
        <v>24</v>
      </c>
      <c r="I33" s="16">
        <v>4951</v>
      </c>
      <c r="J33" s="5"/>
      <c r="K33" s="49">
        <f t="shared" si="1"/>
        <v>62670391</v>
      </c>
      <c r="L33" s="49">
        <f t="shared" si="2"/>
        <v>0</v>
      </c>
    </row>
    <row r="34" spans="1:12" ht="20.25" customHeight="1">
      <c r="A34" s="6" t="str">
        <f t="shared" si="0"/>
        <v>C1141300</v>
      </c>
      <c r="B34" s="3">
        <v>41300</v>
      </c>
      <c r="C34" s="4" t="s">
        <v>43</v>
      </c>
      <c r="D34" s="3">
        <v>41300</v>
      </c>
      <c r="E34" s="5" t="s">
        <v>100</v>
      </c>
      <c r="F34" s="33"/>
      <c r="G34" s="5"/>
      <c r="H34" s="22" t="s">
        <v>176</v>
      </c>
      <c r="I34" s="16">
        <v>1600000</v>
      </c>
      <c r="J34" s="5"/>
      <c r="K34" s="49">
        <f t="shared" si="1"/>
        <v>64270391</v>
      </c>
      <c r="L34" s="49">
        <f t="shared" si="2"/>
        <v>0</v>
      </c>
    </row>
    <row r="35" spans="1:12" ht="20.25" customHeight="1">
      <c r="A35" s="6" t="str">
        <f t="shared" si="0"/>
        <v>C1341300</v>
      </c>
      <c r="B35" s="3">
        <v>41300</v>
      </c>
      <c r="C35" s="4" t="s">
        <v>45</v>
      </c>
      <c r="D35" s="3">
        <v>41300</v>
      </c>
      <c r="E35" s="5" t="s">
        <v>101</v>
      </c>
      <c r="F35" s="5"/>
      <c r="G35" s="5"/>
      <c r="H35" s="22" t="s">
        <v>176</v>
      </c>
      <c r="I35" s="16">
        <v>763636</v>
      </c>
      <c r="J35" s="5"/>
      <c r="K35" s="49">
        <f t="shared" si="1"/>
        <v>65034027</v>
      </c>
      <c r="L35" s="49">
        <f t="shared" si="2"/>
        <v>0</v>
      </c>
    </row>
    <row r="36" spans="1:12" ht="20.25" customHeight="1">
      <c r="A36" s="6" t="str">
        <f t="shared" si="0"/>
        <v>GBN41302</v>
      </c>
      <c r="B36" s="3">
        <v>41302</v>
      </c>
      <c r="C36" s="4" t="s">
        <v>79</v>
      </c>
      <c r="D36" s="3">
        <v>41302</v>
      </c>
      <c r="E36" s="5" t="s">
        <v>205</v>
      </c>
      <c r="F36" s="33"/>
      <c r="G36" s="5"/>
      <c r="H36" s="22" t="s">
        <v>24</v>
      </c>
      <c r="I36" s="16">
        <v>12230</v>
      </c>
      <c r="J36" s="5"/>
      <c r="K36" s="49">
        <f t="shared" si="1"/>
        <v>65046257</v>
      </c>
      <c r="L36" s="49">
        <f t="shared" si="2"/>
        <v>0</v>
      </c>
    </row>
    <row r="37" spans="1:12" ht="20.25" customHeight="1">
      <c r="A37" s="6" t="str">
        <f t="shared" si="0"/>
        <v>VL0241302</v>
      </c>
      <c r="B37" s="3">
        <v>41302</v>
      </c>
      <c r="C37" s="4" t="s">
        <v>193</v>
      </c>
      <c r="D37" s="3">
        <v>41302</v>
      </c>
      <c r="E37" s="5" t="s">
        <v>206</v>
      </c>
      <c r="F37" s="33"/>
      <c r="G37" s="5"/>
      <c r="H37" s="22" t="s">
        <v>23</v>
      </c>
      <c r="I37" s="16">
        <v>1537273</v>
      </c>
      <c r="J37" s="5"/>
      <c r="K37" s="49">
        <f t="shared" si="1"/>
        <v>66583530</v>
      </c>
      <c r="L37" s="49">
        <f t="shared" si="2"/>
        <v>0</v>
      </c>
    </row>
    <row r="38" spans="1:12" ht="20.25" customHeight="1">
      <c r="A38" s="6" t="str">
        <f t="shared" si="0"/>
        <v>C1541302</v>
      </c>
      <c r="B38" s="3">
        <v>41302</v>
      </c>
      <c r="C38" s="4" t="s">
        <v>47</v>
      </c>
      <c r="D38" s="3">
        <v>41302</v>
      </c>
      <c r="E38" s="5" t="s">
        <v>102</v>
      </c>
      <c r="F38" s="33"/>
      <c r="G38" s="5"/>
      <c r="H38" s="22" t="s">
        <v>176</v>
      </c>
      <c r="I38" s="16">
        <v>192500</v>
      </c>
      <c r="J38" s="5"/>
      <c r="K38" s="49">
        <f t="shared" si="1"/>
        <v>66776030</v>
      </c>
      <c r="L38" s="49">
        <f t="shared" si="2"/>
        <v>0</v>
      </c>
    </row>
    <row r="39" spans="1:12" ht="20.25" customHeight="1">
      <c r="A39" s="6" t="str">
        <f t="shared" si="0"/>
        <v>C1841303</v>
      </c>
      <c r="B39" s="3">
        <v>41303</v>
      </c>
      <c r="C39" s="4" t="s">
        <v>50</v>
      </c>
      <c r="D39" s="3">
        <v>41303</v>
      </c>
      <c r="E39" s="5" t="s">
        <v>102</v>
      </c>
      <c r="F39" s="33"/>
      <c r="G39" s="5"/>
      <c r="H39" s="22" t="s">
        <v>176</v>
      </c>
      <c r="I39" s="16">
        <v>20000</v>
      </c>
      <c r="J39" s="5"/>
      <c r="K39" s="49">
        <f t="shared" si="1"/>
        <v>66796030</v>
      </c>
      <c r="L39" s="49">
        <f t="shared" si="2"/>
        <v>0</v>
      </c>
    </row>
    <row r="40" spans="1:12" ht="20.25" customHeight="1">
      <c r="A40" s="6" t="str">
        <f t="shared" si="0"/>
        <v>GBN41304</v>
      </c>
      <c r="B40" s="3">
        <v>41304</v>
      </c>
      <c r="C40" s="4" t="s">
        <v>79</v>
      </c>
      <c r="D40" s="3">
        <v>41304</v>
      </c>
      <c r="E40" s="5" t="s">
        <v>205</v>
      </c>
      <c r="F40" s="33"/>
      <c r="G40" s="5"/>
      <c r="H40" s="22" t="s">
        <v>24</v>
      </c>
      <c r="I40" s="16">
        <v>17189</v>
      </c>
      <c r="J40" s="5"/>
      <c r="K40" s="49">
        <f t="shared" si="1"/>
        <v>66813219</v>
      </c>
      <c r="L40" s="49">
        <f t="shared" si="2"/>
        <v>0</v>
      </c>
    </row>
    <row r="41" spans="1:12" ht="20.25" customHeight="1">
      <c r="A41" s="6" t="str">
        <f t="shared" si="0"/>
        <v>GBC41305</v>
      </c>
      <c r="B41" s="3">
        <v>41305</v>
      </c>
      <c r="C41" s="4" t="s">
        <v>81</v>
      </c>
      <c r="D41" s="3">
        <v>41305</v>
      </c>
      <c r="E41" s="5" t="s">
        <v>207</v>
      </c>
      <c r="F41" s="33"/>
      <c r="G41" s="5"/>
      <c r="H41" s="22" t="s">
        <v>80</v>
      </c>
      <c r="I41" s="16">
        <v>31245</v>
      </c>
      <c r="J41" s="5"/>
      <c r="K41" s="49">
        <f t="shared" si="1"/>
        <v>66844464</v>
      </c>
      <c r="L41" s="49">
        <f t="shared" si="2"/>
        <v>0</v>
      </c>
    </row>
    <row r="42" spans="1:12" ht="20.25" customHeight="1">
      <c r="A42" s="6" t="str">
        <f t="shared" si="0"/>
        <v>CTGS41272</v>
      </c>
      <c r="B42" s="3">
        <v>41305</v>
      </c>
      <c r="C42" s="4" t="s">
        <v>177</v>
      </c>
      <c r="D42" s="3">
        <v>41272</v>
      </c>
      <c r="E42" s="5" t="s">
        <v>208</v>
      </c>
      <c r="F42" s="33"/>
      <c r="G42" s="5"/>
      <c r="H42" s="22" t="s">
        <v>23</v>
      </c>
      <c r="I42" s="16">
        <v>1923830</v>
      </c>
      <c r="J42" s="5"/>
      <c r="K42" s="49">
        <f t="shared" si="1"/>
        <v>68768294</v>
      </c>
      <c r="L42" s="49">
        <f t="shared" si="2"/>
        <v>0</v>
      </c>
    </row>
    <row r="43" spans="1:12" ht="20.25" customHeight="1">
      <c r="A43" s="6" t="str">
        <f t="shared" si="0"/>
        <v>CTGS41282</v>
      </c>
      <c r="B43" s="3">
        <v>41305</v>
      </c>
      <c r="C43" s="4" t="s">
        <v>177</v>
      </c>
      <c r="D43" s="3">
        <v>41282</v>
      </c>
      <c r="E43" s="23" t="s">
        <v>209</v>
      </c>
      <c r="F43" s="33"/>
      <c r="G43" s="5"/>
      <c r="H43" s="22" t="s">
        <v>23</v>
      </c>
      <c r="I43" s="16">
        <v>1340180</v>
      </c>
      <c r="J43" s="5"/>
      <c r="K43" s="49">
        <f t="shared" si="1"/>
        <v>70108474</v>
      </c>
      <c r="L43" s="49">
        <f t="shared" si="2"/>
        <v>0</v>
      </c>
    </row>
    <row r="44" spans="1:12" ht="20.25" customHeight="1">
      <c r="A44" s="6" t="str">
        <f t="shared" si="0"/>
        <v>CTGS41282</v>
      </c>
      <c r="B44" s="3">
        <v>41305</v>
      </c>
      <c r="C44" s="4" t="s">
        <v>177</v>
      </c>
      <c r="D44" s="3">
        <v>41282</v>
      </c>
      <c r="E44" s="5" t="s">
        <v>210</v>
      </c>
      <c r="F44" s="33"/>
      <c r="G44" s="5"/>
      <c r="H44" s="22" t="s">
        <v>23</v>
      </c>
      <c r="I44" s="16">
        <v>15948</v>
      </c>
      <c r="J44" s="5"/>
      <c r="K44" s="49">
        <f t="shared" si="1"/>
        <v>70124422</v>
      </c>
      <c r="L44" s="49">
        <f t="shared" si="2"/>
        <v>0</v>
      </c>
    </row>
    <row r="45" spans="1:12" ht="20.25" customHeight="1">
      <c r="A45" s="6" t="str">
        <f t="shared" si="0"/>
        <v>CTGS41290</v>
      </c>
      <c r="B45" s="3">
        <v>41305</v>
      </c>
      <c r="C45" s="4" t="s">
        <v>177</v>
      </c>
      <c r="D45" s="3">
        <v>41290</v>
      </c>
      <c r="E45" s="5" t="s">
        <v>211</v>
      </c>
      <c r="F45" s="33"/>
      <c r="G45" s="5"/>
      <c r="H45" s="22" t="s">
        <v>23</v>
      </c>
      <c r="I45" s="16">
        <v>279695</v>
      </c>
      <c r="J45" s="5"/>
      <c r="K45" s="49">
        <f t="shared" si="1"/>
        <v>70404117</v>
      </c>
      <c r="L45" s="49">
        <f t="shared" si="2"/>
        <v>0</v>
      </c>
    </row>
    <row r="46" spans="1:12" ht="30">
      <c r="A46" s="6" t="str">
        <f t="shared" si="0"/>
        <v>CTGS41293</v>
      </c>
      <c r="B46" s="3">
        <v>41305</v>
      </c>
      <c r="C46" s="4" t="s">
        <v>177</v>
      </c>
      <c r="D46" s="3">
        <v>41293</v>
      </c>
      <c r="E46" s="5" t="s">
        <v>212</v>
      </c>
      <c r="F46" s="33"/>
      <c r="G46" s="5"/>
      <c r="H46" s="22" t="s">
        <v>23</v>
      </c>
      <c r="I46" s="16">
        <v>500909</v>
      </c>
      <c r="J46" s="5"/>
      <c r="K46" s="49">
        <f t="shared" si="1"/>
        <v>70905026</v>
      </c>
      <c r="L46" s="49">
        <f t="shared" si="2"/>
        <v>0</v>
      </c>
    </row>
    <row r="47" spans="1:12" ht="30">
      <c r="A47" s="6" t="str">
        <f t="shared" si="0"/>
        <v>CTGS41293</v>
      </c>
      <c r="B47" s="3">
        <v>41305</v>
      </c>
      <c r="C47" s="4" t="s">
        <v>177</v>
      </c>
      <c r="D47" s="3">
        <v>41293</v>
      </c>
      <c r="E47" s="5" t="s">
        <v>212</v>
      </c>
      <c r="F47" s="33"/>
      <c r="G47" s="5"/>
      <c r="H47" s="22" t="s">
        <v>23</v>
      </c>
      <c r="I47" s="16">
        <v>140000</v>
      </c>
      <c r="J47" s="5"/>
      <c r="K47" s="49">
        <f t="shared" si="1"/>
        <v>71045026</v>
      </c>
      <c r="L47" s="49">
        <f t="shared" si="2"/>
        <v>0</v>
      </c>
    </row>
    <row r="48" spans="1:12" ht="30">
      <c r="A48" s="6" t="str">
        <f t="shared" ref="A48:A50" si="3">C48&amp;D48</f>
        <v>CTGS41305</v>
      </c>
      <c r="B48" s="3">
        <v>41305</v>
      </c>
      <c r="C48" s="4" t="s">
        <v>177</v>
      </c>
      <c r="D48" s="3">
        <v>41305</v>
      </c>
      <c r="E48" s="5" t="s">
        <v>213</v>
      </c>
      <c r="F48" s="33"/>
      <c r="G48" s="5"/>
      <c r="H48" s="22" t="s">
        <v>23</v>
      </c>
      <c r="I48" s="16">
        <v>469350</v>
      </c>
      <c r="J48" s="5"/>
      <c r="K48" s="49">
        <f t="shared" ref="K48:K51" si="4">MAX(K47+I48-J48-L47,0)</f>
        <v>71514376</v>
      </c>
      <c r="L48" s="49">
        <f t="shared" ref="L48:L51" si="5">MAX(L47+J48-K47-I48,0)</f>
        <v>0</v>
      </c>
    </row>
    <row r="49" spans="1:12" ht="30">
      <c r="A49" s="6" t="str">
        <f t="shared" si="3"/>
        <v>CTGS41282</v>
      </c>
      <c r="B49" s="3">
        <v>41305</v>
      </c>
      <c r="C49" s="4" t="s">
        <v>177</v>
      </c>
      <c r="D49" s="3">
        <v>41282</v>
      </c>
      <c r="E49" s="5" t="s">
        <v>214</v>
      </c>
      <c r="F49" s="33"/>
      <c r="G49" s="5"/>
      <c r="H49" s="22" t="s">
        <v>23</v>
      </c>
      <c r="I49" s="16">
        <v>321245</v>
      </c>
      <c r="J49" s="5"/>
      <c r="K49" s="49">
        <f t="shared" si="4"/>
        <v>71835621</v>
      </c>
      <c r="L49" s="49">
        <f t="shared" si="5"/>
        <v>0</v>
      </c>
    </row>
    <row r="50" spans="1:12" ht="20.25" customHeight="1">
      <c r="A50" s="6" t="str">
        <f t="shared" si="3"/>
        <v>CTGS41271</v>
      </c>
      <c r="B50" s="3">
        <v>41305</v>
      </c>
      <c r="C50" s="4" t="s">
        <v>177</v>
      </c>
      <c r="D50" s="3">
        <v>41271</v>
      </c>
      <c r="E50" s="5" t="s">
        <v>215</v>
      </c>
      <c r="F50" s="33"/>
      <c r="G50" s="5"/>
      <c r="H50" s="22" t="s">
        <v>23</v>
      </c>
      <c r="I50" s="16">
        <v>87273</v>
      </c>
      <c r="J50" s="5"/>
      <c r="K50" s="49">
        <f t="shared" si="4"/>
        <v>71922894</v>
      </c>
      <c r="L50" s="49">
        <f t="shared" si="5"/>
        <v>0</v>
      </c>
    </row>
    <row r="51" spans="1:12" ht="20.25" customHeight="1">
      <c r="B51" s="3">
        <v>41305</v>
      </c>
      <c r="C51" s="4" t="s">
        <v>216</v>
      </c>
      <c r="D51" s="3">
        <v>41305</v>
      </c>
      <c r="E51" s="5" t="s">
        <v>217</v>
      </c>
      <c r="F51" s="33"/>
      <c r="G51" s="5"/>
      <c r="H51" s="22" t="s">
        <v>218</v>
      </c>
      <c r="I51" s="16"/>
      <c r="J51" s="5">
        <v>18026581</v>
      </c>
      <c r="K51" s="49">
        <f t="shared" si="4"/>
        <v>53896313</v>
      </c>
      <c r="L51" s="49">
        <f t="shared" si="5"/>
        <v>0</v>
      </c>
    </row>
    <row r="52" spans="1:12" ht="17.25" customHeight="1">
      <c r="B52" s="3"/>
      <c r="C52" s="4"/>
      <c r="D52" s="3"/>
      <c r="E52" s="5"/>
      <c r="F52" s="33"/>
      <c r="G52" s="5"/>
      <c r="H52" s="22"/>
      <c r="I52" s="16"/>
      <c r="J52" s="5"/>
      <c r="K52" s="49"/>
      <c r="L52" s="49"/>
    </row>
    <row r="53" spans="1:12" ht="17.25" customHeight="1">
      <c r="B53" s="3"/>
      <c r="C53" s="4"/>
      <c r="D53" s="3"/>
      <c r="E53" s="5"/>
      <c r="F53" s="33"/>
      <c r="G53" s="5"/>
      <c r="H53" s="22"/>
      <c r="I53" s="16"/>
      <c r="J53" s="5"/>
      <c r="K53" s="49"/>
      <c r="L53" s="49"/>
    </row>
    <row r="54" spans="1:12" s="27" customFormat="1" ht="17.25" customHeight="1">
      <c r="B54" s="25"/>
      <c r="C54" s="25"/>
      <c r="D54" s="25"/>
      <c r="E54" s="25" t="s">
        <v>19</v>
      </c>
      <c r="F54" s="25"/>
      <c r="G54" s="25"/>
      <c r="H54" s="26" t="s">
        <v>20</v>
      </c>
      <c r="I54" s="25">
        <f>SUM(I14:I53)</f>
        <v>25498885</v>
      </c>
      <c r="J54" s="25">
        <f>SUM(J14:J53)</f>
        <v>18026581</v>
      </c>
      <c r="K54" s="26" t="s">
        <v>20</v>
      </c>
      <c r="L54" s="26" t="s">
        <v>20</v>
      </c>
    </row>
    <row r="55" spans="1:12" s="27" customFormat="1" ht="17.25" customHeight="1">
      <c r="B55" s="28"/>
      <c r="C55" s="28"/>
      <c r="D55" s="28"/>
      <c r="E55" s="28" t="s">
        <v>21</v>
      </c>
      <c r="F55" s="28"/>
      <c r="G55" s="28"/>
      <c r="H55" s="29" t="s">
        <v>20</v>
      </c>
      <c r="I55" s="29" t="s">
        <v>20</v>
      </c>
      <c r="J55" s="29" t="s">
        <v>20</v>
      </c>
      <c r="K55" s="20">
        <f>K13+I54-J54</f>
        <v>53896313</v>
      </c>
      <c r="L55" s="29" t="s">
        <v>20</v>
      </c>
    </row>
    <row r="57" spans="1:12">
      <c r="B57" s="21" t="s">
        <v>25</v>
      </c>
    </row>
    <row r="58" spans="1:12">
      <c r="B58" s="21" t="s">
        <v>103</v>
      </c>
    </row>
    <row r="59" spans="1:12">
      <c r="K59" s="8" t="s">
        <v>104</v>
      </c>
    </row>
    <row r="60" spans="1:12" s="7" customFormat="1" ht="14.25">
      <c r="E60" s="7" t="s">
        <v>8</v>
      </c>
      <c r="K60" s="7" t="s">
        <v>9</v>
      </c>
    </row>
    <row r="61" spans="1:12" s="2" customFormat="1">
      <c r="E61" s="2" t="s">
        <v>10</v>
      </c>
      <c r="K61" s="2" t="s">
        <v>11</v>
      </c>
    </row>
    <row r="62" spans="1:12" s="2" customFormat="1"/>
    <row r="66" spans="5:5">
      <c r="E66" s="6">
        <f>SUMIF($D$14:$D$47,#REF!,J14:J47)</f>
        <v>0</v>
      </c>
    </row>
  </sheetData>
  <autoFilter ref="B12:L55">
    <filterColumn colId="7"/>
  </autoFilter>
  <mergeCells count="14">
    <mergeCell ref="K10:L10"/>
    <mergeCell ref="I1:L1"/>
    <mergeCell ref="I2:L3"/>
    <mergeCell ref="B5:L5"/>
    <mergeCell ref="C10:D10"/>
    <mergeCell ref="H10:H11"/>
    <mergeCell ref="B10:B11"/>
    <mergeCell ref="B6:L6"/>
    <mergeCell ref="B7:L7"/>
    <mergeCell ref="E10:E11"/>
    <mergeCell ref="I10:J10"/>
    <mergeCell ref="F10:F11"/>
    <mergeCell ref="G10:G11"/>
    <mergeCell ref="B8:L8"/>
  </mergeCells>
  <phoneticPr fontId="30" type="noConversion"/>
  <conditionalFormatting sqref="B14:J53">
    <cfRule type="expression" dxfId="20" priority="2" stopIfTrue="1">
      <formula>#REF!&lt;&gt;""</formula>
    </cfRule>
  </conditionalFormatting>
  <printOptions horizontalCentered="1"/>
  <pageMargins left="0.86614173228346503" right="0.196850393700787" top="0.47244094488188998" bottom="0.35433070866141703" header="0.23622047244094499" footer="0.15748031496063"/>
  <pageSetup scale="80" orientation="portrait" r:id="rId1"/>
  <headerFooter alignWithMargins="0">
    <oddFooter>&amp;RTrang &amp;P/&amp;N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 enableFormatConditionsCalculation="0">
    <tabColor indexed="31"/>
  </sheetPr>
  <dimension ref="A1:L95"/>
  <sheetViews>
    <sheetView topLeftCell="B70" zoomScale="90" workbookViewId="0">
      <selection activeCell="I88" sqref="I88"/>
    </sheetView>
  </sheetViews>
  <sheetFormatPr defaultRowHeight="15"/>
  <cols>
    <col min="1" max="1" width="5.140625" style="6" hidden="1" customWidth="1"/>
    <col min="2" max="2" width="10.7109375" style="6" customWidth="1"/>
    <col min="3" max="3" width="7.140625" style="6" customWidth="1"/>
    <col min="4" max="4" width="9.140625" style="6" customWidth="1"/>
    <col min="5" max="5" width="50.28515625" style="6" customWidth="1"/>
    <col min="6" max="6" width="6.7109375" style="6" hidden="1" customWidth="1"/>
    <col min="7" max="7" width="34.85546875" style="6" hidden="1" customWidth="1"/>
    <col min="8" max="8" width="6.85546875" style="6" customWidth="1"/>
    <col min="9" max="9" width="13.5703125" style="6" customWidth="1"/>
    <col min="10" max="10" width="10" style="6" customWidth="1"/>
    <col min="11" max="11" width="15.85546875" style="6" customWidth="1"/>
    <col min="12" max="12" width="9.28515625" style="6" customWidth="1"/>
    <col min="13" max="16384" width="9.140625" style="6"/>
  </cols>
  <sheetData>
    <row r="1" spans="1:12" s="11" customFormat="1" ht="16.5" customHeight="1">
      <c r="B1" s="1" t="s">
        <v>0</v>
      </c>
      <c r="C1" s="10"/>
      <c r="D1" s="10"/>
      <c r="E1" s="10"/>
      <c r="F1" s="10"/>
      <c r="G1" s="10"/>
      <c r="I1" s="42" t="s">
        <v>178</v>
      </c>
      <c r="J1" s="42"/>
      <c r="K1" s="42"/>
      <c r="L1" s="42"/>
    </row>
    <row r="2" spans="1:12" s="11" customFormat="1" ht="16.5" customHeight="1">
      <c r="B2" s="1" t="s">
        <v>26</v>
      </c>
      <c r="C2" s="38"/>
      <c r="D2" s="38"/>
      <c r="E2" s="38"/>
      <c r="F2" s="38"/>
      <c r="G2" s="38"/>
      <c r="I2" s="43" t="s">
        <v>173</v>
      </c>
      <c r="J2" s="43"/>
      <c r="K2" s="43"/>
      <c r="L2" s="43"/>
    </row>
    <row r="3" spans="1:12" s="11" customFormat="1" ht="16.5" customHeight="1">
      <c r="B3" s="9"/>
      <c r="C3" s="12"/>
      <c r="D3" s="12"/>
      <c r="E3" s="38"/>
      <c r="F3" s="38"/>
      <c r="G3" s="38"/>
      <c r="I3" s="43"/>
      <c r="J3" s="43"/>
      <c r="K3" s="43"/>
      <c r="L3" s="43"/>
    </row>
    <row r="4" spans="1:12" s="11" customFormat="1" ht="6.75" customHeight="1">
      <c r="B4" s="38"/>
      <c r="C4" s="38"/>
      <c r="D4" s="38"/>
      <c r="E4" s="38"/>
      <c r="F4" s="38"/>
      <c r="G4" s="38"/>
      <c r="I4" s="39"/>
      <c r="J4" s="39"/>
      <c r="K4" s="39"/>
      <c r="L4" s="39"/>
    </row>
    <row r="5" spans="1:12" ht="24.75" customHeight="1">
      <c r="B5" s="44" t="s">
        <v>179</v>
      </c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2">
      <c r="B6" s="48" t="s">
        <v>180</v>
      </c>
      <c r="C6" s="48"/>
      <c r="D6" s="48"/>
      <c r="E6" s="48"/>
      <c r="F6" s="48"/>
      <c r="G6" s="48"/>
      <c r="H6" s="48"/>
      <c r="I6" s="48"/>
      <c r="J6" s="48"/>
      <c r="K6" s="48"/>
      <c r="L6" s="48"/>
    </row>
    <row r="7" spans="1:12">
      <c r="B7" s="48" t="s">
        <v>181</v>
      </c>
      <c r="C7" s="48"/>
      <c r="D7" s="48"/>
      <c r="E7" s="48"/>
      <c r="F7" s="48"/>
      <c r="G7" s="48"/>
      <c r="H7" s="48"/>
      <c r="I7" s="48"/>
      <c r="J7" s="48"/>
      <c r="K7" s="48"/>
      <c r="L7" s="48"/>
    </row>
    <row r="8" spans="1:12">
      <c r="B8" s="48" t="s">
        <v>182</v>
      </c>
      <c r="C8" s="48"/>
      <c r="D8" s="48"/>
      <c r="E8" s="48"/>
      <c r="F8" s="48"/>
      <c r="G8" s="48"/>
      <c r="H8" s="48"/>
      <c r="I8" s="48"/>
      <c r="J8" s="48"/>
      <c r="K8" s="48"/>
      <c r="L8" s="48"/>
    </row>
    <row r="9" spans="1:12" ht="27.75" customHeight="1"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</row>
    <row r="10" spans="1:12" ht="18" customHeight="1">
      <c r="B10" s="46" t="s">
        <v>12</v>
      </c>
      <c r="C10" s="45" t="s">
        <v>183</v>
      </c>
      <c r="D10" s="45"/>
      <c r="E10" s="45" t="s">
        <v>1</v>
      </c>
      <c r="F10" s="46" t="s">
        <v>31</v>
      </c>
      <c r="G10" s="46" t="s">
        <v>32</v>
      </c>
      <c r="H10" s="46" t="s">
        <v>13</v>
      </c>
      <c r="I10" s="45" t="s">
        <v>14</v>
      </c>
      <c r="J10" s="45"/>
      <c r="K10" s="45" t="s">
        <v>185</v>
      </c>
      <c r="L10" s="45" t="s">
        <v>2</v>
      </c>
    </row>
    <row r="11" spans="1:12" ht="30.75" customHeight="1">
      <c r="B11" s="47"/>
      <c r="C11" s="40" t="s">
        <v>78</v>
      </c>
      <c r="D11" s="40" t="s">
        <v>184</v>
      </c>
      <c r="E11" s="45"/>
      <c r="F11" s="47"/>
      <c r="G11" s="47"/>
      <c r="H11" s="47"/>
      <c r="I11" s="40" t="s">
        <v>15</v>
      </c>
      <c r="J11" s="40" t="s">
        <v>16</v>
      </c>
      <c r="K11" s="40" t="s">
        <v>15</v>
      </c>
      <c r="L11" s="40" t="s">
        <v>16</v>
      </c>
    </row>
    <row r="12" spans="1:12" s="14" customFormat="1" ht="18" customHeight="1">
      <c r="B12" s="13" t="s">
        <v>3</v>
      </c>
      <c r="C12" s="13" t="s">
        <v>4</v>
      </c>
      <c r="D12" s="13" t="s">
        <v>5</v>
      </c>
      <c r="E12" s="13" t="s">
        <v>6</v>
      </c>
      <c r="F12" s="13"/>
      <c r="G12" s="13"/>
      <c r="H12" s="13" t="s">
        <v>17</v>
      </c>
      <c r="I12" s="13">
        <v>1</v>
      </c>
      <c r="J12" s="13">
        <v>2</v>
      </c>
      <c r="K12" s="13">
        <v>3</v>
      </c>
      <c r="L12" s="13" t="s">
        <v>7</v>
      </c>
    </row>
    <row r="13" spans="1:12" s="27" customFormat="1" ht="18.75" customHeight="1">
      <c r="B13" s="25"/>
      <c r="C13" s="25"/>
      <c r="D13" s="25"/>
      <c r="E13" s="25" t="s">
        <v>18</v>
      </c>
      <c r="F13" s="25"/>
      <c r="G13" s="25"/>
      <c r="H13" s="30"/>
      <c r="I13" s="24"/>
      <c r="J13" s="25"/>
      <c r="K13" s="31">
        <f>'09'!K92</f>
        <v>363740545</v>
      </c>
      <c r="L13" s="25"/>
    </row>
    <row r="14" spans="1:12" ht="18.75" customHeight="1">
      <c r="A14" s="6" t="str">
        <f t="shared" ref="A14:A47" si="0">C14&amp;D14</f>
        <v>GBN41547</v>
      </c>
      <c r="B14" s="3">
        <v>41548</v>
      </c>
      <c r="C14" s="4" t="s">
        <v>79</v>
      </c>
      <c r="D14" s="3">
        <v>41547</v>
      </c>
      <c r="E14" s="5" t="s">
        <v>207</v>
      </c>
      <c r="F14" s="33"/>
      <c r="G14" s="5"/>
      <c r="H14" s="22" t="s">
        <v>80</v>
      </c>
      <c r="I14" s="24">
        <v>31635</v>
      </c>
      <c r="J14" s="5"/>
      <c r="K14" s="49">
        <f>MAX(K13+I14-J14-L13,0)</f>
        <v>363772180</v>
      </c>
      <c r="L14" s="49">
        <f>MAX(L13+J14-K13-I14,0)</f>
        <v>0</v>
      </c>
    </row>
    <row r="15" spans="1:12" ht="18.75" customHeight="1">
      <c r="A15" s="6" t="str">
        <f t="shared" si="0"/>
        <v>GBN41548</v>
      </c>
      <c r="B15" s="3">
        <v>41548</v>
      </c>
      <c r="C15" s="4" t="s">
        <v>79</v>
      </c>
      <c r="D15" s="3">
        <v>41548</v>
      </c>
      <c r="E15" s="5" t="s">
        <v>294</v>
      </c>
      <c r="F15" s="33"/>
      <c r="G15" s="5"/>
      <c r="H15" s="22" t="s">
        <v>80</v>
      </c>
      <c r="I15" s="16">
        <v>10545</v>
      </c>
      <c r="J15" s="5"/>
      <c r="K15" s="49">
        <f t="shared" ref="K15:K47" si="1">MAX(K14+I15-J15-L14,0)</f>
        <v>363782725</v>
      </c>
      <c r="L15" s="49">
        <f t="shared" ref="L15:L47" si="2">MAX(L14+J15-K14-I15,0)</f>
        <v>0</v>
      </c>
    </row>
    <row r="16" spans="1:12" ht="18.75" customHeight="1">
      <c r="A16" s="6" t="str">
        <f t="shared" si="0"/>
        <v>C0141547</v>
      </c>
      <c r="B16" s="3">
        <v>41548</v>
      </c>
      <c r="C16" s="4" t="s">
        <v>33</v>
      </c>
      <c r="D16" s="3">
        <v>41547</v>
      </c>
      <c r="E16" s="5" t="s">
        <v>163</v>
      </c>
      <c r="F16" s="33"/>
      <c r="G16" s="5"/>
      <c r="H16" s="22" t="s">
        <v>176</v>
      </c>
      <c r="I16" s="16">
        <v>217179</v>
      </c>
      <c r="J16" s="5"/>
      <c r="K16" s="49">
        <f t="shared" si="1"/>
        <v>363999904</v>
      </c>
      <c r="L16" s="49">
        <f t="shared" si="2"/>
        <v>0</v>
      </c>
    </row>
    <row r="17" spans="1:12" ht="18.75" customHeight="1">
      <c r="A17" s="6" t="str">
        <f t="shared" si="0"/>
        <v>C0241547</v>
      </c>
      <c r="B17" s="3">
        <v>41548</v>
      </c>
      <c r="C17" s="4" t="s">
        <v>34</v>
      </c>
      <c r="D17" s="3">
        <v>41547</v>
      </c>
      <c r="E17" s="5" t="s">
        <v>28</v>
      </c>
      <c r="F17" s="33"/>
      <c r="G17" s="5"/>
      <c r="H17" s="22" t="s">
        <v>176</v>
      </c>
      <c r="I17" s="16">
        <v>636900</v>
      </c>
      <c r="J17" s="5"/>
      <c r="K17" s="49">
        <f t="shared" si="1"/>
        <v>364636804</v>
      </c>
      <c r="L17" s="49">
        <f t="shared" si="2"/>
        <v>0</v>
      </c>
    </row>
    <row r="18" spans="1:12" ht="18.75" customHeight="1">
      <c r="A18" s="6" t="str">
        <f t="shared" si="0"/>
        <v>C0241547</v>
      </c>
      <c r="B18" s="3">
        <v>41548</v>
      </c>
      <c r="C18" s="4" t="s">
        <v>34</v>
      </c>
      <c r="D18" s="3">
        <v>41547</v>
      </c>
      <c r="E18" s="5" t="s">
        <v>89</v>
      </c>
      <c r="F18" s="33"/>
      <c r="G18" s="5"/>
      <c r="H18" s="22" t="s">
        <v>176</v>
      </c>
      <c r="I18" s="16">
        <v>243225</v>
      </c>
      <c r="J18" s="5"/>
      <c r="K18" s="49">
        <f t="shared" si="1"/>
        <v>364880029</v>
      </c>
      <c r="L18" s="49">
        <f t="shared" si="2"/>
        <v>0</v>
      </c>
    </row>
    <row r="19" spans="1:12" ht="18.75" customHeight="1">
      <c r="A19" s="6" t="str">
        <f t="shared" si="0"/>
        <v>GBN41549</v>
      </c>
      <c r="B19" s="3">
        <v>41549</v>
      </c>
      <c r="C19" s="4" t="s">
        <v>79</v>
      </c>
      <c r="D19" s="3">
        <v>41549</v>
      </c>
      <c r="E19" s="5" t="s">
        <v>194</v>
      </c>
      <c r="F19" s="33"/>
      <c r="G19" s="5"/>
      <c r="H19" s="22" t="s">
        <v>24</v>
      </c>
      <c r="I19" s="16">
        <v>1000</v>
      </c>
      <c r="J19" s="5"/>
      <c r="K19" s="49">
        <f t="shared" si="1"/>
        <v>364881029</v>
      </c>
      <c r="L19" s="49">
        <f t="shared" si="2"/>
        <v>0</v>
      </c>
    </row>
    <row r="20" spans="1:12" ht="18.75" customHeight="1">
      <c r="A20" s="6" t="str">
        <f t="shared" si="0"/>
        <v>GBN41549</v>
      </c>
      <c r="B20" s="3">
        <v>41549</v>
      </c>
      <c r="C20" s="4" t="s">
        <v>79</v>
      </c>
      <c r="D20" s="3">
        <v>41549</v>
      </c>
      <c r="E20" s="5" t="s">
        <v>194</v>
      </c>
      <c r="F20" s="33"/>
      <c r="G20" s="5"/>
      <c r="H20" s="22" t="s">
        <v>24</v>
      </c>
      <c r="I20" s="16">
        <v>2000</v>
      </c>
      <c r="J20" s="5"/>
      <c r="K20" s="49">
        <f t="shared" si="1"/>
        <v>364883029</v>
      </c>
      <c r="L20" s="49">
        <f t="shared" si="2"/>
        <v>0</v>
      </c>
    </row>
    <row r="21" spans="1:12" ht="18.75" customHeight="1">
      <c r="A21" s="6" t="str">
        <f t="shared" si="0"/>
        <v>GBN41549</v>
      </c>
      <c r="B21" s="3">
        <v>41549</v>
      </c>
      <c r="C21" s="4" t="s">
        <v>79</v>
      </c>
      <c r="D21" s="3">
        <v>41549</v>
      </c>
      <c r="E21" s="5" t="s">
        <v>194</v>
      </c>
      <c r="F21" s="33"/>
      <c r="G21" s="5"/>
      <c r="H21" s="22" t="s">
        <v>24</v>
      </c>
      <c r="I21" s="16">
        <v>2500</v>
      </c>
      <c r="J21" s="5"/>
      <c r="K21" s="49">
        <f t="shared" si="1"/>
        <v>364885529</v>
      </c>
      <c r="L21" s="49">
        <f t="shared" si="2"/>
        <v>0</v>
      </c>
    </row>
    <row r="22" spans="1:12" ht="18" customHeight="1">
      <c r="A22" s="6" t="str">
        <f t="shared" si="0"/>
        <v>GBN41549</v>
      </c>
      <c r="B22" s="3">
        <v>41549</v>
      </c>
      <c r="C22" s="4" t="s">
        <v>79</v>
      </c>
      <c r="D22" s="3">
        <v>41549</v>
      </c>
      <c r="E22" s="5" t="s">
        <v>194</v>
      </c>
      <c r="F22" s="5"/>
      <c r="G22" s="5"/>
      <c r="H22" s="22" t="s">
        <v>24</v>
      </c>
      <c r="I22" s="16">
        <v>2500</v>
      </c>
      <c r="J22" s="5"/>
      <c r="K22" s="49">
        <f t="shared" si="1"/>
        <v>364888029</v>
      </c>
      <c r="L22" s="49">
        <f t="shared" si="2"/>
        <v>0</v>
      </c>
    </row>
    <row r="23" spans="1:12" ht="18.75" customHeight="1">
      <c r="A23" s="6" t="str">
        <f t="shared" si="0"/>
        <v>VL0141552</v>
      </c>
      <c r="B23" s="3">
        <v>41552</v>
      </c>
      <c r="C23" s="4" t="s">
        <v>192</v>
      </c>
      <c r="D23" s="3">
        <v>41552</v>
      </c>
      <c r="E23" s="23" t="s">
        <v>206</v>
      </c>
      <c r="F23" s="23"/>
      <c r="G23" s="5"/>
      <c r="H23" s="22" t="s">
        <v>23</v>
      </c>
      <c r="I23" s="16">
        <v>1415455</v>
      </c>
      <c r="J23" s="5"/>
      <c r="K23" s="49">
        <f t="shared" si="1"/>
        <v>366303484</v>
      </c>
      <c r="L23" s="49">
        <f t="shared" si="2"/>
        <v>0</v>
      </c>
    </row>
    <row r="24" spans="1:12" ht="18.75" customHeight="1">
      <c r="B24" s="3">
        <v>41552</v>
      </c>
      <c r="C24" s="15" t="s">
        <v>40</v>
      </c>
      <c r="D24" s="3">
        <v>41552</v>
      </c>
      <c r="E24" s="15" t="s">
        <v>88</v>
      </c>
      <c r="F24" s="15"/>
      <c r="G24" s="15"/>
      <c r="H24" s="22" t="s">
        <v>176</v>
      </c>
      <c r="I24" s="16">
        <v>1800000</v>
      </c>
      <c r="J24" s="15"/>
      <c r="K24" s="49">
        <f t="shared" si="1"/>
        <v>368103484</v>
      </c>
      <c r="L24" s="49">
        <f t="shared" si="2"/>
        <v>0</v>
      </c>
    </row>
    <row r="25" spans="1:12" ht="18.75" customHeight="1">
      <c r="A25" s="6" t="str">
        <f t="shared" si="0"/>
        <v>VL0241554</v>
      </c>
      <c r="B25" s="3">
        <v>41554</v>
      </c>
      <c r="C25" s="4" t="s">
        <v>193</v>
      </c>
      <c r="D25" s="3">
        <v>41554</v>
      </c>
      <c r="E25" s="5" t="s">
        <v>339</v>
      </c>
      <c r="F25" s="5"/>
      <c r="G25" s="5"/>
      <c r="H25" s="22" t="s">
        <v>23</v>
      </c>
      <c r="I25" s="15">
        <v>10410</v>
      </c>
      <c r="J25" s="5"/>
      <c r="K25" s="49">
        <f t="shared" si="1"/>
        <v>368113894</v>
      </c>
      <c r="L25" s="49">
        <f t="shared" si="2"/>
        <v>0</v>
      </c>
    </row>
    <row r="26" spans="1:12" ht="18.75" customHeight="1">
      <c r="A26" s="6" t="str">
        <f t="shared" si="0"/>
        <v>VL0341554</v>
      </c>
      <c r="B26" s="3">
        <v>41554</v>
      </c>
      <c r="C26" s="4" t="s">
        <v>226</v>
      </c>
      <c r="D26" s="3">
        <v>41554</v>
      </c>
      <c r="E26" s="5" t="s">
        <v>339</v>
      </c>
      <c r="F26" s="33"/>
      <c r="G26" s="5"/>
      <c r="H26" s="22" t="s">
        <v>23</v>
      </c>
      <c r="I26" s="16">
        <v>1724590</v>
      </c>
      <c r="J26" s="5"/>
      <c r="K26" s="49">
        <f t="shared" si="1"/>
        <v>369838484</v>
      </c>
      <c r="L26" s="49">
        <f t="shared" si="2"/>
        <v>0</v>
      </c>
    </row>
    <row r="27" spans="1:12" ht="18" customHeight="1">
      <c r="A27" s="6" t="str">
        <f t="shared" si="0"/>
        <v>C1041554</v>
      </c>
      <c r="B27" s="3">
        <v>41554</v>
      </c>
      <c r="C27" s="4" t="s">
        <v>42</v>
      </c>
      <c r="D27" s="3">
        <v>41554</v>
      </c>
      <c r="E27" s="5" t="s">
        <v>84</v>
      </c>
      <c r="F27" s="33"/>
      <c r="G27" s="5"/>
      <c r="H27" s="22" t="s">
        <v>176</v>
      </c>
      <c r="I27" s="16">
        <v>344220</v>
      </c>
      <c r="J27" s="5"/>
      <c r="K27" s="49">
        <f t="shared" si="1"/>
        <v>370182704</v>
      </c>
      <c r="L27" s="49">
        <f t="shared" si="2"/>
        <v>0</v>
      </c>
    </row>
    <row r="28" spans="1:12" ht="18" customHeight="1">
      <c r="A28" s="6" t="str">
        <f t="shared" si="0"/>
        <v>C1141554</v>
      </c>
      <c r="B28" s="3">
        <v>41554</v>
      </c>
      <c r="C28" s="4" t="s">
        <v>43</v>
      </c>
      <c r="D28" s="3">
        <v>41554</v>
      </c>
      <c r="E28" s="5" t="s">
        <v>29</v>
      </c>
      <c r="F28" s="33"/>
      <c r="G28" s="5"/>
      <c r="H28" s="22" t="s">
        <v>176</v>
      </c>
      <c r="I28" s="16">
        <v>22064</v>
      </c>
      <c r="J28" s="5"/>
      <c r="K28" s="49">
        <f t="shared" si="1"/>
        <v>370204768</v>
      </c>
      <c r="L28" s="49">
        <f t="shared" si="2"/>
        <v>0</v>
      </c>
    </row>
    <row r="29" spans="1:12" ht="18.75" customHeight="1">
      <c r="A29" s="6" t="str">
        <f t="shared" si="0"/>
        <v>C1241554</v>
      </c>
      <c r="B29" s="3">
        <v>41554</v>
      </c>
      <c r="C29" s="4" t="s">
        <v>44</v>
      </c>
      <c r="D29" s="3">
        <v>41554</v>
      </c>
      <c r="E29" s="23" t="s">
        <v>164</v>
      </c>
      <c r="F29" s="33"/>
      <c r="G29" s="5"/>
      <c r="H29" s="22" t="s">
        <v>176</v>
      </c>
      <c r="I29" s="16">
        <v>216000</v>
      </c>
      <c r="J29" s="5"/>
      <c r="K29" s="49">
        <f t="shared" si="1"/>
        <v>370420768</v>
      </c>
      <c r="L29" s="49">
        <f t="shared" si="2"/>
        <v>0</v>
      </c>
    </row>
    <row r="30" spans="1:12" ht="18.75" customHeight="1">
      <c r="A30" s="6" t="str">
        <f t="shared" si="0"/>
        <v>C1441557</v>
      </c>
      <c r="B30" s="3">
        <v>41557</v>
      </c>
      <c r="C30" s="4" t="s">
        <v>46</v>
      </c>
      <c r="D30" s="3">
        <v>41557</v>
      </c>
      <c r="E30" s="5" t="s">
        <v>29</v>
      </c>
      <c r="F30" s="33"/>
      <c r="G30" s="5"/>
      <c r="H30" s="22" t="s">
        <v>176</v>
      </c>
      <c r="I30" s="16">
        <v>183732</v>
      </c>
      <c r="J30" s="5"/>
      <c r="K30" s="49">
        <f t="shared" si="1"/>
        <v>370604500</v>
      </c>
      <c r="L30" s="49">
        <f t="shared" si="2"/>
        <v>0</v>
      </c>
    </row>
    <row r="31" spans="1:12" ht="18.75" customHeight="1">
      <c r="A31" s="6" t="str">
        <f t="shared" si="0"/>
        <v>C1541557</v>
      </c>
      <c r="B31" s="3">
        <v>41557</v>
      </c>
      <c r="C31" s="4" t="s">
        <v>47</v>
      </c>
      <c r="D31" s="3">
        <v>41557</v>
      </c>
      <c r="E31" s="23" t="s">
        <v>88</v>
      </c>
      <c r="F31" s="33"/>
      <c r="G31" s="5"/>
      <c r="H31" s="22" t="s">
        <v>176</v>
      </c>
      <c r="I31" s="16">
        <v>1500000</v>
      </c>
      <c r="J31" s="5"/>
      <c r="K31" s="49">
        <f t="shared" si="1"/>
        <v>372104500</v>
      </c>
      <c r="L31" s="49">
        <f t="shared" si="2"/>
        <v>0</v>
      </c>
    </row>
    <row r="32" spans="1:12" ht="18.75" customHeight="1">
      <c r="A32" s="6" t="str">
        <f t="shared" si="0"/>
        <v>GBN41558</v>
      </c>
      <c r="B32" s="3">
        <v>41558</v>
      </c>
      <c r="C32" s="4" t="s">
        <v>79</v>
      </c>
      <c r="D32" s="3">
        <v>41558</v>
      </c>
      <c r="E32" s="23" t="s">
        <v>281</v>
      </c>
      <c r="F32" s="34"/>
      <c r="G32" s="32"/>
      <c r="H32" s="22" t="s">
        <v>80</v>
      </c>
      <c r="I32" s="16">
        <v>187778</v>
      </c>
      <c r="J32" s="5"/>
      <c r="K32" s="49">
        <f t="shared" si="1"/>
        <v>372292278</v>
      </c>
      <c r="L32" s="49">
        <f t="shared" si="2"/>
        <v>0</v>
      </c>
    </row>
    <row r="33" spans="1:12" ht="18" customHeight="1">
      <c r="A33" s="6" t="str">
        <f t="shared" si="0"/>
        <v>GBN41558</v>
      </c>
      <c r="B33" s="3">
        <v>41558</v>
      </c>
      <c r="C33" s="4" t="s">
        <v>79</v>
      </c>
      <c r="D33" s="3">
        <v>41558</v>
      </c>
      <c r="E33" s="5" t="s">
        <v>249</v>
      </c>
      <c r="F33" s="34"/>
      <c r="G33" s="32"/>
      <c r="H33" s="22" t="s">
        <v>80</v>
      </c>
      <c r="I33" s="16">
        <v>58167</v>
      </c>
      <c r="J33" s="5"/>
      <c r="K33" s="49">
        <f t="shared" si="1"/>
        <v>372350445</v>
      </c>
      <c r="L33" s="49">
        <f t="shared" si="2"/>
        <v>0</v>
      </c>
    </row>
    <row r="34" spans="1:12" ht="18" customHeight="1">
      <c r="A34" s="6" t="str">
        <f t="shared" si="0"/>
        <v>VL0441558</v>
      </c>
      <c r="B34" s="3">
        <v>41558</v>
      </c>
      <c r="C34" s="4" t="s">
        <v>229</v>
      </c>
      <c r="D34" s="3">
        <v>41558</v>
      </c>
      <c r="E34" s="5" t="s">
        <v>297</v>
      </c>
      <c r="F34" s="33"/>
      <c r="G34" s="5"/>
      <c r="H34" s="22" t="s">
        <v>23</v>
      </c>
      <c r="I34" s="16">
        <v>390000</v>
      </c>
      <c r="J34" s="5"/>
      <c r="K34" s="49">
        <f t="shared" si="1"/>
        <v>372740445</v>
      </c>
      <c r="L34" s="49">
        <f t="shared" si="2"/>
        <v>0</v>
      </c>
    </row>
    <row r="35" spans="1:12" ht="18.75" customHeight="1">
      <c r="A35" s="6" t="str">
        <f t="shared" si="0"/>
        <v>GBN41559</v>
      </c>
      <c r="B35" s="3">
        <v>41559</v>
      </c>
      <c r="C35" s="4" t="s">
        <v>79</v>
      </c>
      <c r="D35" s="3">
        <v>41559</v>
      </c>
      <c r="E35" s="5" t="s">
        <v>194</v>
      </c>
      <c r="F35" s="5"/>
      <c r="G35" s="5"/>
      <c r="H35" s="22" t="s">
        <v>24</v>
      </c>
      <c r="I35" s="16">
        <v>1000</v>
      </c>
      <c r="J35" s="5"/>
      <c r="K35" s="49">
        <f t="shared" si="1"/>
        <v>372741445</v>
      </c>
      <c r="L35" s="49">
        <f t="shared" si="2"/>
        <v>0</v>
      </c>
    </row>
    <row r="36" spans="1:12" ht="18.75" customHeight="1">
      <c r="A36" s="6" t="str">
        <f t="shared" si="0"/>
        <v>GBN41559</v>
      </c>
      <c r="B36" s="3">
        <v>41559</v>
      </c>
      <c r="C36" s="4" t="s">
        <v>79</v>
      </c>
      <c r="D36" s="3">
        <v>41559</v>
      </c>
      <c r="E36" s="5" t="s">
        <v>194</v>
      </c>
      <c r="F36" s="33"/>
      <c r="G36" s="5"/>
      <c r="H36" s="22" t="s">
        <v>24</v>
      </c>
      <c r="I36" s="16">
        <v>1000</v>
      </c>
      <c r="J36" s="5"/>
      <c r="K36" s="49">
        <f t="shared" si="1"/>
        <v>372742445</v>
      </c>
      <c r="L36" s="49">
        <f t="shared" si="2"/>
        <v>0</v>
      </c>
    </row>
    <row r="37" spans="1:12" ht="18.75" customHeight="1">
      <c r="A37" s="6" t="str">
        <f t="shared" si="0"/>
        <v>GBN41559</v>
      </c>
      <c r="B37" s="3">
        <v>41559</v>
      </c>
      <c r="C37" s="4" t="s">
        <v>79</v>
      </c>
      <c r="D37" s="3">
        <v>41559</v>
      </c>
      <c r="E37" s="5" t="s">
        <v>194</v>
      </c>
      <c r="F37" s="33"/>
      <c r="G37" s="5"/>
      <c r="H37" s="22" t="s">
        <v>24</v>
      </c>
      <c r="I37" s="16">
        <v>2000</v>
      </c>
      <c r="J37" s="5"/>
      <c r="K37" s="49">
        <f t="shared" si="1"/>
        <v>372744445</v>
      </c>
      <c r="L37" s="49">
        <f t="shared" si="2"/>
        <v>0</v>
      </c>
    </row>
    <row r="38" spans="1:12" ht="18.75" customHeight="1">
      <c r="A38" s="6" t="str">
        <f t="shared" si="0"/>
        <v>C1741561</v>
      </c>
      <c r="B38" s="3">
        <v>41561</v>
      </c>
      <c r="C38" s="4" t="s">
        <v>49</v>
      </c>
      <c r="D38" s="3">
        <v>41561</v>
      </c>
      <c r="E38" s="5" t="s">
        <v>88</v>
      </c>
      <c r="F38" s="33"/>
      <c r="G38" s="5"/>
      <c r="H38" s="22" t="s">
        <v>176</v>
      </c>
      <c r="I38" s="16">
        <v>1320000</v>
      </c>
      <c r="J38" s="5"/>
      <c r="K38" s="49">
        <f t="shared" si="1"/>
        <v>374064445</v>
      </c>
      <c r="L38" s="49">
        <f t="shared" si="2"/>
        <v>0</v>
      </c>
    </row>
    <row r="39" spans="1:12" ht="18.75" customHeight="1">
      <c r="A39" s="6" t="str">
        <f t="shared" si="0"/>
        <v>C1841562</v>
      </c>
      <c r="B39" s="3">
        <v>41562</v>
      </c>
      <c r="C39" s="4" t="s">
        <v>50</v>
      </c>
      <c r="D39" s="3">
        <v>41562</v>
      </c>
      <c r="E39" s="5" t="s">
        <v>84</v>
      </c>
      <c r="F39" s="33"/>
      <c r="G39" s="5"/>
      <c r="H39" s="22" t="s">
        <v>176</v>
      </c>
      <c r="I39" s="16">
        <v>295637</v>
      </c>
      <c r="J39" s="5"/>
      <c r="K39" s="49">
        <f t="shared" si="1"/>
        <v>374360082</v>
      </c>
      <c r="L39" s="49">
        <f t="shared" si="2"/>
        <v>0</v>
      </c>
    </row>
    <row r="40" spans="1:12" ht="18.75" customHeight="1">
      <c r="A40" s="6" t="str">
        <f t="shared" si="0"/>
        <v>VL0541564</v>
      </c>
      <c r="B40" s="3">
        <v>41564</v>
      </c>
      <c r="C40" s="4" t="s">
        <v>231</v>
      </c>
      <c r="D40" s="3">
        <v>41564</v>
      </c>
      <c r="E40" s="5" t="s">
        <v>339</v>
      </c>
      <c r="F40" s="33"/>
      <c r="G40" s="5"/>
      <c r="H40" s="22" t="s">
        <v>23</v>
      </c>
      <c r="I40" s="16">
        <v>1041000</v>
      </c>
      <c r="J40" s="5"/>
      <c r="K40" s="49">
        <f t="shared" si="1"/>
        <v>375401082</v>
      </c>
      <c r="L40" s="49">
        <f t="shared" si="2"/>
        <v>0</v>
      </c>
    </row>
    <row r="41" spans="1:12" ht="18.75" customHeight="1">
      <c r="A41" s="6" t="str">
        <f t="shared" si="0"/>
        <v>C2141564</v>
      </c>
      <c r="B41" s="3">
        <v>41564</v>
      </c>
      <c r="C41" s="4" t="s">
        <v>53</v>
      </c>
      <c r="D41" s="3">
        <v>41564</v>
      </c>
      <c r="E41" s="5" t="s">
        <v>88</v>
      </c>
      <c r="F41" s="33"/>
      <c r="G41" s="5"/>
      <c r="H41" s="22" t="s">
        <v>176</v>
      </c>
      <c r="I41" s="16">
        <v>1560000</v>
      </c>
      <c r="J41" s="5"/>
      <c r="K41" s="49">
        <f t="shared" si="1"/>
        <v>376961082</v>
      </c>
      <c r="L41" s="49">
        <f t="shared" si="2"/>
        <v>0</v>
      </c>
    </row>
    <row r="42" spans="1:12" ht="18.75" customHeight="1">
      <c r="A42" s="6" t="str">
        <f t="shared" si="0"/>
        <v>VL0641565</v>
      </c>
      <c r="B42" s="3">
        <v>41565</v>
      </c>
      <c r="C42" s="4" t="s">
        <v>250</v>
      </c>
      <c r="D42" s="3">
        <v>41565</v>
      </c>
      <c r="E42" s="5" t="s">
        <v>339</v>
      </c>
      <c r="F42" s="33"/>
      <c r="G42" s="5"/>
      <c r="H42" s="22" t="s">
        <v>23</v>
      </c>
      <c r="I42" s="16">
        <v>1388000</v>
      </c>
      <c r="J42" s="5"/>
      <c r="K42" s="49">
        <f t="shared" si="1"/>
        <v>378349082</v>
      </c>
      <c r="L42" s="49">
        <f t="shared" si="2"/>
        <v>0</v>
      </c>
    </row>
    <row r="43" spans="1:12" ht="18.75" customHeight="1">
      <c r="A43" s="6" t="str">
        <f t="shared" si="0"/>
        <v>VL0741566</v>
      </c>
      <c r="B43" s="3">
        <v>41566</v>
      </c>
      <c r="C43" s="4" t="s">
        <v>266</v>
      </c>
      <c r="D43" s="3">
        <v>41566</v>
      </c>
      <c r="E43" s="23" t="s">
        <v>206</v>
      </c>
      <c r="F43" s="33"/>
      <c r="G43" s="5"/>
      <c r="H43" s="22" t="s">
        <v>23</v>
      </c>
      <c r="I43" s="16">
        <v>1415455</v>
      </c>
      <c r="J43" s="5"/>
      <c r="K43" s="49">
        <f t="shared" si="1"/>
        <v>379764537</v>
      </c>
      <c r="L43" s="49">
        <f t="shared" si="2"/>
        <v>0</v>
      </c>
    </row>
    <row r="44" spans="1:12" ht="18.75" customHeight="1">
      <c r="A44" s="6" t="str">
        <f t="shared" si="0"/>
        <v>VL0841566</v>
      </c>
      <c r="B44" s="3">
        <v>41566</v>
      </c>
      <c r="C44" s="4" t="s">
        <v>298</v>
      </c>
      <c r="D44" s="3">
        <v>41566</v>
      </c>
      <c r="E44" s="5" t="s">
        <v>263</v>
      </c>
      <c r="F44" s="33"/>
      <c r="G44" s="5"/>
      <c r="H44" s="22" t="s">
        <v>23</v>
      </c>
      <c r="I44" s="16">
        <v>1045800</v>
      </c>
      <c r="J44" s="5"/>
      <c r="K44" s="49">
        <f t="shared" si="1"/>
        <v>380810337</v>
      </c>
      <c r="L44" s="49">
        <f t="shared" si="2"/>
        <v>0</v>
      </c>
    </row>
    <row r="45" spans="1:12" ht="18.75" customHeight="1">
      <c r="A45" s="6" t="str">
        <f t="shared" si="0"/>
        <v>VL0841566</v>
      </c>
      <c r="B45" s="3">
        <v>41566</v>
      </c>
      <c r="C45" s="4" t="s">
        <v>298</v>
      </c>
      <c r="D45" s="3">
        <v>41566</v>
      </c>
      <c r="E45" s="5" t="s">
        <v>264</v>
      </c>
      <c r="F45" s="33"/>
      <c r="G45" s="5"/>
      <c r="H45" s="22" t="s">
        <v>23</v>
      </c>
      <c r="I45" s="16">
        <v>277150</v>
      </c>
      <c r="J45" s="5"/>
      <c r="K45" s="49">
        <f t="shared" si="1"/>
        <v>381087487</v>
      </c>
      <c r="L45" s="49">
        <f t="shared" si="2"/>
        <v>0</v>
      </c>
    </row>
    <row r="46" spans="1:12" ht="18.75" customHeight="1">
      <c r="A46" s="6" t="str">
        <f t="shared" si="0"/>
        <v>VL0841566</v>
      </c>
      <c r="B46" s="3">
        <v>41566</v>
      </c>
      <c r="C46" s="4" t="s">
        <v>298</v>
      </c>
      <c r="D46" s="3">
        <v>41566</v>
      </c>
      <c r="E46" s="5" t="s">
        <v>307</v>
      </c>
      <c r="F46" s="33"/>
      <c r="G46" s="5"/>
      <c r="H46" s="22" t="s">
        <v>23</v>
      </c>
      <c r="I46" s="16">
        <v>1554850</v>
      </c>
      <c r="J46" s="5"/>
      <c r="K46" s="49">
        <f t="shared" si="1"/>
        <v>382642337</v>
      </c>
      <c r="L46" s="49">
        <f t="shared" si="2"/>
        <v>0</v>
      </c>
    </row>
    <row r="47" spans="1:12" ht="18" customHeight="1">
      <c r="A47" s="6" t="str">
        <f t="shared" si="0"/>
        <v>C2541567</v>
      </c>
      <c r="B47" s="3">
        <v>41567</v>
      </c>
      <c r="C47" s="4" t="s">
        <v>57</v>
      </c>
      <c r="D47" s="3">
        <v>41567</v>
      </c>
      <c r="E47" s="5" t="s">
        <v>29</v>
      </c>
      <c r="F47" s="33"/>
      <c r="G47" s="5"/>
      <c r="H47" s="22" t="s">
        <v>176</v>
      </c>
      <c r="I47" s="16">
        <v>316550</v>
      </c>
      <c r="J47" s="5"/>
      <c r="K47" s="49">
        <f t="shared" ref="K47:K86" si="3">MAX(K46+I47-J47-L46,0)</f>
        <v>382958887</v>
      </c>
      <c r="L47" s="49">
        <f t="shared" ref="L47:L86" si="4">MAX(L46+J47-K46-I47,0)</f>
        <v>0</v>
      </c>
    </row>
    <row r="48" spans="1:12" ht="18" customHeight="1">
      <c r="A48" s="6" t="str">
        <f>C48&amp;D48</f>
        <v>C2641567</v>
      </c>
      <c r="B48" s="3">
        <v>41567</v>
      </c>
      <c r="C48" s="4" t="s">
        <v>58</v>
      </c>
      <c r="D48" s="3">
        <v>41567</v>
      </c>
      <c r="E48" s="5" t="s">
        <v>88</v>
      </c>
      <c r="F48" s="33"/>
      <c r="G48" s="5"/>
      <c r="H48" s="22" t="s">
        <v>176</v>
      </c>
      <c r="I48" s="16">
        <v>1260000</v>
      </c>
      <c r="J48" s="5"/>
      <c r="K48" s="49">
        <f t="shared" si="3"/>
        <v>384218887</v>
      </c>
      <c r="L48" s="49">
        <f t="shared" si="4"/>
        <v>0</v>
      </c>
    </row>
    <row r="49" spans="2:12" ht="18" customHeight="1">
      <c r="B49" s="3">
        <v>41568</v>
      </c>
      <c r="C49" s="4" t="s">
        <v>177</v>
      </c>
      <c r="D49" s="3">
        <v>41568</v>
      </c>
      <c r="E49" s="5" t="s">
        <v>85</v>
      </c>
      <c r="F49" s="33"/>
      <c r="G49" s="5"/>
      <c r="H49" s="22" t="s">
        <v>82</v>
      </c>
      <c r="I49" s="16">
        <v>47441</v>
      </c>
      <c r="J49" s="5"/>
      <c r="K49" s="49">
        <f t="shared" si="3"/>
        <v>384266328</v>
      </c>
      <c r="L49" s="49">
        <f t="shared" si="4"/>
        <v>0</v>
      </c>
    </row>
    <row r="50" spans="2:12" ht="18" customHeight="1">
      <c r="B50" s="3">
        <v>41570</v>
      </c>
      <c r="C50" s="4" t="s">
        <v>79</v>
      </c>
      <c r="D50" s="3">
        <v>41570</v>
      </c>
      <c r="E50" s="5" t="s">
        <v>207</v>
      </c>
      <c r="F50" s="33"/>
      <c r="G50" s="5"/>
      <c r="H50" s="22" t="s">
        <v>80</v>
      </c>
      <c r="I50" s="16">
        <v>31620</v>
      </c>
      <c r="J50" s="5"/>
      <c r="K50" s="49">
        <f t="shared" si="3"/>
        <v>384297948</v>
      </c>
      <c r="L50" s="49">
        <f t="shared" si="4"/>
        <v>0</v>
      </c>
    </row>
    <row r="51" spans="2:12" ht="18" customHeight="1">
      <c r="B51" s="3">
        <v>41570</v>
      </c>
      <c r="C51" s="4" t="s">
        <v>61</v>
      </c>
      <c r="D51" s="3">
        <v>41570</v>
      </c>
      <c r="E51" s="5" t="s">
        <v>88</v>
      </c>
      <c r="F51" s="33"/>
      <c r="G51" s="5"/>
      <c r="H51" s="22" t="s">
        <v>176</v>
      </c>
      <c r="I51" s="16">
        <v>1200000</v>
      </c>
      <c r="J51" s="5"/>
      <c r="K51" s="49">
        <f t="shared" si="3"/>
        <v>385497948</v>
      </c>
      <c r="L51" s="49">
        <f t="shared" si="4"/>
        <v>0</v>
      </c>
    </row>
    <row r="52" spans="2:12" ht="18" customHeight="1">
      <c r="B52" s="3">
        <v>41571</v>
      </c>
      <c r="C52" s="4" t="s">
        <v>79</v>
      </c>
      <c r="D52" s="3">
        <v>41571</v>
      </c>
      <c r="E52" s="5" t="s">
        <v>207</v>
      </c>
      <c r="F52" s="33"/>
      <c r="G52" s="5"/>
      <c r="H52" s="22" t="s">
        <v>80</v>
      </c>
      <c r="I52" s="16">
        <v>31613</v>
      </c>
      <c r="J52" s="5"/>
      <c r="K52" s="49">
        <f t="shared" si="3"/>
        <v>385529561</v>
      </c>
      <c r="L52" s="49">
        <f t="shared" si="4"/>
        <v>0</v>
      </c>
    </row>
    <row r="53" spans="2:12" ht="18" customHeight="1">
      <c r="B53" s="3">
        <v>41571</v>
      </c>
      <c r="C53" s="4" t="s">
        <v>79</v>
      </c>
      <c r="D53" s="3">
        <v>41571</v>
      </c>
      <c r="E53" s="5" t="s">
        <v>194</v>
      </c>
      <c r="F53" s="33"/>
      <c r="G53" s="5"/>
      <c r="H53" s="22" t="s">
        <v>24</v>
      </c>
      <c r="I53" s="16">
        <v>2000</v>
      </c>
      <c r="J53" s="5"/>
      <c r="K53" s="49">
        <f t="shared" si="3"/>
        <v>385531561</v>
      </c>
      <c r="L53" s="49">
        <f t="shared" si="4"/>
        <v>0</v>
      </c>
    </row>
    <row r="54" spans="2:12" ht="18" customHeight="1">
      <c r="B54" s="3">
        <v>41571</v>
      </c>
      <c r="C54" s="4" t="s">
        <v>299</v>
      </c>
      <c r="D54" s="3">
        <v>41571</v>
      </c>
      <c r="E54" s="5" t="s">
        <v>225</v>
      </c>
      <c r="F54" s="33"/>
      <c r="G54" s="5"/>
      <c r="H54" s="22" t="s">
        <v>23</v>
      </c>
      <c r="I54" s="16">
        <v>270000</v>
      </c>
      <c r="J54" s="5"/>
      <c r="K54" s="49">
        <f t="shared" si="3"/>
        <v>385801561</v>
      </c>
      <c r="L54" s="49">
        <f t="shared" si="4"/>
        <v>0</v>
      </c>
    </row>
    <row r="55" spans="2:12" ht="18" customHeight="1">
      <c r="B55" s="3">
        <v>41571</v>
      </c>
      <c r="C55" s="4" t="s">
        <v>299</v>
      </c>
      <c r="D55" s="3">
        <v>41571</v>
      </c>
      <c r="E55" s="5" t="s">
        <v>297</v>
      </c>
      <c r="F55" s="33"/>
      <c r="G55" s="5"/>
      <c r="H55" s="22" t="s">
        <v>23</v>
      </c>
      <c r="I55" s="16">
        <v>130000</v>
      </c>
      <c r="J55" s="5"/>
      <c r="K55" s="49">
        <f t="shared" si="3"/>
        <v>385931561</v>
      </c>
      <c r="L55" s="49">
        <f t="shared" si="4"/>
        <v>0</v>
      </c>
    </row>
    <row r="56" spans="2:12" ht="18" customHeight="1">
      <c r="B56" s="3">
        <v>41572</v>
      </c>
      <c r="C56" s="4" t="s">
        <v>79</v>
      </c>
      <c r="D56" s="3">
        <v>41572</v>
      </c>
      <c r="E56" s="5" t="s">
        <v>222</v>
      </c>
      <c r="F56" s="33"/>
      <c r="G56" s="5"/>
      <c r="H56" s="22" t="s">
        <v>24</v>
      </c>
      <c r="I56" s="16">
        <v>31687</v>
      </c>
      <c r="J56" s="5"/>
      <c r="K56" s="49">
        <f t="shared" si="3"/>
        <v>385963248</v>
      </c>
      <c r="L56" s="49">
        <f t="shared" si="4"/>
        <v>0</v>
      </c>
    </row>
    <row r="57" spans="2:12" ht="18" customHeight="1">
      <c r="B57" s="3">
        <v>41572</v>
      </c>
      <c r="C57" s="4" t="s">
        <v>79</v>
      </c>
      <c r="D57" s="3">
        <v>41572</v>
      </c>
      <c r="E57" s="5" t="s">
        <v>194</v>
      </c>
      <c r="F57" s="33"/>
      <c r="G57" s="5"/>
      <c r="H57" s="22" t="s">
        <v>24</v>
      </c>
      <c r="I57" s="16">
        <v>2000</v>
      </c>
      <c r="J57" s="5"/>
      <c r="K57" s="49">
        <f t="shared" si="3"/>
        <v>385965248</v>
      </c>
      <c r="L57" s="49">
        <f t="shared" si="4"/>
        <v>0</v>
      </c>
    </row>
    <row r="58" spans="2:12" ht="18" customHeight="1">
      <c r="B58" s="3">
        <v>41572</v>
      </c>
      <c r="C58" s="4" t="s">
        <v>79</v>
      </c>
      <c r="D58" s="3">
        <v>41572</v>
      </c>
      <c r="E58" s="5" t="s">
        <v>194</v>
      </c>
      <c r="F58" s="33"/>
      <c r="G58" s="5"/>
      <c r="H58" s="22" t="s">
        <v>24</v>
      </c>
      <c r="I58" s="16">
        <v>2000</v>
      </c>
      <c r="J58" s="5"/>
      <c r="K58" s="49">
        <f t="shared" si="3"/>
        <v>385967248</v>
      </c>
      <c r="L58" s="49">
        <f t="shared" si="4"/>
        <v>0</v>
      </c>
    </row>
    <row r="59" spans="2:12" ht="18" customHeight="1">
      <c r="B59" s="3">
        <v>41575</v>
      </c>
      <c r="C59" s="4" t="s">
        <v>79</v>
      </c>
      <c r="D59" s="3">
        <v>41575</v>
      </c>
      <c r="E59" s="5" t="s">
        <v>281</v>
      </c>
      <c r="F59" s="33"/>
      <c r="G59" s="5"/>
      <c r="H59" s="22" t="s">
        <v>80</v>
      </c>
      <c r="I59" s="16">
        <v>40473</v>
      </c>
      <c r="J59" s="5"/>
      <c r="K59" s="49">
        <f t="shared" si="3"/>
        <v>386007721</v>
      </c>
      <c r="L59" s="49">
        <f t="shared" si="4"/>
        <v>0</v>
      </c>
    </row>
    <row r="60" spans="2:12" ht="18" customHeight="1">
      <c r="B60" s="3">
        <v>41575</v>
      </c>
      <c r="C60" s="4" t="s">
        <v>79</v>
      </c>
      <c r="D60" s="3">
        <v>41575</v>
      </c>
      <c r="E60" s="5" t="s">
        <v>249</v>
      </c>
      <c r="F60" s="33"/>
      <c r="G60" s="5"/>
      <c r="H60" s="22" t="s">
        <v>80</v>
      </c>
      <c r="I60" s="16">
        <v>75256</v>
      </c>
      <c r="J60" s="5"/>
      <c r="K60" s="49">
        <f t="shared" si="3"/>
        <v>386082977</v>
      </c>
      <c r="L60" s="49">
        <f t="shared" si="4"/>
        <v>0</v>
      </c>
    </row>
    <row r="61" spans="2:12" ht="18" customHeight="1">
      <c r="B61" s="3">
        <v>41575</v>
      </c>
      <c r="C61" s="4" t="s">
        <v>79</v>
      </c>
      <c r="D61" s="3">
        <v>41575</v>
      </c>
      <c r="E61" s="5" t="s">
        <v>249</v>
      </c>
      <c r="F61" s="33"/>
      <c r="G61" s="5"/>
      <c r="H61" s="22" t="s">
        <v>80</v>
      </c>
      <c r="I61" s="16">
        <v>58181</v>
      </c>
      <c r="J61" s="5"/>
      <c r="K61" s="49">
        <f t="shared" si="3"/>
        <v>386141158</v>
      </c>
      <c r="L61" s="49">
        <f t="shared" si="4"/>
        <v>0</v>
      </c>
    </row>
    <row r="62" spans="2:12" ht="18" customHeight="1">
      <c r="B62" s="3">
        <v>41575</v>
      </c>
      <c r="C62" s="4" t="s">
        <v>79</v>
      </c>
      <c r="D62" s="3">
        <v>41575</v>
      </c>
      <c r="E62" s="5" t="s">
        <v>281</v>
      </c>
      <c r="F62" s="33"/>
      <c r="G62" s="5"/>
      <c r="H62" s="22" t="s">
        <v>80</v>
      </c>
      <c r="I62" s="16">
        <v>62608</v>
      </c>
      <c r="J62" s="5"/>
      <c r="K62" s="49">
        <f t="shared" si="3"/>
        <v>386203766</v>
      </c>
      <c r="L62" s="49">
        <f t="shared" si="4"/>
        <v>0</v>
      </c>
    </row>
    <row r="63" spans="2:12" ht="18" customHeight="1">
      <c r="B63" s="3">
        <v>41575</v>
      </c>
      <c r="C63" s="4" t="s">
        <v>79</v>
      </c>
      <c r="D63" s="3">
        <v>41575</v>
      </c>
      <c r="E63" s="5" t="s">
        <v>249</v>
      </c>
      <c r="F63" s="33"/>
      <c r="G63" s="5"/>
      <c r="H63" s="22" t="s">
        <v>80</v>
      </c>
      <c r="I63" s="16">
        <v>75255</v>
      </c>
      <c r="J63" s="5"/>
      <c r="K63" s="49">
        <f t="shared" si="3"/>
        <v>386279021</v>
      </c>
      <c r="L63" s="49">
        <f t="shared" si="4"/>
        <v>0</v>
      </c>
    </row>
    <row r="64" spans="2:12" ht="18" customHeight="1">
      <c r="B64" s="3">
        <v>41575</v>
      </c>
      <c r="C64" s="4" t="s">
        <v>79</v>
      </c>
      <c r="D64" s="3">
        <v>41575</v>
      </c>
      <c r="E64" s="5" t="s">
        <v>249</v>
      </c>
      <c r="F64" s="33"/>
      <c r="G64" s="5"/>
      <c r="H64" s="22" t="s">
        <v>80</v>
      </c>
      <c r="I64" s="16">
        <v>58181</v>
      </c>
      <c r="J64" s="5"/>
      <c r="K64" s="49">
        <f t="shared" si="3"/>
        <v>386337202</v>
      </c>
      <c r="L64" s="49">
        <f t="shared" si="4"/>
        <v>0</v>
      </c>
    </row>
    <row r="65" spans="2:12" ht="18" customHeight="1">
      <c r="B65" s="3">
        <v>41575</v>
      </c>
      <c r="C65" s="4" t="s">
        <v>312</v>
      </c>
      <c r="D65" s="3">
        <v>41575</v>
      </c>
      <c r="E65" s="5" t="s">
        <v>206</v>
      </c>
      <c r="F65" s="33"/>
      <c r="G65" s="5"/>
      <c r="H65" s="22" t="s">
        <v>23</v>
      </c>
      <c r="I65" s="16">
        <v>1415455</v>
      </c>
      <c r="J65" s="5"/>
      <c r="K65" s="49">
        <f t="shared" si="3"/>
        <v>387752657</v>
      </c>
      <c r="L65" s="49">
        <f t="shared" si="4"/>
        <v>0</v>
      </c>
    </row>
    <row r="66" spans="2:12" ht="18" customHeight="1">
      <c r="B66" s="3">
        <v>41575</v>
      </c>
      <c r="C66" s="4" t="s">
        <v>340</v>
      </c>
      <c r="D66" s="3">
        <v>41575</v>
      </c>
      <c r="E66" s="5" t="s">
        <v>341</v>
      </c>
      <c r="F66" s="33"/>
      <c r="G66" s="5"/>
      <c r="H66" s="22" t="s">
        <v>23</v>
      </c>
      <c r="I66" s="16">
        <v>699050</v>
      </c>
      <c r="J66" s="5"/>
      <c r="K66" s="49">
        <f t="shared" si="3"/>
        <v>388451707</v>
      </c>
      <c r="L66" s="49">
        <f t="shared" si="4"/>
        <v>0</v>
      </c>
    </row>
    <row r="67" spans="2:12" ht="18" customHeight="1">
      <c r="B67" s="3">
        <v>41575</v>
      </c>
      <c r="C67" s="4" t="s">
        <v>340</v>
      </c>
      <c r="D67" s="3">
        <v>41575</v>
      </c>
      <c r="E67" s="5" t="s">
        <v>342</v>
      </c>
      <c r="F67" s="33"/>
      <c r="G67" s="5"/>
      <c r="H67" s="22" t="s">
        <v>23</v>
      </c>
      <c r="I67" s="16">
        <v>208150</v>
      </c>
      <c r="J67" s="5"/>
      <c r="K67" s="49">
        <f t="shared" si="3"/>
        <v>388659857</v>
      </c>
      <c r="L67" s="49">
        <f t="shared" si="4"/>
        <v>0</v>
      </c>
    </row>
    <row r="68" spans="2:12" ht="18" customHeight="1">
      <c r="B68" s="3">
        <v>41575</v>
      </c>
      <c r="C68" s="4" t="s">
        <v>340</v>
      </c>
      <c r="D68" s="3">
        <v>41575</v>
      </c>
      <c r="E68" s="5" t="s">
        <v>343</v>
      </c>
      <c r="F68" s="33"/>
      <c r="G68" s="5"/>
      <c r="H68" s="22" t="s">
        <v>23</v>
      </c>
      <c r="I68" s="16">
        <v>254100</v>
      </c>
      <c r="J68" s="5"/>
      <c r="K68" s="49">
        <f t="shared" si="3"/>
        <v>388913957</v>
      </c>
      <c r="L68" s="49">
        <f t="shared" si="4"/>
        <v>0</v>
      </c>
    </row>
    <row r="69" spans="2:12" ht="18" customHeight="1">
      <c r="B69" s="3">
        <v>41575</v>
      </c>
      <c r="C69" s="4" t="s">
        <v>62</v>
      </c>
      <c r="D69" s="3">
        <v>41575</v>
      </c>
      <c r="E69" s="5" t="s">
        <v>165</v>
      </c>
      <c r="F69" s="33"/>
      <c r="G69" s="5"/>
      <c r="H69" s="22" t="s">
        <v>176</v>
      </c>
      <c r="I69" s="16">
        <v>471818</v>
      </c>
      <c r="J69" s="5"/>
      <c r="K69" s="49">
        <f t="shared" si="3"/>
        <v>389385775</v>
      </c>
      <c r="L69" s="49">
        <f t="shared" si="4"/>
        <v>0</v>
      </c>
    </row>
    <row r="70" spans="2:12" ht="18" customHeight="1">
      <c r="B70" s="3">
        <v>41575</v>
      </c>
      <c r="C70" s="4" t="s">
        <v>63</v>
      </c>
      <c r="D70" s="3">
        <v>41575</v>
      </c>
      <c r="E70" s="5" t="s">
        <v>87</v>
      </c>
      <c r="F70" s="33"/>
      <c r="G70" s="5"/>
      <c r="H70" s="22" t="s">
        <v>176</v>
      </c>
      <c r="I70" s="16">
        <v>1600000</v>
      </c>
      <c r="J70" s="5"/>
      <c r="K70" s="49">
        <f t="shared" si="3"/>
        <v>390985775</v>
      </c>
      <c r="L70" s="49">
        <f t="shared" si="4"/>
        <v>0</v>
      </c>
    </row>
    <row r="71" spans="2:12" ht="18" customHeight="1">
      <c r="B71" s="3">
        <v>41576</v>
      </c>
      <c r="C71" s="4" t="s">
        <v>79</v>
      </c>
      <c r="D71" s="3">
        <v>41576</v>
      </c>
      <c r="E71" s="5" t="s">
        <v>294</v>
      </c>
      <c r="F71" s="33"/>
      <c r="G71" s="5"/>
      <c r="H71" s="22" t="s">
        <v>80</v>
      </c>
      <c r="I71" s="16">
        <v>10540</v>
      </c>
      <c r="J71" s="5"/>
      <c r="K71" s="49">
        <f t="shared" si="3"/>
        <v>390996315</v>
      </c>
      <c r="L71" s="49">
        <f t="shared" si="4"/>
        <v>0</v>
      </c>
    </row>
    <row r="72" spans="2:12" ht="18" customHeight="1">
      <c r="B72" s="3">
        <v>41576</v>
      </c>
      <c r="C72" s="4" t="s">
        <v>344</v>
      </c>
      <c r="D72" s="3">
        <v>41576</v>
      </c>
      <c r="E72" s="5" t="s">
        <v>339</v>
      </c>
      <c r="F72" s="33"/>
      <c r="G72" s="5"/>
      <c r="H72" s="22" t="s">
        <v>23</v>
      </c>
      <c r="I72" s="16">
        <v>694000</v>
      </c>
      <c r="J72" s="5"/>
      <c r="K72" s="49">
        <f t="shared" si="3"/>
        <v>391690315</v>
      </c>
      <c r="L72" s="49">
        <f t="shared" si="4"/>
        <v>0</v>
      </c>
    </row>
    <row r="73" spans="2:12" ht="18" customHeight="1">
      <c r="B73" s="3">
        <v>41578</v>
      </c>
      <c r="C73" s="4" t="s">
        <v>68</v>
      </c>
      <c r="D73" s="3">
        <v>41578</v>
      </c>
      <c r="E73" s="5" t="s">
        <v>29</v>
      </c>
      <c r="F73" s="33"/>
      <c r="G73" s="5"/>
      <c r="H73" s="22" t="s">
        <v>176</v>
      </c>
      <c r="I73" s="16">
        <v>409523</v>
      </c>
      <c r="J73" s="5"/>
      <c r="K73" s="49">
        <f t="shared" si="3"/>
        <v>392099838</v>
      </c>
      <c r="L73" s="49">
        <f t="shared" si="4"/>
        <v>0</v>
      </c>
    </row>
    <row r="74" spans="2:12" ht="18" customHeight="1">
      <c r="B74" s="3">
        <v>41578</v>
      </c>
      <c r="C74" s="4" t="s">
        <v>69</v>
      </c>
      <c r="D74" s="3">
        <v>41578</v>
      </c>
      <c r="E74" s="5" t="s">
        <v>84</v>
      </c>
      <c r="F74" s="33"/>
      <c r="G74" s="5"/>
      <c r="H74" s="22" t="s">
        <v>176</v>
      </c>
      <c r="I74" s="16">
        <v>440935</v>
      </c>
      <c r="J74" s="5"/>
      <c r="K74" s="49">
        <f t="shared" si="3"/>
        <v>392540773</v>
      </c>
      <c r="L74" s="49">
        <f t="shared" si="4"/>
        <v>0</v>
      </c>
    </row>
    <row r="75" spans="2:12" ht="18" customHeight="1">
      <c r="B75" s="3">
        <v>41578</v>
      </c>
      <c r="C75" s="4" t="s">
        <v>177</v>
      </c>
      <c r="D75" s="3">
        <v>41554</v>
      </c>
      <c r="E75" s="5" t="s">
        <v>345</v>
      </c>
      <c r="F75" s="33"/>
      <c r="G75" s="5"/>
      <c r="H75" s="22" t="s">
        <v>23</v>
      </c>
      <c r="I75" s="16">
        <v>1663740</v>
      </c>
      <c r="J75" s="5"/>
      <c r="K75" s="49">
        <f t="shared" si="3"/>
        <v>394204513</v>
      </c>
      <c r="L75" s="49">
        <f t="shared" si="4"/>
        <v>0</v>
      </c>
    </row>
    <row r="76" spans="2:12" ht="18" customHeight="1">
      <c r="B76" s="3">
        <v>41578</v>
      </c>
      <c r="C76" s="4" t="s">
        <v>177</v>
      </c>
      <c r="D76" s="3">
        <v>41563</v>
      </c>
      <c r="E76" s="5" t="s">
        <v>346</v>
      </c>
      <c r="F76" s="33"/>
      <c r="G76" s="5"/>
      <c r="H76" s="22" t="s">
        <v>23</v>
      </c>
      <c r="I76" s="16">
        <v>1833450</v>
      </c>
      <c r="J76" s="5"/>
      <c r="K76" s="49">
        <f t="shared" si="3"/>
        <v>396037963</v>
      </c>
      <c r="L76" s="49">
        <f t="shared" si="4"/>
        <v>0</v>
      </c>
    </row>
    <row r="77" spans="2:12" ht="18" customHeight="1">
      <c r="B77" s="3">
        <v>41578</v>
      </c>
      <c r="C77" s="4" t="s">
        <v>177</v>
      </c>
      <c r="D77" s="3">
        <v>41576</v>
      </c>
      <c r="E77" s="5" t="s">
        <v>347</v>
      </c>
      <c r="F77" s="33"/>
      <c r="G77" s="5"/>
      <c r="H77" s="22" t="s">
        <v>23</v>
      </c>
      <c r="I77" s="16">
        <v>3453210</v>
      </c>
      <c r="J77" s="5"/>
      <c r="K77" s="49">
        <f t="shared" si="3"/>
        <v>399491173</v>
      </c>
      <c r="L77" s="49">
        <f t="shared" si="4"/>
        <v>0</v>
      </c>
    </row>
    <row r="78" spans="2:12" ht="18" customHeight="1">
      <c r="B78" s="3">
        <v>41578</v>
      </c>
      <c r="C78" s="4" t="s">
        <v>177</v>
      </c>
      <c r="D78" s="3">
        <v>41570</v>
      </c>
      <c r="E78" s="5" t="s">
        <v>348</v>
      </c>
      <c r="F78" s="33"/>
      <c r="G78" s="5"/>
      <c r="H78" s="22" t="s">
        <v>23</v>
      </c>
      <c r="I78" s="16">
        <v>139949</v>
      </c>
      <c r="J78" s="5"/>
      <c r="K78" s="49">
        <f t="shared" si="3"/>
        <v>399631122</v>
      </c>
      <c r="L78" s="49">
        <f t="shared" si="4"/>
        <v>0</v>
      </c>
    </row>
    <row r="79" spans="2:12" ht="18" customHeight="1">
      <c r="B79" s="3">
        <v>41578</v>
      </c>
      <c r="C79" s="4" t="s">
        <v>177</v>
      </c>
      <c r="D79" s="3">
        <v>41562</v>
      </c>
      <c r="E79" s="5" t="s">
        <v>333</v>
      </c>
      <c r="F79" s="33"/>
      <c r="G79" s="5"/>
      <c r="H79" s="22" t="s">
        <v>23</v>
      </c>
      <c r="I79" s="16">
        <v>4600000</v>
      </c>
      <c r="J79" s="5"/>
      <c r="K79" s="49">
        <f t="shared" si="3"/>
        <v>404231122</v>
      </c>
      <c r="L79" s="49">
        <f t="shared" si="4"/>
        <v>0</v>
      </c>
    </row>
    <row r="80" spans="2:12" ht="18" customHeight="1">
      <c r="B80" s="3">
        <v>41578</v>
      </c>
      <c r="C80" s="4" t="s">
        <v>177</v>
      </c>
      <c r="D80" s="3">
        <v>41548</v>
      </c>
      <c r="E80" s="5" t="s">
        <v>335</v>
      </c>
      <c r="F80" s="33"/>
      <c r="G80" s="5"/>
      <c r="H80" s="22" t="s">
        <v>23</v>
      </c>
      <c r="I80" s="16">
        <v>420000</v>
      </c>
      <c r="J80" s="5"/>
      <c r="K80" s="49">
        <f t="shared" si="3"/>
        <v>404651122</v>
      </c>
      <c r="L80" s="49">
        <f t="shared" si="4"/>
        <v>0</v>
      </c>
    </row>
    <row r="81" spans="1:12" ht="18" customHeight="1">
      <c r="B81" s="3">
        <v>41578</v>
      </c>
      <c r="C81" s="4" t="s">
        <v>177</v>
      </c>
      <c r="D81" s="3">
        <v>41548</v>
      </c>
      <c r="E81" s="5" t="s">
        <v>335</v>
      </c>
      <c r="F81" s="33"/>
      <c r="G81" s="5"/>
      <c r="H81" s="22" t="s">
        <v>23</v>
      </c>
      <c r="I81" s="16">
        <v>418182</v>
      </c>
      <c r="J81" s="5"/>
      <c r="K81" s="49">
        <f t="shared" si="3"/>
        <v>405069304</v>
      </c>
      <c r="L81" s="49">
        <f t="shared" si="4"/>
        <v>0</v>
      </c>
    </row>
    <row r="82" spans="1:12" ht="18" customHeight="1">
      <c r="B82" s="3">
        <v>41578</v>
      </c>
      <c r="C82" s="4" t="s">
        <v>177</v>
      </c>
      <c r="D82" s="3">
        <v>41564</v>
      </c>
      <c r="E82" s="5" t="s">
        <v>349</v>
      </c>
      <c r="F82" s="33"/>
      <c r="G82" s="5"/>
      <c r="H82" s="22" t="s">
        <v>23</v>
      </c>
      <c r="I82" s="16">
        <v>343604</v>
      </c>
      <c r="J82" s="5"/>
      <c r="K82" s="49">
        <f t="shared" si="3"/>
        <v>405412908</v>
      </c>
      <c r="L82" s="49">
        <f t="shared" si="4"/>
        <v>0</v>
      </c>
    </row>
    <row r="83" spans="1:12" ht="18" customHeight="1">
      <c r="B83" s="3">
        <v>41578</v>
      </c>
      <c r="C83" s="4" t="s">
        <v>177</v>
      </c>
      <c r="D83" s="3">
        <v>41575</v>
      </c>
      <c r="E83" s="5" t="s">
        <v>323</v>
      </c>
      <c r="F83" s="33"/>
      <c r="G83" s="5"/>
      <c r="H83" s="22" t="s">
        <v>23</v>
      </c>
      <c r="I83" s="16">
        <v>398718</v>
      </c>
      <c r="J83" s="5"/>
      <c r="K83" s="49">
        <f t="shared" si="3"/>
        <v>405811626</v>
      </c>
      <c r="L83" s="49">
        <f t="shared" si="4"/>
        <v>0</v>
      </c>
    </row>
    <row r="84" spans="1:12" ht="18" customHeight="1">
      <c r="B84" s="3">
        <v>41578</v>
      </c>
      <c r="C84" s="4" t="s">
        <v>177</v>
      </c>
      <c r="D84" s="3">
        <v>41558</v>
      </c>
      <c r="E84" s="5" t="s">
        <v>214</v>
      </c>
      <c r="F84" s="33"/>
      <c r="G84" s="5"/>
      <c r="H84" s="22" t="s">
        <v>23</v>
      </c>
      <c r="I84" s="16">
        <v>338850</v>
      </c>
      <c r="J84" s="5"/>
      <c r="K84" s="49">
        <f t="shared" si="3"/>
        <v>406150476</v>
      </c>
      <c r="L84" s="49">
        <f t="shared" si="4"/>
        <v>0</v>
      </c>
    </row>
    <row r="85" spans="1:12" ht="18" customHeight="1">
      <c r="B85" s="3">
        <v>41578</v>
      </c>
      <c r="C85" s="4" t="s">
        <v>177</v>
      </c>
      <c r="D85" s="3">
        <v>41577</v>
      </c>
      <c r="E85" s="5" t="s">
        <v>214</v>
      </c>
      <c r="F85" s="33"/>
      <c r="G85" s="5"/>
      <c r="H85" s="22" t="s">
        <v>23</v>
      </c>
      <c r="I85" s="16">
        <v>338784</v>
      </c>
      <c r="J85" s="5"/>
      <c r="K85" s="49">
        <f t="shared" si="3"/>
        <v>406489260</v>
      </c>
      <c r="L85" s="49">
        <f t="shared" si="4"/>
        <v>0</v>
      </c>
    </row>
    <row r="86" spans="1:12" ht="18" customHeight="1">
      <c r="B86" s="3">
        <v>41578</v>
      </c>
      <c r="C86" s="4" t="s">
        <v>177</v>
      </c>
      <c r="D86" s="3">
        <v>41578</v>
      </c>
      <c r="E86" s="5" t="s">
        <v>272</v>
      </c>
      <c r="F86" s="33"/>
      <c r="G86" s="5"/>
      <c r="H86" s="22" t="s">
        <v>23</v>
      </c>
      <c r="I86" s="16">
        <v>400000</v>
      </c>
      <c r="J86" s="5"/>
      <c r="K86" s="49">
        <f t="shared" si="3"/>
        <v>406889260</v>
      </c>
      <c r="L86" s="49">
        <f t="shared" si="4"/>
        <v>0</v>
      </c>
    </row>
    <row r="87" spans="1:12" ht="18" customHeight="1">
      <c r="A87" s="6" t="str">
        <f>C87&amp;D87</f>
        <v/>
      </c>
      <c r="B87" s="18"/>
      <c r="C87" s="15"/>
      <c r="D87" s="15"/>
      <c r="E87" s="15"/>
      <c r="F87" s="15"/>
      <c r="G87" s="15"/>
      <c r="H87" s="19"/>
      <c r="I87" s="15"/>
      <c r="J87" s="15"/>
      <c r="K87" s="4"/>
      <c r="L87" s="15"/>
    </row>
    <row r="88" spans="1:12" s="27" customFormat="1" ht="18" customHeight="1">
      <c r="B88" s="25"/>
      <c r="C88" s="25"/>
      <c r="D88" s="25"/>
      <c r="E88" s="25" t="s">
        <v>19</v>
      </c>
      <c r="F88" s="25"/>
      <c r="G88" s="25"/>
      <c r="H88" s="26" t="s">
        <v>20</v>
      </c>
      <c r="I88" s="25">
        <f>SUM(I13:I87)</f>
        <v>43148715</v>
      </c>
      <c r="J88" s="25">
        <f>SUM(J13:J87)</f>
        <v>0</v>
      </c>
      <c r="K88" s="26" t="s">
        <v>20</v>
      </c>
      <c r="L88" s="26" t="s">
        <v>20</v>
      </c>
    </row>
    <row r="89" spans="1:12" s="27" customFormat="1" ht="18" customHeight="1">
      <c r="B89" s="28"/>
      <c r="C89" s="28"/>
      <c r="D89" s="28"/>
      <c r="E89" s="28" t="s">
        <v>21</v>
      </c>
      <c r="F89" s="28"/>
      <c r="G89" s="28"/>
      <c r="H89" s="29" t="s">
        <v>20</v>
      </c>
      <c r="I89" s="29" t="s">
        <v>20</v>
      </c>
      <c r="J89" s="29" t="s">
        <v>20</v>
      </c>
      <c r="K89" s="20">
        <f>K13+I88-J88</f>
        <v>406889260</v>
      </c>
      <c r="L89" s="29" t="s">
        <v>20</v>
      </c>
    </row>
    <row r="90" spans="1:12" ht="18" customHeight="1"/>
    <row r="91" spans="1:12" ht="18" customHeight="1">
      <c r="B91" s="21" t="s">
        <v>25</v>
      </c>
    </row>
    <row r="92" spans="1:12" ht="18" customHeight="1">
      <c r="B92" s="21" t="s">
        <v>115</v>
      </c>
    </row>
    <row r="93" spans="1:12" ht="18" customHeight="1">
      <c r="K93" s="8" t="s">
        <v>116</v>
      </c>
    </row>
    <row r="94" spans="1:12" s="7" customFormat="1" ht="18" customHeight="1">
      <c r="E94" s="7" t="s">
        <v>8</v>
      </c>
      <c r="K94" s="7" t="s">
        <v>9</v>
      </c>
    </row>
    <row r="95" spans="1:12" s="2" customFormat="1" ht="18" customHeight="1">
      <c r="E95" s="2" t="s">
        <v>10</v>
      </c>
      <c r="K95" s="2" t="s">
        <v>11</v>
      </c>
    </row>
  </sheetData>
  <autoFilter ref="B11:M82"/>
  <mergeCells count="14">
    <mergeCell ref="I1:L1"/>
    <mergeCell ref="I2:L3"/>
    <mergeCell ref="B5:L5"/>
    <mergeCell ref="B6:L6"/>
    <mergeCell ref="B7:L7"/>
    <mergeCell ref="B8:L8"/>
    <mergeCell ref="B10:B11"/>
    <mergeCell ref="C10:D10"/>
    <mergeCell ref="E10:E11"/>
    <mergeCell ref="F10:F11"/>
    <mergeCell ref="G10:G11"/>
    <mergeCell ref="H10:H11"/>
    <mergeCell ref="I10:J10"/>
    <mergeCell ref="K10:L10"/>
  </mergeCells>
  <phoneticPr fontId="30" type="noConversion"/>
  <conditionalFormatting sqref="B14:J86">
    <cfRule type="expression" dxfId="21" priority="1" stopIfTrue="1">
      <formula>#REF!&lt;&gt;""</formula>
    </cfRule>
  </conditionalFormatting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 enableFormatConditionsCalculation="0">
    <tabColor indexed="31"/>
  </sheetPr>
  <dimension ref="A1:J105"/>
  <sheetViews>
    <sheetView topLeftCell="B85" zoomScale="90" workbookViewId="0">
      <selection activeCell="H95" sqref="H95"/>
    </sheetView>
  </sheetViews>
  <sheetFormatPr defaultRowHeight="15"/>
  <cols>
    <col min="1" max="1" width="5.140625" style="6" hidden="1" customWidth="1"/>
    <col min="2" max="2" width="10.7109375" style="6" customWidth="1"/>
    <col min="3" max="3" width="7.140625" style="6" customWidth="1"/>
    <col min="4" max="4" width="10.85546875" style="6" customWidth="1"/>
    <col min="5" max="5" width="45.140625" style="6" customWidth="1"/>
    <col min="6" max="6" width="6.85546875" style="6" customWidth="1"/>
    <col min="7" max="8" width="14.5703125" style="6" customWidth="1"/>
    <col min="9" max="9" width="15.85546875" style="6" customWidth="1"/>
    <col min="10" max="10" width="8.5703125" style="6" customWidth="1"/>
    <col min="11" max="16384" width="9.140625" style="6"/>
  </cols>
  <sheetData>
    <row r="1" spans="1:10" s="11" customFormat="1" ht="16.5" customHeight="1">
      <c r="B1" s="1" t="s">
        <v>0</v>
      </c>
      <c r="C1" s="10"/>
      <c r="D1" s="10"/>
      <c r="E1" s="10"/>
      <c r="G1" s="42" t="s">
        <v>178</v>
      </c>
      <c r="H1" s="42"/>
      <c r="I1" s="42"/>
      <c r="J1" s="42"/>
    </row>
    <row r="2" spans="1:10" s="11" customFormat="1" ht="16.5" customHeight="1">
      <c r="B2" s="1" t="s">
        <v>26</v>
      </c>
      <c r="C2" s="38"/>
      <c r="D2" s="38"/>
      <c r="E2" s="38"/>
      <c r="G2" s="43" t="s">
        <v>173</v>
      </c>
      <c r="H2" s="43"/>
      <c r="I2" s="43"/>
      <c r="J2" s="43"/>
    </row>
    <row r="3" spans="1:10" s="11" customFormat="1" ht="16.5" customHeight="1">
      <c r="B3" s="9"/>
      <c r="C3" s="12"/>
      <c r="D3" s="12"/>
      <c r="E3" s="38"/>
      <c r="G3" s="43"/>
      <c r="H3" s="43"/>
      <c r="I3" s="43"/>
      <c r="J3" s="43"/>
    </row>
    <row r="4" spans="1:10" s="11" customFormat="1" ht="6.75" customHeight="1">
      <c r="B4" s="38"/>
      <c r="C4" s="38"/>
      <c r="D4" s="38"/>
      <c r="E4" s="38"/>
      <c r="G4" s="39"/>
      <c r="H4" s="39"/>
      <c r="I4" s="39"/>
      <c r="J4" s="39"/>
    </row>
    <row r="5" spans="1:10" ht="24.75" customHeight="1">
      <c r="B5" s="44" t="s">
        <v>179</v>
      </c>
      <c r="C5" s="44"/>
      <c r="D5" s="44"/>
      <c r="E5" s="44"/>
      <c r="F5" s="44"/>
      <c r="G5" s="44"/>
      <c r="H5" s="44"/>
      <c r="I5" s="44"/>
      <c r="J5" s="44"/>
    </row>
    <row r="6" spans="1:10">
      <c r="B6" s="48" t="s">
        <v>180</v>
      </c>
      <c r="C6" s="48"/>
      <c r="D6" s="48"/>
      <c r="E6" s="48"/>
      <c r="F6" s="48"/>
      <c r="G6" s="48"/>
      <c r="H6" s="48"/>
      <c r="I6" s="48"/>
      <c r="J6" s="48"/>
    </row>
    <row r="7" spans="1:10">
      <c r="B7" s="48" t="s">
        <v>181</v>
      </c>
      <c r="C7" s="48"/>
      <c r="D7" s="48"/>
      <c r="E7" s="48"/>
      <c r="F7" s="48"/>
      <c r="G7" s="48"/>
      <c r="H7" s="48"/>
      <c r="I7" s="48"/>
      <c r="J7" s="48"/>
    </row>
    <row r="8" spans="1:10">
      <c r="B8" s="48" t="s">
        <v>182</v>
      </c>
      <c r="C8" s="48"/>
      <c r="D8" s="48"/>
      <c r="E8" s="48"/>
      <c r="F8" s="48"/>
      <c r="G8" s="48"/>
      <c r="H8" s="48"/>
      <c r="I8" s="48"/>
      <c r="J8" s="48"/>
    </row>
    <row r="9" spans="1:10" ht="27" customHeight="1">
      <c r="B9" s="41"/>
      <c r="C9" s="41"/>
      <c r="D9" s="41"/>
      <c r="E9" s="41"/>
      <c r="F9" s="41"/>
      <c r="G9" s="41"/>
      <c r="H9" s="41"/>
      <c r="I9" s="41"/>
      <c r="J9" s="41"/>
    </row>
    <row r="10" spans="1:10" ht="16.5" customHeight="1">
      <c r="B10" s="46" t="s">
        <v>12</v>
      </c>
      <c r="C10" s="45" t="s">
        <v>183</v>
      </c>
      <c r="D10" s="45"/>
      <c r="E10" s="45" t="s">
        <v>1</v>
      </c>
      <c r="F10" s="46" t="s">
        <v>13</v>
      </c>
      <c r="G10" s="45" t="s">
        <v>14</v>
      </c>
      <c r="H10" s="45"/>
      <c r="I10" s="45" t="s">
        <v>185</v>
      </c>
      <c r="J10" s="45" t="s">
        <v>2</v>
      </c>
    </row>
    <row r="11" spans="1:10" ht="34.5" customHeight="1">
      <c r="B11" s="47"/>
      <c r="C11" s="40" t="s">
        <v>78</v>
      </c>
      <c r="D11" s="40" t="s">
        <v>184</v>
      </c>
      <c r="E11" s="45"/>
      <c r="F11" s="47"/>
      <c r="G11" s="40" t="s">
        <v>15</v>
      </c>
      <c r="H11" s="40" t="s">
        <v>16</v>
      </c>
      <c r="I11" s="40" t="s">
        <v>15</v>
      </c>
      <c r="J11" s="40" t="s">
        <v>16</v>
      </c>
    </row>
    <row r="12" spans="1:10" s="14" customFormat="1" ht="17.25" customHeight="1">
      <c r="B12" s="13" t="s">
        <v>3</v>
      </c>
      <c r="C12" s="13" t="s">
        <v>4</v>
      </c>
      <c r="D12" s="13" t="s">
        <v>5</v>
      </c>
      <c r="E12" s="13" t="s">
        <v>6</v>
      </c>
      <c r="F12" s="13" t="s">
        <v>17</v>
      </c>
      <c r="G12" s="13">
        <v>1</v>
      </c>
      <c r="H12" s="13">
        <v>2</v>
      </c>
      <c r="I12" s="13">
        <v>3</v>
      </c>
      <c r="J12" s="13" t="s">
        <v>7</v>
      </c>
    </row>
    <row r="13" spans="1:10" s="27" customFormat="1" ht="17.25" customHeight="1">
      <c r="B13" s="25"/>
      <c r="C13" s="25"/>
      <c r="D13" s="25"/>
      <c r="E13" s="25" t="s">
        <v>18</v>
      </c>
      <c r="F13" s="30"/>
      <c r="G13" s="24"/>
      <c r="H13" s="25"/>
      <c r="I13" s="31">
        <f>'10'!K89</f>
        <v>406889260</v>
      </c>
      <c r="J13" s="25"/>
    </row>
    <row r="14" spans="1:10" ht="22.5" customHeight="1">
      <c r="A14" s="6" t="str">
        <f t="shared" ref="A14:A44" si="0">C14&amp;D14</f>
        <v>GBN41579</v>
      </c>
      <c r="B14" s="3">
        <v>41579</v>
      </c>
      <c r="C14" s="4" t="s">
        <v>79</v>
      </c>
      <c r="D14" s="3">
        <v>41579</v>
      </c>
      <c r="E14" s="5" t="s">
        <v>196</v>
      </c>
      <c r="F14" s="22" t="s">
        <v>80</v>
      </c>
      <c r="G14" s="16">
        <v>4224</v>
      </c>
      <c r="H14" s="5"/>
      <c r="I14" s="49">
        <f>MAX(I13+G14-H14-J13,0)</f>
        <v>406893484</v>
      </c>
      <c r="J14" s="49">
        <f>MAX(J13+H14-I13-G14,0)</f>
        <v>0</v>
      </c>
    </row>
    <row r="15" spans="1:10" ht="22.5" customHeight="1">
      <c r="A15" s="6" t="str">
        <f t="shared" si="0"/>
        <v>VL0141572</v>
      </c>
      <c r="B15" s="3">
        <v>41579</v>
      </c>
      <c r="C15" s="4" t="s">
        <v>192</v>
      </c>
      <c r="D15" s="3">
        <v>41572</v>
      </c>
      <c r="E15" s="5" t="s">
        <v>311</v>
      </c>
      <c r="F15" s="22" t="s">
        <v>23</v>
      </c>
      <c r="G15" s="16">
        <v>1636400</v>
      </c>
      <c r="H15" s="5"/>
      <c r="I15" s="49">
        <f t="shared" ref="I15:I44" si="1">MAX(I14+G15-H15-J14,0)</f>
        <v>408529884</v>
      </c>
      <c r="J15" s="49">
        <f t="shared" ref="J15:J44" si="2">MAX(J14+H15-I14-G15,0)</f>
        <v>0</v>
      </c>
    </row>
    <row r="16" spans="1:10" ht="22.5" customHeight="1">
      <c r="A16" s="6" t="str">
        <f t="shared" si="0"/>
        <v>VL0241573</v>
      </c>
      <c r="B16" s="3">
        <v>41579</v>
      </c>
      <c r="C16" s="4" t="s">
        <v>193</v>
      </c>
      <c r="D16" s="3">
        <v>41573</v>
      </c>
      <c r="E16" s="5" t="s">
        <v>311</v>
      </c>
      <c r="F16" s="22" t="s">
        <v>23</v>
      </c>
      <c r="G16" s="16">
        <v>1636400</v>
      </c>
      <c r="H16" s="5"/>
      <c r="I16" s="49">
        <f t="shared" si="1"/>
        <v>410166284</v>
      </c>
      <c r="J16" s="49">
        <f t="shared" si="2"/>
        <v>0</v>
      </c>
    </row>
    <row r="17" spans="1:10" ht="22.5" customHeight="1">
      <c r="A17" s="6" t="str">
        <f t="shared" si="0"/>
        <v>VL0341575</v>
      </c>
      <c r="B17" s="3">
        <v>41579</v>
      </c>
      <c r="C17" s="4" t="s">
        <v>226</v>
      </c>
      <c r="D17" s="3">
        <v>41575</v>
      </c>
      <c r="E17" s="5" t="s">
        <v>311</v>
      </c>
      <c r="F17" s="22" t="s">
        <v>23</v>
      </c>
      <c r="G17" s="16">
        <v>1636400</v>
      </c>
      <c r="H17" s="5"/>
      <c r="I17" s="49">
        <f t="shared" si="1"/>
        <v>411802684</v>
      </c>
      <c r="J17" s="49">
        <f t="shared" si="2"/>
        <v>0</v>
      </c>
    </row>
    <row r="18" spans="1:10" ht="22.5" customHeight="1">
      <c r="A18" s="6" t="str">
        <f t="shared" si="0"/>
        <v>VL0441576</v>
      </c>
      <c r="B18" s="3">
        <v>41579</v>
      </c>
      <c r="C18" s="4" t="s">
        <v>229</v>
      </c>
      <c r="D18" s="3">
        <v>41576</v>
      </c>
      <c r="E18" s="5" t="s">
        <v>311</v>
      </c>
      <c r="F18" s="22" t="s">
        <v>23</v>
      </c>
      <c r="G18" s="16">
        <v>1636400</v>
      </c>
      <c r="H18" s="5"/>
      <c r="I18" s="49">
        <f t="shared" si="1"/>
        <v>413439084</v>
      </c>
      <c r="J18" s="49">
        <f t="shared" si="2"/>
        <v>0</v>
      </c>
    </row>
    <row r="19" spans="1:10" ht="22.5" customHeight="1">
      <c r="A19" s="6" t="str">
        <f t="shared" si="0"/>
        <v>C0141578</v>
      </c>
      <c r="B19" s="3">
        <v>41579</v>
      </c>
      <c r="C19" s="4" t="s">
        <v>33</v>
      </c>
      <c r="D19" s="3">
        <v>41578</v>
      </c>
      <c r="E19" s="5" t="s">
        <v>350</v>
      </c>
      <c r="F19" s="22" t="s">
        <v>176</v>
      </c>
      <c r="G19" s="16">
        <v>228719</v>
      </c>
      <c r="H19" s="5"/>
      <c r="I19" s="49">
        <f t="shared" si="1"/>
        <v>413667803</v>
      </c>
      <c r="J19" s="49">
        <f t="shared" si="2"/>
        <v>0</v>
      </c>
    </row>
    <row r="20" spans="1:10" ht="22.5" customHeight="1">
      <c r="A20" s="6" t="str">
        <f t="shared" si="0"/>
        <v>C0241578</v>
      </c>
      <c r="B20" s="3">
        <v>41579</v>
      </c>
      <c r="C20" s="4" t="s">
        <v>34</v>
      </c>
      <c r="D20" s="3">
        <v>41578</v>
      </c>
      <c r="E20" s="5" t="s">
        <v>28</v>
      </c>
      <c r="F20" s="22" t="s">
        <v>176</v>
      </c>
      <c r="G20" s="16">
        <v>583800</v>
      </c>
      <c r="H20" s="5"/>
      <c r="I20" s="49">
        <f t="shared" si="1"/>
        <v>414251603</v>
      </c>
      <c r="J20" s="49">
        <f t="shared" si="2"/>
        <v>0</v>
      </c>
    </row>
    <row r="21" spans="1:10" ht="22.5" customHeight="1">
      <c r="A21" s="6" t="str">
        <f t="shared" si="0"/>
        <v>C0241578</v>
      </c>
      <c r="B21" s="3">
        <v>41579</v>
      </c>
      <c r="C21" s="4" t="s">
        <v>34</v>
      </c>
      <c r="D21" s="3">
        <v>41578</v>
      </c>
      <c r="E21" s="5" t="s">
        <v>89</v>
      </c>
      <c r="F21" s="22" t="s">
        <v>176</v>
      </c>
      <c r="G21" s="16">
        <v>242650</v>
      </c>
      <c r="H21" s="5"/>
      <c r="I21" s="49">
        <f t="shared" si="1"/>
        <v>414494253</v>
      </c>
      <c r="J21" s="49">
        <f t="shared" si="2"/>
        <v>0</v>
      </c>
    </row>
    <row r="22" spans="1:10" ht="22.5" customHeight="1">
      <c r="A22" s="6" t="str">
        <f t="shared" si="0"/>
        <v>CTGS41579</v>
      </c>
      <c r="B22" s="3">
        <v>41579</v>
      </c>
      <c r="C22" s="4" t="s">
        <v>177</v>
      </c>
      <c r="D22" s="3">
        <v>41579</v>
      </c>
      <c r="E22" s="5" t="s">
        <v>174</v>
      </c>
      <c r="F22" s="22" t="s">
        <v>82</v>
      </c>
      <c r="G22" s="16">
        <v>12654</v>
      </c>
      <c r="H22" s="5"/>
      <c r="I22" s="49">
        <f t="shared" si="1"/>
        <v>414506907</v>
      </c>
      <c r="J22" s="49">
        <f t="shared" si="2"/>
        <v>0</v>
      </c>
    </row>
    <row r="23" spans="1:10" ht="22.5" customHeight="1">
      <c r="A23" s="6" t="str">
        <f t="shared" si="0"/>
        <v>GBN41583</v>
      </c>
      <c r="B23" s="3">
        <v>41583</v>
      </c>
      <c r="C23" s="4" t="s">
        <v>79</v>
      </c>
      <c r="D23" s="3">
        <v>41583</v>
      </c>
      <c r="E23" s="23" t="s">
        <v>351</v>
      </c>
      <c r="F23" s="22" t="s">
        <v>80</v>
      </c>
      <c r="G23" s="16">
        <v>10540</v>
      </c>
      <c r="H23" s="5"/>
      <c r="I23" s="49">
        <f t="shared" si="1"/>
        <v>414517447</v>
      </c>
      <c r="J23" s="49">
        <f t="shared" si="2"/>
        <v>0</v>
      </c>
    </row>
    <row r="24" spans="1:10" ht="22.5" customHeight="1">
      <c r="B24" s="3">
        <v>41583</v>
      </c>
      <c r="C24" s="15" t="s">
        <v>231</v>
      </c>
      <c r="D24" s="3">
        <v>41583</v>
      </c>
      <c r="E24" s="15" t="s">
        <v>352</v>
      </c>
      <c r="F24" s="22" t="s">
        <v>23</v>
      </c>
      <c r="G24" s="15">
        <v>1160688</v>
      </c>
      <c r="H24" s="15"/>
      <c r="I24" s="49">
        <f t="shared" si="1"/>
        <v>415678135</v>
      </c>
      <c r="J24" s="49">
        <f t="shared" si="2"/>
        <v>0</v>
      </c>
    </row>
    <row r="25" spans="1:10" ht="22.5" customHeight="1">
      <c r="A25" s="6" t="str">
        <f t="shared" si="0"/>
        <v>VL0541583</v>
      </c>
      <c r="B25" s="3">
        <v>41583</v>
      </c>
      <c r="C25" s="4" t="s">
        <v>231</v>
      </c>
      <c r="D25" s="3">
        <v>41583</v>
      </c>
      <c r="E25" s="5" t="s">
        <v>325</v>
      </c>
      <c r="F25" s="22" t="s">
        <v>23</v>
      </c>
      <c r="G25" s="16">
        <v>94001</v>
      </c>
      <c r="H25" s="5"/>
      <c r="I25" s="49">
        <f t="shared" si="1"/>
        <v>415772136</v>
      </c>
      <c r="J25" s="49">
        <f t="shared" si="2"/>
        <v>0</v>
      </c>
    </row>
    <row r="26" spans="1:10" ht="22.5" customHeight="1">
      <c r="A26" s="6" t="str">
        <f t="shared" si="0"/>
        <v>VL0541583</v>
      </c>
      <c r="B26" s="3">
        <v>41583</v>
      </c>
      <c r="C26" s="4" t="s">
        <v>231</v>
      </c>
      <c r="D26" s="3">
        <v>41583</v>
      </c>
      <c r="E26" s="5" t="s">
        <v>326</v>
      </c>
      <c r="F26" s="22" t="s">
        <v>23</v>
      </c>
      <c r="G26" s="16">
        <v>29230</v>
      </c>
      <c r="H26" s="5"/>
      <c r="I26" s="49">
        <f t="shared" si="1"/>
        <v>415801366</v>
      </c>
      <c r="J26" s="49">
        <f t="shared" si="2"/>
        <v>0</v>
      </c>
    </row>
    <row r="27" spans="1:10" ht="22.5" customHeight="1">
      <c r="A27" s="6" t="str">
        <f t="shared" si="0"/>
        <v>GBN41584</v>
      </c>
      <c r="B27" s="3">
        <v>41584</v>
      </c>
      <c r="C27" s="4" t="s">
        <v>79</v>
      </c>
      <c r="D27" s="3">
        <v>41584</v>
      </c>
      <c r="E27" s="5" t="s">
        <v>351</v>
      </c>
      <c r="F27" s="22" t="s">
        <v>80</v>
      </c>
      <c r="G27" s="16">
        <v>10540</v>
      </c>
      <c r="H27" s="5"/>
      <c r="I27" s="49">
        <f t="shared" si="1"/>
        <v>415811906</v>
      </c>
      <c r="J27" s="49">
        <f t="shared" si="2"/>
        <v>0</v>
      </c>
    </row>
    <row r="28" spans="1:10" ht="22.5" customHeight="1">
      <c r="A28" s="6" t="str">
        <f t="shared" si="0"/>
        <v>GBN41584</v>
      </c>
      <c r="B28" s="3">
        <v>41584</v>
      </c>
      <c r="C28" s="4" t="s">
        <v>79</v>
      </c>
      <c r="D28" s="3">
        <v>41584</v>
      </c>
      <c r="E28" s="5" t="s">
        <v>353</v>
      </c>
      <c r="F28" s="22" t="s">
        <v>80</v>
      </c>
      <c r="G28" s="16">
        <v>82634</v>
      </c>
      <c r="H28" s="5"/>
      <c r="I28" s="49">
        <f t="shared" si="1"/>
        <v>415894540</v>
      </c>
      <c r="J28" s="49">
        <f t="shared" si="2"/>
        <v>0</v>
      </c>
    </row>
    <row r="29" spans="1:10" ht="22.5" customHeight="1">
      <c r="A29" s="6" t="str">
        <f t="shared" si="0"/>
        <v>GBN41584</v>
      </c>
      <c r="B29" s="3">
        <v>41584</v>
      </c>
      <c r="C29" s="4" t="s">
        <v>79</v>
      </c>
      <c r="D29" s="3">
        <v>41584</v>
      </c>
      <c r="E29" s="23" t="s">
        <v>249</v>
      </c>
      <c r="F29" s="22" t="s">
        <v>80</v>
      </c>
      <c r="G29" s="16">
        <v>58181</v>
      </c>
      <c r="H29" s="5"/>
      <c r="I29" s="49">
        <f t="shared" si="1"/>
        <v>415952721</v>
      </c>
      <c r="J29" s="49">
        <f t="shared" si="2"/>
        <v>0</v>
      </c>
    </row>
    <row r="30" spans="1:10" ht="22.5" customHeight="1">
      <c r="A30" s="6" t="str">
        <f t="shared" si="0"/>
        <v>GBN41584</v>
      </c>
      <c r="B30" s="3">
        <v>41584</v>
      </c>
      <c r="C30" s="4" t="s">
        <v>79</v>
      </c>
      <c r="D30" s="3">
        <v>41584</v>
      </c>
      <c r="E30" s="5" t="s">
        <v>354</v>
      </c>
      <c r="F30" s="22" t="s">
        <v>80</v>
      </c>
      <c r="G30" s="16">
        <v>10540</v>
      </c>
      <c r="H30" s="5"/>
      <c r="I30" s="49">
        <f t="shared" si="1"/>
        <v>415963261</v>
      </c>
      <c r="J30" s="49">
        <f t="shared" si="2"/>
        <v>0</v>
      </c>
    </row>
    <row r="31" spans="1:10" ht="22.5" customHeight="1">
      <c r="A31" s="6" t="str">
        <f t="shared" si="0"/>
        <v>GBN41584</v>
      </c>
      <c r="B31" s="3">
        <v>41584</v>
      </c>
      <c r="C31" s="4" t="s">
        <v>79</v>
      </c>
      <c r="D31" s="3">
        <v>41584</v>
      </c>
      <c r="E31" s="23" t="s">
        <v>353</v>
      </c>
      <c r="F31" s="22" t="s">
        <v>80</v>
      </c>
      <c r="G31" s="16">
        <v>170748</v>
      </c>
      <c r="H31" s="5"/>
      <c r="I31" s="49">
        <f t="shared" si="1"/>
        <v>416134009</v>
      </c>
      <c r="J31" s="49">
        <f t="shared" si="2"/>
        <v>0</v>
      </c>
    </row>
    <row r="32" spans="1:10" ht="22.5" customHeight="1">
      <c r="A32" s="6" t="str">
        <f t="shared" si="0"/>
        <v>GBN41584</v>
      </c>
      <c r="B32" s="3">
        <v>41584</v>
      </c>
      <c r="C32" s="4" t="s">
        <v>79</v>
      </c>
      <c r="D32" s="3">
        <v>41584</v>
      </c>
      <c r="E32" s="23" t="s">
        <v>249</v>
      </c>
      <c r="F32" s="22" t="s">
        <v>80</v>
      </c>
      <c r="G32" s="16">
        <v>58181</v>
      </c>
      <c r="H32" s="5"/>
      <c r="I32" s="49">
        <f t="shared" si="1"/>
        <v>416192190</v>
      </c>
      <c r="J32" s="49">
        <f t="shared" si="2"/>
        <v>0</v>
      </c>
    </row>
    <row r="33" spans="1:10" ht="22.5" customHeight="1">
      <c r="A33" s="6" t="str">
        <f t="shared" si="0"/>
        <v>GBN41584</v>
      </c>
      <c r="B33" s="3">
        <v>41584</v>
      </c>
      <c r="C33" s="4" t="s">
        <v>79</v>
      </c>
      <c r="D33" s="3">
        <v>41584</v>
      </c>
      <c r="E33" s="5" t="s">
        <v>354</v>
      </c>
      <c r="F33" s="22" t="s">
        <v>80</v>
      </c>
      <c r="G33" s="16">
        <v>10540</v>
      </c>
      <c r="H33" s="5"/>
      <c r="I33" s="49">
        <f t="shared" si="1"/>
        <v>416202730</v>
      </c>
      <c r="J33" s="49">
        <f t="shared" si="2"/>
        <v>0</v>
      </c>
    </row>
    <row r="34" spans="1:10" ht="22.5" customHeight="1">
      <c r="A34" s="6" t="str">
        <f t="shared" si="0"/>
        <v>GBN41584</v>
      </c>
      <c r="B34" s="3">
        <v>41584</v>
      </c>
      <c r="C34" s="4" t="s">
        <v>79</v>
      </c>
      <c r="D34" s="3">
        <v>41584</v>
      </c>
      <c r="E34" s="5" t="s">
        <v>308</v>
      </c>
      <c r="F34" s="22" t="s">
        <v>24</v>
      </c>
      <c r="G34" s="16">
        <v>3000</v>
      </c>
      <c r="H34" s="5"/>
      <c r="I34" s="49">
        <f t="shared" si="1"/>
        <v>416205730</v>
      </c>
      <c r="J34" s="49">
        <f t="shared" si="2"/>
        <v>0</v>
      </c>
    </row>
    <row r="35" spans="1:10" ht="22.5" customHeight="1">
      <c r="A35" s="6" t="str">
        <f t="shared" si="0"/>
        <v>GBN41584</v>
      </c>
      <c r="B35" s="3">
        <v>41584</v>
      </c>
      <c r="C35" s="4" t="s">
        <v>79</v>
      </c>
      <c r="D35" s="3">
        <v>41584</v>
      </c>
      <c r="E35" s="5" t="s">
        <v>309</v>
      </c>
      <c r="F35" s="22" t="s">
        <v>24</v>
      </c>
      <c r="G35" s="16">
        <v>3000</v>
      </c>
      <c r="H35" s="5"/>
      <c r="I35" s="49">
        <f t="shared" si="1"/>
        <v>416208730</v>
      </c>
      <c r="J35" s="49">
        <f t="shared" si="2"/>
        <v>0</v>
      </c>
    </row>
    <row r="36" spans="1:10" ht="22.5" customHeight="1">
      <c r="A36" s="6" t="str">
        <f t="shared" si="0"/>
        <v>VL0641584</v>
      </c>
      <c r="B36" s="3">
        <v>41584</v>
      </c>
      <c r="C36" s="4" t="s">
        <v>250</v>
      </c>
      <c r="D36" s="3">
        <v>41584</v>
      </c>
      <c r="E36" s="5" t="s">
        <v>225</v>
      </c>
      <c r="F36" s="22" t="s">
        <v>23</v>
      </c>
      <c r="G36" s="16">
        <v>276000</v>
      </c>
      <c r="H36" s="5"/>
      <c r="I36" s="49">
        <f t="shared" si="1"/>
        <v>416484730</v>
      </c>
      <c r="J36" s="49">
        <f t="shared" si="2"/>
        <v>0</v>
      </c>
    </row>
    <row r="37" spans="1:10" ht="22.5" customHeight="1">
      <c r="A37" s="6" t="str">
        <f t="shared" si="0"/>
        <v>C0741584</v>
      </c>
      <c r="B37" s="3">
        <v>41584</v>
      </c>
      <c r="C37" s="4" t="s">
        <v>39</v>
      </c>
      <c r="D37" s="3">
        <v>41584</v>
      </c>
      <c r="E37" s="5" t="s">
        <v>88</v>
      </c>
      <c r="F37" s="22" t="s">
        <v>176</v>
      </c>
      <c r="G37" s="16">
        <v>540000</v>
      </c>
      <c r="H37" s="5"/>
      <c r="I37" s="49">
        <f t="shared" si="1"/>
        <v>417024730</v>
      </c>
      <c r="J37" s="49">
        <f t="shared" si="2"/>
        <v>0</v>
      </c>
    </row>
    <row r="38" spans="1:10" ht="22.5" customHeight="1">
      <c r="A38" s="6" t="str">
        <f t="shared" si="0"/>
        <v>GBN41585</v>
      </c>
      <c r="B38" s="3">
        <v>41585</v>
      </c>
      <c r="C38" s="4" t="s">
        <v>79</v>
      </c>
      <c r="D38" s="3">
        <v>41585</v>
      </c>
      <c r="E38" s="5" t="s">
        <v>294</v>
      </c>
      <c r="F38" s="22" t="s">
        <v>80</v>
      </c>
      <c r="G38" s="16">
        <v>10540</v>
      </c>
      <c r="H38" s="5"/>
      <c r="I38" s="49">
        <f t="shared" si="1"/>
        <v>417035270</v>
      </c>
      <c r="J38" s="49">
        <f t="shared" si="2"/>
        <v>0</v>
      </c>
    </row>
    <row r="39" spans="1:10" ht="22.5" customHeight="1">
      <c r="A39" s="6" t="str">
        <f t="shared" si="0"/>
        <v>VL0741585</v>
      </c>
      <c r="B39" s="3">
        <v>41585</v>
      </c>
      <c r="C39" s="4" t="s">
        <v>266</v>
      </c>
      <c r="D39" s="3">
        <v>41585</v>
      </c>
      <c r="E39" s="5" t="s">
        <v>325</v>
      </c>
      <c r="F39" s="22" t="s">
        <v>23</v>
      </c>
      <c r="G39" s="16">
        <v>253080</v>
      </c>
      <c r="H39" s="5"/>
      <c r="I39" s="49">
        <f t="shared" si="1"/>
        <v>417288350</v>
      </c>
      <c r="J39" s="49">
        <f t="shared" si="2"/>
        <v>0</v>
      </c>
    </row>
    <row r="40" spans="1:10" ht="22.5" customHeight="1">
      <c r="A40" s="6" t="str">
        <f t="shared" si="0"/>
        <v>VL0741585</v>
      </c>
      <c r="B40" s="3">
        <v>41585</v>
      </c>
      <c r="C40" s="4" t="s">
        <v>266</v>
      </c>
      <c r="D40" s="3">
        <v>41585</v>
      </c>
      <c r="E40" s="5" t="s">
        <v>326</v>
      </c>
      <c r="F40" s="22" t="s">
        <v>23</v>
      </c>
      <c r="G40" s="16">
        <v>78696</v>
      </c>
      <c r="H40" s="5"/>
      <c r="I40" s="49">
        <f t="shared" si="1"/>
        <v>417367046</v>
      </c>
      <c r="J40" s="49">
        <f t="shared" si="2"/>
        <v>0</v>
      </c>
    </row>
    <row r="41" spans="1:10" ht="22.5" customHeight="1">
      <c r="A41" s="6" t="str">
        <f t="shared" si="0"/>
        <v>C0841585</v>
      </c>
      <c r="B41" s="3">
        <v>41585</v>
      </c>
      <c r="C41" s="4" t="s">
        <v>40</v>
      </c>
      <c r="D41" s="3">
        <v>41585</v>
      </c>
      <c r="E41" s="5" t="s">
        <v>166</v>
      </c>
      <c r="F41" s="22" t="s">
        <v>176</v>
      </c>
      <c r="G41" s="16">
        <v>25488</v>
      </c>
      <c r="H41" s="5"/>
      <c r="I41" s="49">
        <f t="shared" si="1"/>
        <v>417392534</v>
      </c>
      <c r="J41" s="49">
        <f t="shared" si="2"/>
        <v>0</v>
      </c>
    </row>
    <row r="42" spans="1:10" ht="22.5" customHeight="1">
      <c r="A42" s="6" t="str">
        <f t="shared" si="0"/>
        <v>GBN41586</v>
      </c>
      <c r="B42" s="3">
        <v>41586</v>
      </c>
      <c r="C42" s="4" t="s">
        <v>79</v>
      </c>
      <c r="D42" s="3">
        <v>41586</v>
      </c>
      <c r="E42" s="5" t="s">
        <v>194</v>
      </c>
      <c r="F42" s="22" t="s">
        <v>24</v>
      </c>
      <c r="G42" s="16">
        <v>2500</v>
      </c>
      <c r="H42" s="5"/>
      <c r="I42" s="49">
        <f t="shared" si="1"/>
        <v>417395034</v>
      </c>
      <c r="J42" s="49">
        <f t="shared" si="2"/>
        <v>0</v>
      </c>
    </row>
    <row r="43" spans="1:10" ht="22.5" customHeight="1">
      <c r="A43" s="6" t="str">
        <f t="shared" si="0"/>
        <v>GBN41586</v>
      </c>
      <c r="B43" s="3">
        <v>41586</v>
      </c>
      <c r="C43" s="4" t="s">
        <v>79</v>
      </c>
      <c r="D43" s="3">
        <v>41586</v>
      </c>
      <c r="E43" s="23" t="s">
        <v>194</v>
      </c>
      <c r="F43" s="22" t="s">
        <v>24</v>
      </c>
      <c r="G43" s="16">
        <v>1200</v>
      </c>
      <c r="H43" s="5"/>
      <c r="I43" s="49">
        <f t="shared" si="1"/>
        <v>417396234</v>
      </c>
      <c r="J43" s="49">
        <f t="shared" si="2"/>
        <v>0</v>
      </c>
    </row>
    <row r="44" spans="1:10" ht="22.5" customHeight="1">
      <c r="A44" s="6" t="str">
        <f t="shared" si="0"/>
        <v>GBN41586</v>
      </c>
      <c r="B44" s="3">
        <v>41586</v>
      </c>
      <c r="C44" s="4" t="s">
        <v>79</v>
      </c>
      <c r="D44" s="3">
        <v>41586</v>
      </c>
      <c r="E44" s="5" t="s">
        <v>194</v>
      </c>
      <c r="F44" s="22" t="s">
        <v>24</v>
      </c>
      <c r="G44" s="16">
        <v>2663</v>
      </c>
      <c r="H44" s="5"/>
      <c r="I44" s="49">
        <f t="shared" si="1"/>
        <v>417398897</v>
      </c>
      <c r="J44" s="49">
        <f t="shared" si="2"/>
        <v>0</v>
      </c>
    </row>
    <row r="45" spans="1:10" ht="22.5" customHeight="1">
      <c r="A45" s="6" t="str">
        <f t="shared" ref="A45:A77" si="3">C45&amp;D45</f>
        <v>GBN41586</v>
      </c>
      <c r="B45" s="3">
        <v>41586</v>
      </c>
      <c r="C45" s="4" t="s">
        <v>79</v>
      </c>
      <c r="D45" s="3">
        <v>41586</v>
      </c>
      <c r="E45" s="5" t="s">
        <v>194</v>
      </c>
      <c r="F45" s="22" t="s">
        <v>24</v>
      </c>
      <c r="G45" s="16">
        <v>2000</v>
      </c>
      <c r="H45" s="5"/>
      <c r="I45" s="49">
        <f t="shared" ref="I45:I74" si="4">MAX(I44+G45-H45-J44,0)</f>
        <v>417400897</v>
      </c>
      <c r="J45" s="49">
        <f t="shared" ref="J45:J74" si="5">MAX(J44+H45-I44-G45,0)</f>
        <v>0</v>
      </c>
    </row>
    <row r="46" spans="1:10" ht="22.5" customHeight="1">
      <c r="A46" s="6" t="str">
        <f t="shared" si="3"/>
        <v>GBN41586</v>
      </c>
      <c r="B46" s="3">
        <v>41586</v>
      </c>
      <c r="C46" s="4" t="s">
        <v>79</v>
      </c>
      <c r="D46" s="3">
        <v>41586</v>
      </c>
      <c r="E46" s="5" t="s">
        <v>194</v>
      </c>
      <c r="F46" s="22" t="s">
        <v>24</v>
      </c>
      <c r="G46" s="16">
        <v>3500</v>
      </c>
      <c r="H46" s="5"/>
      <c r="I46" s="49">
        <f t="shared" si="4"/>
        <v>417404397</v>
      </c>
      <c r="J46" s="49">
        <f t="shared" si="5"/>
        <v>0</v>
      </c>
    </row>
    <row r="47" spans="1:10" ht="22.5" customHeight="1">
      <c r="A47" s="6" t="str">
        <f t="shared" si="3"/>
        <v>GBN41586</v>
      </c>
      <c r="B47" s="3">
        <v>41586</v>
      </c>
      <c r="C47" s="4" t="s">
        <v>79</v>
      </c>
      <c r="D47" s="3">
        <v>41586</v>
      </c>
      <c r="E47" s="5" t="s">
        <v>194</v>
      </c>
      <c r="F47" s="22" t="s">
        <v>24</v>
      </c>
      <c r="G47" s="16">
        <v>2000</v>
      </c>
      <c r="H47" s="5"/>
      <c r="I47" s="49">
        <f t="shared" si="4"/>
        <v>417406397</v>
      </c>
      <c r="J47" s="49">
        <f t="shared" si="5"/>
        <v>0</v>
      </c>
    </row>
    <row r="48" spans="1:10" ht="22.5" customHeight="1">
      <c r="A48" s="6" t="str">
        <f t="shared" si="3"/>
        <v>C1341587</v>
      </c>
      <c r="B48" s="3">
        <v>41587</v>
      </c>
      <c r="C48" s="4" t="s">
        <v>45</v>
      </c>
      <c r="D48" s="3">
        <v>41587</v>
      </c>
      <c r="E48" s="5" t="s">
        <v>167</v>
      </c>
      <c r="F48" s="22" t="s">
        <v>176</v>
      </c>
      <c r="G48" s="16">
        <v>264000</v>
      </c>
      <c r="H48" s="5"/>
      <c r="I48" s="49">
        <f t="shared" si="4"/>
        <v>417670397</v>
      </c>
      <c r="J48" s="49">
        <f t="shared" si="5"/>
        <v>0</v>
      </c>
    </row>
    <row r="49" spans="1:10" ht="22.5" customHeight="1">
      <c r="A49" s="6" t="str">
        <f t="shared" si="3"/>
        <v>C1441587</v>
      </c>
      <c r="B49" s="3">
        <v>41587</v>
      </c>
      <c r="C49" s="4" t="s">
        <v>46</v>
      </c>
      <c r="D49" s="3">
        <v>41587</v>
      </c>
      <c r="E49" s="5" t="s">
        <v>88</v>
      </c>
      <c r="F49" s="22" t="s">
        <v>176</v>
      </c>
      <c r="G49" s="16">
        <v>648000</v>
      </c>
      <c r="H49" s="5"/>
      <c r="I49" s="49">
        <f t="shared" si="4"/>
        <v>418318397</v>
      </c>
      <c r="J49" s="49">
        <f t="shared" si="5"/>
        <v>0</v>
      </c>
    </row>
    <row r="50" spans="1:10" ht="22.5" customHeight="1">
      <c r="A50" s="6" t="str">
        <f t="shared" si="3"/>
        <v>C1541588</v>
      </c>
      <c r="B50" s="3">
        <v>41588</v>
      </c>
      <c r="C50" s="4" t="s">
        <v>47</v>
      </c>
      <c r="D50" s="3">
        <v>41588</v>
      </c>
      <c r="E50" s="5" t="s">
        <v>29</v>
      </c>
      <c r="F50" s="22" t="s">
        <v>176</v>
      </c>
      <c r="G50" s="16">
        <v>201441</v>
      </c>
      <c r="H50" s="5"/>
      <c r="I50" s="49">
        <f t="shared" si="4"/>
        <v>418519838</v>
      </c>
      <c r="J50" s="49">
        <f t="shared" si="5"/>
        <v>0</v>
      </c>
    </row>
    <row r="51" spans="1:10" ht="22.5" customHeight="1">
      <c r="A51" s="6" t="str">
        <f t="shared" si="3"/>
        <v>C1641589</v>
      </c>
      <c r="B51" s="3">
        <v>41589</v>
      </c>
      <c r="C51" s="4" t="s">
        <v>48</v>
      </c>
      <c r="D51" s="3">
        <v>41589</v>
      </c>
      <c r="E51" s="5" t="s">
        <v>29</v>
      </c>
      <c r="F51" s="22" t="s">
        <v>176</v>
      </c>
      <c r="G51" s="16">
        <v>10855</v>
      </c>
      <c r="H51" s="5"/>
      <c r="I51" s="49">
        <f t="shared" si="4"/>
        <v>418530693</v>
      </c>
      <c r="J51" s="49">
        <f t="shared" si="5"/>
        <v>0</v>
      </c>
    </row>
    <row r="52" spans="1:10" ht="22.5" customHeight="1">
      <c r="A52" s="6" t="str">
        <f t="shared" si="3"/>
        <v>C1841589</v>
      </c>
      <c r="B52" s="3">
        <v>41589</v>
      </c>
      <c r="C52" s="4" t="s">
        <v>50</v>
      </c>
      <c r="D52" s="3">
        <v>41589</v>
      </c>
      <c r="E52" s="5" t="s">
        <v>91</v>
      </c>
      <c r="F52" s="22" t="s">
        <v>176</v>
      </c>
      <c r="G52" s="16">
        <v>98000</v>
      </c>
      <c r="H52" s="5"/>
      <c r="I52" s="49">
        <f t="shared" si="4"/>
        <v>418628693</v>
      </c>
      <c r="J52" s="49">
        <f t="shared" si="5"/>
        <v>0</v>
      </c>
    </row>
    <row r="53" spans="1:10" ht="22.5" customHeight="1">
      <c r="A53" s="6" t="str">
        <f t="shared" si="3"/>
        <v>GBN41590</v>
      </c>
      <c r="B53" s="3">
        <v>41590</v>
      </c>
      <c r="C53" s="4" t="s">
        <v>79</v>
      </c>
      <c r="D53" s="3">
        <v>41590</v>
      </c>
      <c r="E53" s="5" t="s">
        <v>353</v>
      </c>
      <c r="F53" s="22" t="s">
        <v>80</v>
      </c>
      <c r="G53" s="16">
        <v>278467</v>
      </c>
      <c r="H53" s="5"/>
      <c r="I53" s="49">
        <f t="shared" si="4"/>
        <v>418907160</v>
      </c>
      <c r="J53" s="49">
        <f t="shared" si="5"/>
        <v>0</v>
      </c>
    </row>
    <row r="54" spans="1:10" ht="22.5" customHeight="1">
      <c r="A54" s="6" t="str">
        <f t="shared" si="3"/>
        <v>GBN41590</v>
      </c>
      <c r="B54" s="3">
        <v>41590</v>
      </c>
      <c r="C54" s="4" t="s">
        <v>79</v>
      </c>
      <c r="D54" s="3">
        <v>41590</v>
      </c>
      <c r="E54" s="5" t="s">
        <v>249</v>
      </c>
      <c r="F54" s="22" t="s">
        <v>80</v>
      </c>
      <c r="G54" s="16">
        <v>58181</v>
      </c>
      <c r="H54" s="5"/>
      <c r="I54" s="49">
        <f t="shared" si="4"/>
        <v>418965341</v>
      </c>
      <c r="J54" s="49">
        <f t="shared" si="5"/>
        <v>0</v>
      </c>
    </row>
    <row r="55" spans="1:10" ht="22.5" customHeight="1">
      <c r="A55" s="6" t="str">
        <f t="shared" si="3"/>
        <v>C1941591</v>
      </c>
      <c r="B55" s="3">
        <v>41591</v>
      </c>
      <c r="C55" s="4" t="s">
        <v>51</v>
      </c>
      <c r="D55" s="3">
        <v>41591</v>
      </c>
      <c r="E55" s="5" t="s">
        <v>88</v>
      </c>
      <c r="F55" s="22" t="s">
        <v>176</v>
      </c>
      <c r="G55" s="16">
        <v>612000</v>
      </c>
      <c r="H55" s="5"/>
      <c r="I55" s="49">
        <f t="shared" si="4"/>
        <v>419577341</v>
      </c>
      <c r="J55" s="49">
        <f t="shared" si="5"/>
        <v>0</v>
      </c>
    </row>
    <row r="56" spans="1:10" ht="22.5" customHeight="1">
      <c r="A56" s="6" t="str">
        <f t="shared" si="3"/>
        <v>GBN41592</v>
      </c>
      <c r="B56" s="3">
        <v>41592</v>
      </c>
      <c r="C56" s="4" t="s">
        <v>79</v>
      </c>
      <c r="D56" s="3">
        <v>41592</v>
      </c>
      <c r="E56" s="5" t="s">
        <v>194</v>
      </c>
      <c r="F56" s="22" t="s">
        <v>24</v>
      </c>
      <c r="G56" s="16">
        <v>1000</v>
      </c>
      <c r="H56" s="5"/>
      <c r="I56" s="49">
        <f t="shared" si="4"/>
        <v>419578341</v>
      </c>
      <c r="J56" s="49">
        <f t="shared" si="5"/>
        <v>0</v>
      </c>
    </row>
    <row r="57" spans="1:10" ht="22.5" customHeight="1">
      <c r="A57" s="6" t="str">
        <f t="shared" si="3"/>
        <v>GBN41592</v>
      </c>
      <c r="B57" s="3">
        <v>41592</v>
      </c>
      <c r="C57" s="4" t="s">
        <v>79</v>
      </c>
      <c r="D57" s="3">
        <v>41592</v>
      </c>
      <c r="E57" s="5" t="s">
        <v>194</v>
      </c>
      <c r="F57" s="22" t="s">
        <v>24</v>
      </c>
      <c r="G57" s="16">
        <v>2000</v>
      </c>
      <c r="H57" s="5"/>
      <c r="I57" s="49">
        <f t="shared" si="4"/>
        <v>419580341</v>
      </c>
      <c r="J57" s="49">
        <f t="shared" si="5"/>
        <v>0</v>
      </c>
    </row>
    <row r="58" spans="1:10" ht="22.5" customHeight="1">
      <c r="A58" s="6" t="str">
        <f t="shared" si="3"/>
        <v>GBN41592</v>
      </c>
      <c r="B58" s="3">
        <v>41592</v>
      </c>
      <c r="C58" s="4" t="s">
        <v>79</v>
      </c>
      <c r="D58" s="3">
        <v>41592</v>
      </c>
      <c r="E58" s="5" t="s">
        <v>194</v>
      </c>
      <c r="F58" s="22" t="s">
        <v>24</v>
      </c>
      <c r="G58" s="16">
        <v>1000</v>
      </c>
      <c r="H58" s="5"/>
      <c r="I58" s="49">
        <f t="shared" si="4"/>
        <v>419581341</v>
      </c>
      <c r="J58" s="49">
        <f t="shared" si="5"/>
        <v>0</v>
      </c>
    </row>
    <row r="59" spans="1:10" ht="22.5" customHeight="1">
      <c r="A59" s="6" t="str">
        <f t="shared" si="3"/>
        <v>CTGS41592</v>
      </c>
      <c r="B59" s="3">
        <v>41592</v>
      </c>
      <c r="C59" s="4" t="s">
        <v>177</v>
      </c>
      <c r="D59" s="3">
        <v>41592</v>
      </c>
      <c r="E59" s="5" t="s">
        <v>174</v>
      </c>
      <c r="F59" s="22" t="s">
        <v>82</v>
      </c>
      <c r="G59" s="16">
        <v>49128</v>
      </c>
      <c r="H59" s="5"/>
      <c r="I59" s="49">
        <f t="shared" si="4"/>
        <v>419630469</v>
      </c>
      <c r="J59" s="49">
        <f t="shared" si="5"/>
        <v>0</v>
      </c>
    </row>
    <row r="60" spans="1:10" ht="22.5" customHeight="1">
      <c r="A60" s="6" t="str">
        <f t="shared" si="3"/>
        <v>C2041593</v>
      </c>
      <c r="B60" s="3">
        <v>41593</v>
      </c>
      <c r="C60" s="4" t="s">
        <v>52</v>
      </c>
      <c r="D60" s="3">
        <v>41593</v>
      </c>
      <c r="E60" s="5" t="s">
        <v>84</v>
      </c>
      <c r="F60" s="22" t="s">
        <v>176</v>
      </c>
      <c r="G60" s="16">
        <v>373843</v>
      </c>
      <c r="H60" s="5"/>
      <c r="I60" s="49">
        <f t="shared" si="4"/>
        <v>420004312</v>
      </c>
      <c r="J60" s="49">
        <f t="shared" si="5"/>
        <v>0</v>
      </c>
    </row>
    <row r="61" spans="1:10" ht="22.5" customHeight="1">
      <c r="A61" s="6" t="str">
        <f t="shared" si="3"/>
        <v>GBN41596</v>
      </c>
      <c r="B61" s="3">
        <v>41596</v>
      </c>
      <c r="C61" s="4" t="s">
        <v>79</v>
      </c>
      <c r="D61" s="3">
        <v>41596</v>
      </c>
      <c r="E61" s="5" t="s">
        <v>194</v>
      </c>
      <c r="F61" s="22" t="s">
        <v>24</v>
      </c>
      <c r="G61" s="16">
        <v>2000</v>
      </c>
      <c r="H61" s="5"/>
      <c r="I61" s="49">
        <f t="shared" si="4"/>
        <v>420006312</v>
      </c>
      <c r="J61" s="49">
        <f t="shared" si="5"/>
        <v>0</v>
      </c>
    </row>
    <row r="62" spans="1:10" ht="22.5" customHeight="1">
      <c r="A62" s="6" t="str">
        <f t="shared" si="3"/>
        <v>GBN41596</v>
      </c>
      <c r="B62" s="3">
        <v>41596</v>
      </c>
      <c r="C62" s="4" t="s">
        <v>79</v>
      </c>
      <c r="D62" s="3">
        <v>41596</v>
      </c>
      <c r="E62" s="5" t="s">
        <v>194</v>
      </c>
      <c r="F62" s="22" t="s">
        <v>24</v>
      </c>
      <c r="G62" s="16">
        <v>1000</v>
      </c>
      <c r="H62" s="5"/>
      <c r="I62" s="49">
        <f t="shared" si="4"/>
        <v>420007312</v>
      </c>
      <c r="J62" s="49">
        <f t="shared" si="5"/>
        <v>0</v>
      </c>
    </row>
    <row r="63" spans="1:10" ht="22.5" customHeight="1">
      <c r="A63" s="6" t="str">
        <f t="shared" si="3"/>
        <v>GBN41596</v>
      </c>
      <c r="B63" s="3">
        <v>41596</v>
      </c>
      <c r="C63" s="4" t="s">
        <v>79</v>
      </c>
      <c r="D63" s="3">
        <v>41596</v>
      </c>
      <c r="E63" s="5" t="s">
        <v>194</v>
      </c>
      <c r="F63" s="22" t="s">
        <v>24</v>
      </c>
      <c r="G63" s="16">
        <v>1000</v>
      </c>
      <c r="H63" s="5"/>
      <c r="I63" s="49">
        <f t="shared" si="4"/>
        <v>420008312</v>
      </c>
      <c r="J63" s="49">
        <f t="shared" si="5"/>
        <v>0</v>
      </c>
    </row>
    <row r="64" spans="1:10" ht="22.5" customHeight="1">
      <c r="A64" s="6" t="str">
        <f t="shared" si="3"/>
        <v>GBN41596</v>
      </c>
      <c r="B64" s="3">
        <v>41596</v>
      </c>
      <c r="C64" s="4" t="s">
        <v>79</v>
      </c>
      <c r="D64" s="3">
        <v>41596</v>
      </c>
      <c r="E64" s="5" t="s">
        <v>194</v>
      </c>
      <c r="F64" s="22" t="s">
        <v>24</v>
      </c>
      <c r="G64" s="16">
        <v>1000</v>
      </c>
      <c r="H64" s="5"/>
      <c r="I64" s="49">
        <f t="shared" si="4"/>
        <v>420009312</v>
      </c>
      <c r="J64" s="49">
        <f t="shared" si="5"/>
        <v>0</v>
      </c>
    </row>
    <row r="65" spans="1:10" ht="22.5" customHeight="1">
      <c r="A65" s="6" t="str">
        <f t="shared" si="3"/>
        <v>VL0841597</v>
      </c>
      <c r="B65" s="3">
        <v>41597</v>
      </c>
      <c r="C65" s="4" t="s">
        <v>298</v>
      </c>
      <c r="D65" s="3">
        <v>41597</v>
      </c>
      <c r="E65" s="5" t="s">
        <v>247</v>
      </c>
      <c r="F65" s="22" t="s">
        <v>23</v>
      </c>
      <c r="G65" s="16">
        <v>510000</v>
      </c>
      <c r="H65" s="5"/>
      <c r="I65" s="49">
        <f t="shared" si="4"/>
        <v>420519312</v>
      </c>
      <c r="J65" s="49">
        <f t="shared" si="5"/>
        <v>0</v>
      </c>
    </row>
    <row r="66" spans="1:10" ht="22.5" customHeight="1">
      <c r="A66" s="6" t="str">
        <f t="shared" si="3"/>
        <v>C2241598</v>
      </c>
      <c r="B66" s="3">
        <v>41598</v>
      </c>
      <c r="C66" s="4" t="s">
        <v>54</v>
      </c>
      <c r="D66" s="3">
        <v>41598</v>
      </c>
      <c r="E66" s="5" t="s">
        <v>29</v>
      </c>
      <c r="F66" s="22" t="s">
        <v>176</v>
      </c>
      <c r="G66" s="16">
        <v>343973</v>
      </c>
      <c r="H66" s="5"/>
      <c r="I66" s="49">
        <f t="shared" si="4"/>
        <v>420863285</v>
      </c>
      <c r="J66" s="49">
        <f t="shared" si="5"/>
        <v>0</v>
      </c>
    </row>
    <row r="67" spans="1:10" ht="22.5" customHeight="1">
      <c r="A67" s="6" t="str">
        <f t="shared" si="3"/>
        <v>GBN41605</v>
      </c>
      <c r="B67" s="3">
        <v>41605</v>
      </c>
      <c r="C67" s="4" t="s">
        <v>79</v>
      </c>
      <c r="D67" s="3">
        <v>41605</v>
      </c>
      <c r="E67" s="5" t="s">
        <v>222</v>
      </c>
      <c r="F67" s="22" t="s">
        <v>80</v>
      </c>
      <c r="G67" s="16">
        <v>31643</v>
      </c>
      <c r="H67" s="5"/>
      <c r="I67" s="49">
        <f t="shared" si="4"/>
        <v>420894928</v>
      </c>
      <c r="J67" s="49">
        <f t="shared" si="5"/>
        <v>0</v>
      </c>
    </row>
    <row r="68" spans="1:10" ht="22.5" customHeight="1">
      <c r="A68" s="6" t="str">
        <f t="shared" si="3"/>
        <v>GBN41605</v>
      </c>
      <c r="B68" s="3">
        <v>41605</v>
      </c>
      <c r="C68" s="4" t="s">
        <v>79</v>
      </c>
      <c r="D68" s="3">
        <v>41605</v>
      </c>
      <c r="E68" s="5" t="s">
        <v>194</v>
      </c>
      <c r="F68" s="22" t="s">
        <v>24</v>
      </c>
      <c r="G68" s="16">
        <v>2000</v>
      </c>
      <c r="H68" s="5"/>
      <c r="I68" s="49">
        <f t="shared" si="4"/>
        <v>420896928</v>
      </c>
      <c r="J68" s="49">
        <f t="shared" si="5"/>
        <v>0</v>
      </c>
    </row>
    <row r="69" spans="1:10" ht="22.5" customHeight="1">
      <c r="A69" s="6" t="str">
        <f t="shared" si="3"/>
        <v>CTGS41605</v>
      </c>
      <c r="B69" s="3">
        <v>41605</v>
      </c>
      <c r="C69" s="4" t="s">
        <v>177</v>
      </c>
      <c r="D69" s="3">
        <v>41605</v>
      </c>
      <c r="E69" s="5" t="s">
        <v>355</v>
      </c>
      <c r="F69" s="22" t="s">
        <v>82</v>
      </c>
      <c r="G69" s="16">
        <v>97225</v>
      </c>
      <c r="H69" s="5"/>
      <c r="I69" s="49">
        <f t="shared" si="4"/>
        <v>420994153</v>
      </c>
      <c r="J69" s="49">
        <f t="shared" si="5"/>
        <v>0</v>
      </c>
    </row>
    <row r="70" spans="1:10" ht="22.5" customHeight="1">
      <c r="A70" s="6" t="str">
        <f t="shared" si="3"/>
        <v>C2541606</v>
      </c>
      <c r="B70" s="3">
        <v>41606</v>
      </c>
      <c r="C70" s="4" t="s">
        <v>57</v>
      </c>
      <c r="D70" s="3">
        <v>41606</v>
      </c>
      <c r="E70" s="5" t="s">
        <v>168</v>
      </c>
      <c r="F70" s="22" t="s">
        <v>176</v>
      </c>
      <c r="G70" s="16">
        <v>1600000</v>
      </c>
      <c r="H70" s="5"/>
      <c r="I70" s="49">
        <f t="shared" si="4"/>
        <v>422594153</v>
      </c>
      <c r="J70" s="49">
        <f t="shared" si="5"/>
        <v>0</v>
      </c>
    </row>
    <row r="71" spans="1:10" ht="22.5" customHeight="1">
      <c r="A71" s="6" t="str">
        <f t="shared" si="3"/>
        <v>C2941608</v>
      </c>
      <c r="B71" s="3">
        <v>41608</v>
      </c>
      <c r="C71" s="4" t="s">
        <v>61</v>
      </c>
      <c r="D71" s="3">
        <v>41608</v>
      </c>
      <c r="E71" s="5" t="s">
        <v>29</v>
      </c>
      <c r="F71" s="22" t="s">
        <v>176</v>
      </c>
      <c r="G71" s="16">
        <v>484191</v>
      </c>
      <c r="H71" s="5"/>
      <c r="I71" s="49">
        <f t="shared" si="4"/>
        <v>423078344</v>
      </c>
      <c r="J71" s="49">
        <f t="shared" si="5"/>
        <v>0</v>
      </c>
    </row>
    <row r="72" spans="1:10" ht="22.5" customHeight="1">
      <c r="A72" s="6" t="str">
        <f t="shared" si="3"/>
        <v>CTGS41596</v>
      </c>
      <c r="B72" s="3">
        <v>41608</v>
      </c>
      <c r="C72" s="4" t="s">
        <v>177</v>
      </c>
      <c r="D72" s="3">
        <v>41596</v>
      </c>
      <c r="E72" s="5" t="s">
        <v>356</v>
      </c>
      <c r="F72" s="22" t="s">
        <v>23</v>
      </c>
      <c r="G72" s="16">
        <v>1736970</v>
      </c>
      <c r="H72" s="5"/>
      <c r="I72" s="49">
        <f t="shared" si="4"/>
        <v>424815314</v>
      </c>
      <c r="J72" s="49">
        <f t="shared" si="5"/>
        <v>0</v>
      </c>
    </row>
    <row r="73" spans="1:10" ht="22.5" customHeight="1">
      <c r="A73" s="6" t="str">
        <f t="shared" si="3"/>
        <v>CTGS41586</v>
      </c>
      <c r="B73" s="3">
        <v>41608</v>
      </c>
      <c r="C73" s="4" t="s">
        <v>177</v>
      </c>
      <c r="D73" s="3">
        <v>41586</v>
      </c>
      <c r="E73" s="5" t="s">
        <v>357</v>
      </c>
      <c r="F73" s="22" t="s">
        <v>23</v>
      </c>
      <c r="G73" s="16">
        <v>1654380</v>
      </c>
      <c r="H73" s="5"/>
      <c r="I73" s="49">
        <f t="shared" si="4"/>
        <v>426469694</v>
      </c>
      <c r="J73" s="49">
        <f t="shared" si="5"/>
        <v>0</v>
      </c>
    </row>
    <row r="74" spans="1:10" ht="30">
      <c r="A74" s="6" t="str">
        <f t="shared" si="3"/>
        <v>CTGS41586</v>
      </c>
      <c r="B74" s="3">
        <v>41608</v>
      </c>
      <c r="C74" s="4" t="s">
        <v>177</v>
      </c>
      <c r="D74" s="3">
        <v>41586</v>
      </c>
      <c r="E74" s="5" t="s">
        <v>358</v>
      </c>
      <c r="F74" s="22" t="s">
        <v>23</v>
      </c>
      <c r="G74" s="16">
        <v>171890</v>
      </c>
      <c r="H74" s="5"/>
      <c r="I74" s="49">
        <f t="shared" si="4"/>
        <v>426641584</v>
      </c>
      <c r="J74" s="49">
        <f t="shared" si="5"/>
        <v>0</v>
      </c>
    </row>
    <row r="75" spans="1:10" ht="22.5" customHeight="1">
      <c r="A75" s="6" t="str">
        <f t="shared" si="3"/>
        <v>CTGS41582</v>
      </c>
      <c r="B75" s="3">
        <v>41608</v>
      </c>
      <c r="C75" s="4" t="s">
        <v>177</v>
      </c>
      <c r="D75" s="3">
        <v>41582</v>
      </c>
      <c r="E75" s="5" t="s">
        <v>359</v>
      </c>
      <c r="F75" s="22" t="s">
        <v>23</v>
      </c>
      <c r="G75" s="16">
        <v>376269</v>
      </c>
      <c r="H75" s="5"/>
      <c r="I75" s="49">
        <f t="shared" ref="I75:I85" si="6">MAX(I74+G75-H75-J74,0)</f>
        <v>427017853</v>
      </c>
      <c r="J75" s="49">
        <f t="shared" ref="J75:J85" si="7">MAX(J74+H75-I74-G75,0)</f>
        <v>0</v>
      </c>
    </row>
    <row r="76" spans="1:10" ht="22.5" customHeight="1">
      <c r="A76" s="6" t="str">
        <f t="shared" si="3"/>
        <v>CTGS41593</v>
      </c>
      <c r="B76" s="3">
        <v>41608</v>
      </c>
      <c r="C76" s="4" t="s">
        <v>177</v>
      </c>
      <c r="D76" s="3">
        <v>41593</v>
      </c>
      <c r="E76" s="5" t="s">
        <v>333</v>
      </c>
      <c r="F76" s="22" t="s">
        <v>23</v>
      </c>
      <c r="G76" s="16">
        <v>4600000</v>
      </c>
      <c r="H76" s="5"/>
      <c r="I76" s="49">
        <f t="shared" si="6"/>
        <v>431617853</v>
      </c>
      <c r="J76" s="49">
        <f t="shared" si="7"/>
        <v>0</v>
      </c>
    </row>
    <row r="77" spans="1:10" ht="30">
      <c r="A77" s="6" t="str">
        <f t="shared" si="3"/>
        <v>CTGS41579</v>
      </c>
      <c r="B77" s="3">
        <v>41608</v>
      </c>
      <c r="C77" s="4" t="s">
        <v>177</v>
      </c>
      <c r="D77" s="3">
        <v>41579</v>
      </c>
      <c r="E77" s="5" t="s">
        <v>360</v>
      </c>
      <c r="F77" s="22" t="s">
        <v>23</v>
      </c>
      <c r="G77" s="16">
        <v>146000</v>
      </c>
      <c r="H77" s="5"/>
      <c r="I77" s="49">
        <f t="shared" si="6"/>
        <v>431763853</v>
      </c>
      <c r="J77" s="49">
        <f t="shared" si="7"/>
        <v>0</v>
      </c>
    </row>
    <row r="78" spans="1:10" ht="22.5" customHeight="1">
      <c r="A78" s="6" t="str">
        <f>C78&amp;D78</f>
        <v>CTGS41579</v>
      </c>
      <c r="B78" s="3">
        <v>41608</v>
      </c>
      <c r="C78" s="4" t="s">
        <v>177</v>
      </c>
      <c r="D78" s="3">
        <v>41579</v>
      </c>
      <c r="E78" s="5" t="s">
        <v>335</v>
      </c>
      <c r="F78" s="22" t="s">
        <v>23</v>
      </c>
      <c r="G78" s="16">
        <v>449545</v>
      </c>
      <c r="H78" s="5"/>
      <c r="I78" s="49">
        <f t="shared" si="6"/>
        <v>432213398</v>
      </c>
      <c r="J78" s="49">
        <f t="shared" si="7"/>
        <v>0</v>
      </c>
    </row>
    <row r="79" spans="1:10" ht="22.5" customHeight="1">
      <c r="B79" s="3">
        <v>41608</v>
      </c>
      <c r="C79" s="4" t="s">
        <v>177</v>
      </c>
      <c r="D79" s="3">
        <v>41579</v>
      </c>
      <c r="E79" s="5" t="s">
        <v>335</v>
      </c>
      <c r="F79" s="22" t="s">
        <v>23</v>
      </c>
      <c r="G79" s="16">
        <v>418182</v>
      </c>
      <c r="H79" s="5"/>
      <c r="I79" s="49">
        <f t="shared" si="6"/>
        <v>432631580</v>
      </c>
      <c r="J79" s="49">
        <f t="shared" si="7"/>
        <v>0</v>
      </c>
    </row>
    <row r="80" spans="1:10" ht="22.5" customHeight="1">
      <c r="B80" s="3">
        <v>41608</v>
      </c>
      <c r="C80" s="4" t="s">
        <v>177</v>
      </c>
      <c r="D80" s="3">
        <v>41579</v>
      </c>
      <c r="E80" s="5" t="s">
        <v>335</v>
      </c>
      <c r="F80" s="22" t="s">
        <v>23</v>
      </c>
      <c r="G80" s="16">
        <v>415000</v>
      </c>
      <c r="H80" s="5"/>
      <c r="I80" s="49">
        <f t="shared" si="6"/>
        <v>433046580</v>
      </c>
      <c r="J80" s="49">
        <f t="shared" si="7"/>
        <v>0</v>
      </c>
    </row>
    <row r="81" spans="1:10" ht="22.5" customHeight="1">
      <c r="B81" s="3">
        <v>41608</v>
      </c>
      <c r="C81" s="4" t="s">
        <v>177</v>
      </c>
      <c r="D81" s="3">
        <v>41579</v>
      </c>
      <c r="E81" s="5" t="s">
        <v>335</v>
      </c>
      <c r="F81" s="22" t="s">
        <v>23</v>
      </c>
      <c r="G81" s="16">
        <v>418182</v>
      </c>
      <c r="H81" s="5"/>
      <c r="I81" s="49">
        <f t="shared" si="6"/>
        <v>433464762</v>
      </c>
      <c r="J81" s="49">
        <f t="shared" si="7"/>
        <v>0</v>
      </c>
    </row>
    <row r="82" spans="1:10" ht="22.5" customHeight="1">
      <c r="B82" s="3">
        <v>41608</v>
      </c>
      <c r="C82" s="4" t="s">
        <v>177</v>
      </c>
      <c r="D82" s="3">
        <v>41579</v>
      </c>
      <c r="E82" s="5" t="s">
        <v>335</v>
      </c>
      <c r="F82" s="22" t="s">
        <v>23</v>
      </c>
      <c r="G82" s="16">
        <v>454545</v>
      </c>
      <c r="H82" s="5"/>
      <c r="I82" s="49">
        <f t="shared" si="6"/>
        <v>433919307</v>
      </c>
      <c r="J82" s="49">
        <f t="shared" si="7"/>
        <v>0</v>
      </c>
    </row>
    <row r="83" spans="1:10" ht="22.5" customHeight="1">
      <c r="B83" s="3">
        <v>41608</v>
      </c>
      <c r="C83" s="4" t="s">
        <v>177</v>
      </c>
      <c r="D83" s="3">
        <v>41579</v>
      </c>
      <c r="E83" s="5" t="s">
        <v>335</v>
      </c>
      <c r="F83" s="22" t="s">
        <v>23</v>
      </c>
      <c r="G83" s="16">
        <v>416364</v>
      </c>
      <c r="H83" s="5"/>
      <c r="I83" s="49">
        <f t="shared" si="6"/>
        <v>434335671</v>
      </c>
      <c r="J83" s="49">
        <f t="shared" si="7"/>
        <v>0</v>
      </c>
    </row>
    <row r="84" spans="1:10" ht="22.5" customHeight="1">
      <c r="B84" s="3">
        <v>41608</v>
      </c>
      <c r="C84" s="4" t="s">
        <v>177</v>
      </c>
      <c r="D84" s="3">
        <v>41589</v>
      </c>
      <c r="E84" s="5" t="s">
        <v>322</v>
      </c>
      <c r="F84" s="22" t="s">
        <v>23</v>
      </c>
      <c r="G84" s="16">
        <v>311328</v>
      </c>
      <c r="H84" s="5"/>
      <c r="I84" s="49">
        <f t="shared" si="6"/>
        <v>434646999</v>
      </c>
      <c r="J84" s="49">
        <f t="shared" si="7"/>
        <v>0</v>
      </c>
    </row>
    <row r="85" spans="1:10" ht="22.5" customHeight="1">
      <c r="B85" s="3">
        <v>41608</v>
      </c>
      <c r="C85" s="4" t="s">
        <v>177</v>
      </c>
      <c r="D85" s="3">
        <v>41608</v>
      </c>
      <c r="E85" s="5" t="s">
        <v>361</v>
      </c>
      <c r="F85" s="22" t="s">
        <v>23</v>
      </c>
      <c r="G85" s="16">
        <v>836364</v>
      </c>
      <c r="H85" s="5"/>
      <c r="I85" s="49">
        <f t="shared" si="6"/>
        <v>435483363</v>
      </c>
      <c r="J85" s="49">
        <f t="shared" si="7"/>
        <v>0</v>
      </c>
    </row>
    <row r="86" spans="1:10" ht="22.5" customHeight="1">
      <c r="B86" s="3">
        <v>41608</v>
      </c>
      <c r="C86" s="4" t="s">
        <v>177</v>
      </c>
      <c r="D86" s="3">
        <v>41584</v>
      </c>
      <c r="E86" s="5" t="s">
        <v>214</v>
      </c>
      <c r="F86" s="22" t="s">
        <v>23</v>
      </c>
      <c r="G86" s="16">
        <v>338718</v>
      </c>
      <c r="H86" s="5"/>
      <c r="I86" s="49">
        <f t="shared" ref="I86:I91" si="8">MAX(I85+G86-H86-J85,0)</f>
        <v>435822081</v>
      </c>
      <c r="J86" s="49">
        <f t="shared" ref="J86:J91" si="9">MAX(J85+H86-I85-G86,0)</f>
        <v>0</v>
      </c>
    </row>
    <row r="87" spans="1:10" ht="22.5" customHeight="1">
      <c r="B87" s="3">
        <v>41608</v>
      </c>
      <c r="C87" s="4" t="s">
        <v>177</v>
      </c>
      <c r="D87" s="3">
        <v>41608</v>
      </c>
      <c r="E87" s="5" t="s">
        <v>362</v>
      </c>
      <c r="F87" s="22" t="s">
        <v>23</v>
      </c>
      <c r="G87" s="16">
        <v>1814240</v>
      </c>
      <c r="H87" s="5"/>
      <c r="I87" s="49">
        <f t="shared" si="8"/>
        <v>437636321</v>
      </c>
      <c r="J87" s="49">
        <f t="shared" si="9"/>
        <v>0</v>
      </c>
    </row>
    <row r="88" spans="1:10" ht="30">
      <c r="B88" s="3">
        <v>41598</v>
      </c>
      <c r="C88" s="4" t="s">
        <v>81</v>
      </c>
      <c r="D88" s="3">
        <v>41598</v>
      </c>
      <c r="E88" s="5" t="s">
        <v>364</v>
      </c>
      <c r="F88" s="22" t="s">
        <v>24</v>
      </c>
      <c r="G88" s="16"/>
      <c r="H88" s="5">
        <v>150205396</v>
      </c>
      <c r="I88" s="49">
        <f t="shared" si="8"/>
        <v>287430925</v>
      </c>
      <c r="J88" s="49">
        <f t="shared" si="9"/>
        <v>0</v>
      </c>
    </row>
    <row r="89" spans="1:10" ht="22.5" customHeight="1">
      <c r="B89" s="3">
        <v>41608</v>
      </c>
      <c r="C89" s="4" t="s">
        <v>177</v>
      </c>
      <c r="D89" s="3">
        <v>41608</v>
      </c>
      <c r="E89" s="5" t="s">
        <v>365</v>
      </c>
      <c r="F89" s="22" t="s">
        <v>30</v>
      </c>
      <c r="G89" s="16"/>
      <c r="H89" s="5">
        <v>23923722</v>
      </c>
      <c r="I89" s="49">
        <f t="shared" si="8"/>
        <v>263507203</v>
      </c>
      <c r="J89" s="49">
        <f t="shared" si="9"/>
        <v>0</v>
      </c>
    </row>
    <row r="90" spans="1:10" ht="22.5" customHeight="1">
      <c r="B90" s="3">
        <v>41608</v>
      </c>
      <c r="C90" s="4" t="s">
        <v>177</v>
      </c>
      <c r="D90" s="3">
        <v>41608</v>
      </c>
      <c r="E90" s="5" t="s">
        <v>366</v>
      </c>
      <c r="F90" s="22" t="s">
        <v>175</v>
      </c>
      <c r="G90" s="16"/>
      <c r="H90" s="5">
        <v>147845642</v>
      </c>
      <c r="I90" s="49">
        <f t="shared" si="8"/>
        <v>115661561</v>
      </c>
      <c r="J90" s="49">
        <f t="shared" si="9"/>
        <v>0</v>
      </c>
    </row>
    <row r="91" spans="1:10" ht="22.5" customHeight="1">
      <c r="B91" s="3">
        <v>41608</v>
      </c>
      <c r="C91" s="4" t="s">
        <v>216</v>
      </c>
      <c r="D91" s="3">
        <v>41608</v>
      </c>
      <c r="E91" s="5" t="s">
        <v>217</v>
      </c>
      <c r="F91" s="22" t="s">
        <v>218</v>
      </c>
      <c r="G91" s="16"/>
      <c r="H91" s="5">
        <v>4009296</v>
      </c>
      <c r="I91" s="49">
        <f t="shared" si="8"/>
        <v>111652265</v>
      </c>
      <c r="J91" s="49">
        <f t="shared" si="9"/>
        <v>0</v>
      </c>
    </row>
    <row r="92" spans="1:10" ht="17.25" customHeight="1">
      <c r="B92" s="3"/>
      <c r="C92" s="4"/>
      <c r="D92" s="3"/>
      <c r="E92" s="5"/>
      <c r="F92" s="22"/>
      <c r="G92" s="16"/>
      <c r="H92" s="5"/>
      <c r="I92" s="49"/>
      <c r="J92" s="49"/>
    </row>
    <row r="93" spans="1:10" ht="17.25" customHeight="1">
      <c r="B93" s="3"/>
      <c r="C93" s="4"/>
      <c r="D93" s="3"/>
      <c r="E93" s="5"/>
      <c r="F93" s="22"/>
      <c r="G93" s="16"/>
      <c r="H93" s="5"/>
      <c r="I93" s="49"/>
      <c r="J93" s="49"/>
    </row>
    <row r="94" spans="1:10" ht="18" customHeight="1">
      <c r="A94" s="6" t="str">
        <f>C94&amp;D94</f>
        <v/>
      </c>
      <c r="B94" s="18"/>
      <c r="C94" s="15"/>
      <c r="D94" s="15"/>
      <c r="E94" s="15"/>
      <c r="F94" s="19"/>
      <c r="G94" s="15"/>
      <c r="H94" s="15"/>
      <c r="I94" s="49">
        <f>MAX(I87+G94-H94-J87,0)</f>
        <v>437636321</v>
      </c>
      <c r="J94" s="49">
        <f>MAX(J87+H94-I87-G94,0)</f>
        <v>0</v>
      </c>
    </row>
    <row r="95" spans="1:10" s="27" customFormat="1" ht="18" customHeight="1">
      <c r="B95" s="25"/>
      <c r="C95" s="25"/>
      <c r="D95" s="25"/>
      <c r="E95" s="25" t="s">
        <v>19</v>
      </c>
      <c r="F95" s="26" t="s">
        <v>20</v>
      </c>
      <c r="G95" s="15">
        <f>SUM(G13:G94)</f>
        <v>30747061</v>
      </c>
      <c r="H95" s="15">
        <f>SUM(H13:H94)</f>
        <v>325984056</v>
      </c>
      <c r="I95" s="26" t="s">
        <v>20</v>
      </c>
      <c r="J95" s="26" t="s">
        <v>20</v>
      </c>
    </row>
    <row r="96" spans="1:10" s="27" customFormat="1" ht="18" customHeight="1">
      <c r="B96" s="28"/>
      <c r="C96" s="28"/>
      <c r="D96" s="28"/>
      <c r="E96" s="28" t="s">
        <v>21</v>
      </c>
      <c r="F96" s="29" t="s">
        <v>20</v>
      </c>
      <c r="G96" s="29" t="s">
        <v>20</v>
      </c>
      <c r="H96" s="29" t="s">
        <v>20</v>
      </c>
      <c r="I96" s="20">
        <f>I13+G95-H95</f>
        <v>111652265</v>
      </c>
      <c r="J96" s="29" t="s">
        <v>20</v>
      </c>
    </row>
    <row r="97" spans="2:9" ht="18" customHeight="1"/>
    <row r="98" spans="2:9" ht="18" customHeight="1">
      <c r="B98" s="21" t="s">
        <v>25</v>
      </c>
    </row>
    <row r="99" spans="2:9" ht="18" customHeight="1">
      <c r="B99" s="21" t="s">
        <v>190</v>
      </c>
    </row>
    <row r="100" spans="2:9" ht="18" customHeight="1">
      <c r="I100" s="8" t="s">
        <v>363</v>
      </c>
    </row>
    <row r="101" spans="2:9" s="7" customFormat="1" ht="18" customHeight="1">
      <c r="E101" s="7" t="s">
        <v>8</v>
      </c>
      <c r="I101" s="7" t="s">
        <v>9</v>
      </c>
    </row>
    <row r="102" spans="2:9" s="2" customFormat="1" ht="18" customHeight="1">
      <c r="E102" s="2" t="s">
        <v>10</v>
      </c>
      <c r="I102" s="2" t="s">
        <v>11</v>
      </c>
    </row>
    <row r="103" spans="2:9" ht="17.25" customHeight="1"/>
    <row r="104" spans="2:9" ht="17.25" customHeight="1"/>
    <row r="105" spans="2:9" ht="17.25" customHeight="1"/>
  </sheetData>
  <autoFilter ref="B11:K102"/>
  <mergeCells count="12">
    <mergeCell ref="B5:J5"/>
    <mergeCell ref="B6:J6"/>
    <mergeCell ref="B7:J7"/>
    <mergeCell ref="B8:J8"/>
    <mergeCell ref="B10:B11"/>
    <mergeCell ref="C10:D10"/>
    <mergeCell ref="E10:E11"/>
    <mergeCell ref="G1:J1"/>
    <mergeCell ref="G2:J3"/>
    <mergeCell ref="F10:F11"/>
    <mergeCell ref="G10:H10"/>
    <mergeCell ref="I10:J10"/>
  </mergeCells>
  <phoneticPr fontId="30" type="noConversion"/>
  <conditionalFormatting sqref="B14:H93">
    <cfRule type="expression" dxfId="3" priority="1" stopIfTrue="1">
      <formula>#REF!&lt;&gt;""</formula>
    </cfRule>
  </conditionalFormatting>
  <pageMargins left="0.6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 enableFormatConditionsCalculation="0">
    <tabColor indexed="31"/>
  </sheetPr>
  <dimension ref="A1:L117"/>
  <sheetViews>
    <sheetView topLeftCell="B92" zoomScale="90" workbookViewId="0">
      <selection activeCell="B98" sqref="B98"/>
    </sheetView>
  </sheetViews>
  <sheetFormatPr defaultRowHeight="15"/>
  <cols>
    <col min="1" max="1" width="0.140625" style="6" customWidth="1"/>
    <col min="2" max="2" width="10.7109375" style="6" customWidth="1"/>
    <col min="3" max="3" width="7.140625" style="6" customWidth="1"/>
    <col min="4" max="4" width="12" style="6" customWidth="1"/>
    <col min="5" max="5" width="39.85546875" style="6" customWidth="1"/>
    <col min="6" max="6" width="6.7109375" style="6" hidden="1" customWidth="1"/>
    <col min="7" max="7" width="0.140625" style="6" customWidth="1"/>
    <col min="8" max="8" width="6.85546875" style="6" customWidth="1"/>
    <col min="9" max="9" width="16" style="6" customWidth="1"/>
    <col min="10" max="10" width="14" style="6" customWidth="1"/>
    <col min="11" max="11" width="15.85546875" style="6" customWidth="1"/>
    <col min="12" max="12" width="9.7109375" style="6" customWidth="1"/>
    <col min="13" max="16384" width="9.140625" style="6"/>
  </cols>
  <sheetData>
    <row r="1" spans="1:12" s="11" customFormat="1" ht="16.5" customHeight="1">
      <c r="B1" s="1" t="s">
        <v>0</v>
      </c>
      <c r="C1" s="10"/>
      <c r="D1" s="10"/>
      <c r="E1" s="10"/>
      <c r="F1" s="10"/>
      <c r="G1" s="10"/>
      <c r="I1" s="42" t="s">
        <v>178</v>
      </c>
      <c r="J1" s="42"/>
      <c r="K1" s="42"/>
      <c r="L1" s="42"/>
    </row>
    <row r="2" spans="1:12" s="11" customFormat="1" ht="16.5" customHeight="1">
      <c r="B2" s="1" t="s">
        <v>26</v>
      </c>
      <c r="C2" s="38"/>
      <c r="D2" s="38"/>
      <c r="E2" s="38"/>
      <c r="F2" s="38"/>
      <c r="G2" s="38"/>
      <c r="I2" s="43" t="s">
        <v>173</v>
      </c>
      <c r="J2" s="43"/>
      <c r="K2" s="43"/>
      <c r="L2" s="43"/>
    </row>
    <row r="3" spans="1:12" s="11" customFormat="1" ht="16.5" customHeight="1">
      <c r="B3" s="9"/>
      <c r="C3" s="12"/>
      <c r="D3" s="12"/>
      <c r="E3" s="38"/>
      <c r="F3" s="38"/>
      <c r="G3" s="38"/>
      <c r="I3" s="43"/>
      <c r="J3" s="43"/>
      <c r="K3" s="43"/>
      <c r="L3" s="43"/>
    </row>
    <row r="4" spans="1:12" s="11" customFormat="1" ht="6.75" customHeight="1">
      <c r="B4" s="38"/>
      <c r="C4" s="38"/>
      <c r="D4" s="38"/>
      <c r="E4" s="38"/>
      <c r="F4" s="38"/>
      <c r="G4" s="38"/>
      <c r="I4" s="39"/>
      <c r="J4" s="39"/>
      <c r="K4" s="39"/>
      <c r="L4" s="39"/>
    </row>
    <row r="5" spans="1:12" ht="24.75" customHeight="1">
      <c r="B5" s="44" t="s">
        <v>179</v>
      </c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2">
      <c r="B6" s="48" t="s">
        <v>180</v>
      </c>
      <c r="C6" s="48"/>
      <c r="D6" s="48"/>
      <c r="E6" s="48"/>
      <c r="F6" s="48"/>
      <c r="G6" s="48"/>
      <c r="H6" s="48"/>
      <c r="I6" s="48"/>
      <c r="J6" s="48"/>
      <c r="K6" s="48"/>
      <c r="L6" s="48"/>
    </row>
    <row r="7" spans="1:12">
      <c r="B7" s="48" t="s">
        <v>181</v>
      </c>
      <c r="C7" s="48"/>
      <c r="D7" s="48"/>
      <c r="E7" s="48"/>
      <c r="F7" s="48"/>
      <c r="G7" s="48"/>
      <c r="H7" s="48"/>
      <c r="I7" s="48"/>
      <c r="J7" s="48"/>
      <c r="K7" s="48"/>
      <c r="L7" s="48"/>
    </row>
    <row r="8" spans="1:12">
      <c r="B8" s="48" t="s">
        <v>182</v>
      </c>
      <c r="C8" s="48"/>
      <c r="D8" s="48"/>
      <c r="E8" s="48"/>
      <c r="F8" s="48"/>
      <c r="G8" s="48"/>
      <c r="H8" s="48"/>
      <c r="I8" s="48"/>
      <c r="J8" s="48"/>
      <c r="K8" s="48"/>
      <c r="L8" s="48"/>
    </row>
    <row r="9" spans="1:12" ht="34.5" customHeight="1"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</row>
    <row r="10" spans="1:12" ht="20.25" customHeight="1">
      <c r="B10" s="46" t="s">
        <v>12</v>
      </c>
      <c r="C10" s="45" t="s">
        <v>183</v>
      </c>
      <c r="D10" s="45"/>
      <c r="E10" s="45" t="s">
        <v>1</v>
      </c>
      <c r="F10" s="46" t="s">
        <v>31</v>
      </c>
      <c r="G10" s="46" t="s">
        <v>32</v>
      </c>
      <c r="H10" s="46" t="s">
        <v>13</v>
      </c>
      <c r="I10" s="45" t="s">
        <v>14</v>
      </c>
      <c r="J10" s="45"/>
      <c r="K10" s="45" t="s">
        <v>185</v>
      </c>
      <c r="L10" s="45" t="s">
        <v>2</v>
      </c>
    </row>
    <row r="11" spans="1:12" ht="36.75" customHeight="1">
      <c r="B11" s="47"/>
      <c r="C11" s="40" t="s">
        <v>78</v>
      </c>
      <c r="D11" s="40" t="s">
        <v>184</v>
      </c>
      <c r="E11" s="45"/>
      <c r="F11" s="47"/>
      <c r="G11" s="47"/>
      <c r="H11" s="47"/>
      <c r="I11" s="40" t="s">
        <v>15</v>
      </c>
      <c r="J11" s="40" t="s">
        <v>16</v>
      </c>
      <c r="K11" s="40" t="s">
        <v>15</v>
      </c>
      <c r="L11" s="40" t="s">
        <v>16</v>
      </c>
    </row>
    <row r="12" spans="1:12" s="14" customFormat="1" ht="18" customHeight="1">
      <c r="B12" s="13" t="s">
        <v>3</v>
      </c>
      <c r="C12" s="13" t="s">
        <v>4</v>
      </c>
      <c r="D12" s="13" t="s">
        <v>5</v>
      </c>
      <c r="E12" s="13" t="s">
        <v>6</v>
      </c>
      <c r="F12" s="13"/>
      <c r="G12" s="13"/>
      <c r="H12" s="13" t="s">
        <v>17</v>
      </c>
      <c r="I12" s="13">
        <v>1</v>
      </c>
      <c r="J12" s="13">
        <v>2</v>
      </c>
      <c r="K12" s="13">
        <v>3</v>
      </c>
      <c r="L12" s="13" t="s">
        <v>7</v>
      </c>
    </row>
    <row r="13" spans="1:12" s="27" customFormat="1" ht="18" customHeight="1">
      <c r="B13" s="25"/>
      <c r="C13" s="25"/>
      <c r="D13" s="25"/>
      <c r="E13" s="25" t="s">
        <v>18</v>
      </c>
      <c r="F13" s="25"/>
      <c r="G13" s="25"/>
      <c r="H13" s="30"/>
      <c r="I13" s="24"/>
      <c r="J13" s="25"/>
      <c r="K13" s="31">
        <f>'11'!I96</f>
        <v>111652265</v>
      </c>
      <c r="L13" s="25"/>
    </row>
    <row r="14" spans="1:12" ht="23.25" customHeight="1">
      <c r="A14" s="6" t="str">
        <f t="shared" ref="A14:A65" si="0">C14&amp;D14</f>
        <v>GBN41610</v>
      </c>
      <c r="B14" s="3">
        <v>41610</v>
      </c>
      <c r="C14" s="4" t="s">
        <v>79</v>
      </c>
      <c r="D14" s="3">
        <v>41610</v>
      </c>
      <c r="E14" s="5" t="s">
        <v>207</v>
      </c>
      <c r="F14" s="33"/>
      <c r="G14" s="5"/>
      <c r="H14" s="22" t="s">
        <v>80</v>
      </c>
      <c r="I14" s="16">
        <v>31635</v>
      </c>
      <c r="J14" s="5"/>
      <c r="K14" s="49">
        <f>MAX(K13+I14-J14-L13,0)</f>
        <v>111683900</v>
      </c>
      <c r="L14" s="49">
        <f>MAX(L13+J14-K13-I14,0)</f>
        <v>0</v>
      </c>
    </row>
    <row r="15" spans="1:12" ht="23.25" customHeight="1">
      <c r="A15" s="6" t="str">
        <f t="shared" si="0"/>
        <v>GBN41610</v>
      </c>
      <c r="B15" s="3">
        <v>41610</v>
      </c>
      <c r="C15" s="4" t="s">
        <v>79</v>
      </c>
      <c r="D15" s="3">
        <v>41610</v>
      </c>
      <c r="E15" s="5" t="s">
        <v>194</v>
      </c>
      <c r="F15" s="33"/>
      <c r="G15" s="5"/>
      <c r="H15" s="22" t="s">
        <v>24</v>
      </c>
      <c r="I15" s="16">
        <v>3181</v>
      </c>
      <c r="J15" s="5"/>
      <c r="K15" s="49">
        <f t="shared" ref="K15:K46" si="1">MAX(K14+I15-J15-L14,0)</f>
        <v>111687081</v>
      </c>
      <c r="L15" s="49">
        <f t="shared" ref="L15:L46" si="2">MAX(L14+J15-K14-I15,0)</f>
        <v>0</v>
      </c>
    </row>
    <row r="16" spans="1:12" ht="23.25" customHeight="1">
      <c r="A16" s="6" t="str">
        <f t="shared" si="0"/>
        <v>VL0141610</v>
      </c>
      <c r="B16" s="3">
        <v>41610</v>
      </c>
      <c r="C16" s="4" t="s">
        <v>192</v>
      </c>
      <c r="D16" s="3">
        <v>41610</v>
      </c>
      <c r="E16" s="5" t="s">
        <v>251</v>
      </c>
      <c r="F16" s="33"/>
      <c r="G16" s="5"/>
      <c r="H16" s="22" t="s">
        <v>23</v>
      </c>
      <c r="I16" s="16">
        <v>4647500</v>
      </c>
      <c r="J16" s="5"/>
      <c r="K16" s="49">
        <f t="shared" si="1"/>
        <v>116334581</v>
      </c>
      <c r="L16" s="49">
        <f t="shared" si="2"/>
        <v>0</v>
      </c>
    </row>
    <row r="17" spans="1:12" ht="23.25" customHeight="1">
      <c r="A17" s="6" t="str">
        <f t="shared" si="0"/>
        <v>VL0141610</v>
      </c>
      <c r="B17" s="3">
        <v>41610</v>
      </c>
      <c r="C17" s="4" t="s">
        <v>192</v>
      </c>
      <c r="D17" s="3">
        <v>41610</v>
      </c>
      <c r="E17" s="5" t="s">
        <v>307</v>
      </c>
      <c r="F17" s="33"/>
      <c r="G17" s="5"/>
      <c r="H17" s="22" t="s">
        <v>23</v>
      </c>
      <c r="I17" s="16">
        <v>1439200</v>
      </c>
      <c r="J17" s="5"/>
      <c r="K17" s="49">
        <f t="shared" si="1"/>
        <v>117773781</v>
      </c>
      <c r="L17" s="49">
        <f t="shared" si="2"/>
        <v>0</v>
      </c>
    </row>
    <row r="18" spans="1:12" ht="23.25" customHeight="1">
      <c r="A18" s="6" t="str">
        <f t="shared" si="0"/>
        <v>VL0141610</v>
      </c>
      <c r="B18" s="3">
        <v>41610</v>
      </c>
      <c r="C18" s="4" t="s">
        <v>192</v>
      </c>
      <c r="D18" s="3">
        <v>41610</v>
      </c>
      <c r="E18" s="5" t="s">
        <v>264</v>
      </c>
      <c r="F18" s="33"/>
      <c r="G18" s="5"/>
      <c r="H18" s="22" t="s">
        <v>23</v>
      </c>
      <c r="I18" s="16">
        <v>536225</v>
      </c>
      <c r="J18" s="5"/>
      <c r="K18" s="49">
        <f t="shared" si="1"/>
        <v>118310006</v>
      </c>
      <c r="L18" s="49">
        <f t="shared" si="2"/>
        <v>0</v>
      </c>
    </row>
    <row r="19" spans="1:12" ht="23.25" customHeight="1">
      <c r="A19" s="6" t="str">
        <f t="shared" si="0"/>
        <v>VL0141610</v>
      </c>
      <c r="B19" s="3">
        <v>41610</v>
      </c>
      <c r="C19" s="4" t="s">
        <v>192</v>
      </c>
      <c r="D19" s="3">
        <v>41610</v>
      </c>
      <c r="E19" s="5" t="s">
        <v>225</v>
      </c>
      <c r="F19" s="33"/>
      <c r="G19" s="5"/>
      <c r="H19" s="22" t="s">
        <v>23</v>
      </c>
      <c r="I19" s="16">
        <v>780000</v>
      </c>
      <c r="J19" s="5"/>
      <c r="K19" s="49">
        <f t="shared" si="1"/>
        <v>119090006</v>
      </c>
      <c r="L19" s="49">
        <f t="shared" si="2"/>
        <v>0</v>
      </c>
    </row>
    <row r="20" spans="1:12" ht="23.25" customHeight="1">
      <c r="A20" s="6" t="str">
        <f t="shared" si="0"/>
        <v>C0141607</v>
      </c>
      <c r="B20" s="3">
        <v>41610</v>
      </c>
      <c r="C20" s="4" t="s">
        <v>33</v>
      </c>
      <c r="D20" s="3">
        <v>41607</v>
      </c>
      <c r="E20" s="5" t="s">
        <v>28</v>
      </c>
      <c r="F20" s="33"/>
      <c r="G20" s="5"/>
      <c r="H20" s="22" t="s">
        <v>176</v>
      </c>
      <c r="I20" s="16">
        <v>563100</v>
      </c>
      <c r="J20" s="5"/>
      <c r="K20" s="49">
        <f t="shared" si="1"/>
        <v>119653106</v>
      </c>
      <c r="L20" s="49">
        <f t="shared" si="2"/>
        <v>0</v>
      </c>
    </row>
    <row r="21" spans="1:12" ht="23.25" customHeight="1">
      <c r="A21" s="6" t="str">
        <f t="shared" si="0"/>
        <v>C0141607</v>
      </c>
      <c r="B21" s="3">
        <v>41610</v>
      </c>
      <c r="C21" s="4" t="s">
        <v>33</v>
      </c>
      <c r="D21" s="3">
        <v>41607</v>
      </c>
      <c r="E21" s="5" t="s">
        <v>70</v>
      </c>
      <c r="F21" s="33"/>
      <c r="G21" s="5"/>
      <c r="H21" s="22" t="s">
        <v>176</v>
      </c>
      <c r="I21" s="16">
        <v>242650</v>
      </c>
      <c r="J21" s="5"/>
      <c r="K21" s="49">
        <f t="shared" si="1"/>
        <v>119895756</v>
      </c>
      <c r="L21" s="49">
        <f t="shared" si="2"/>
        <v>0</v>
      </c>
    </row>
    <row r="22" spans="1:12" ht="23.25" customHeight="1">
      <c r="A22" s="6" t="str">
        <f t="shared" si="0"/>
        <v>C0241608</v>
      </c>
      <c r="B22" s="3">
        <v>41610</v>
      </c>
      <c r="C22" s="4" t="s">
        <v>34</v>
      </c>
      <c r="D22" s="3">
        <v>41608</v>
      </c>
      <c r="E22" s="5" t="s">
        <v>169</v>
      </c>
      <c r="F22" s="5"/>
      <c r="G22" s="5"/>
      <c r="H22" s="22" t="s">
        <v>176</v>
      </c>
      <c r="I22" s="16">
        <v>535704</v>
      </c>
      <c r="J22" s="5"/>
      <c r="K22" s="49">
        <f t="shared" si="1"/>
        <v>120431460</v>
      </c>
      <c r="L22" s="49">
        <f t="shared" si="2"/>
        <v>0</v>
      </c>
    </row>
    <row r="23" spans="1:12" ht="23.25" customHeight="1">
      <c r="A23" s="6" t="str">
        <f t="shared" si="0"/>
        <v>C0341608</v>
      </c>
      <c r="B23" s="3">
        <v>41610</v>
      </c>
      <c r="C23" s="4" t="s">
        <v>35</v>
      </c>
      <c r="D23" s="3">
        <v>41608</v>
      </c>
      <c r="E23" s="23" t="s">
        <v>367</v>
      </c>
      <c r="F23" s="23"/>
      <c r="G23" s="5"/>
      <c r="H23" s="22" t="s">
        <v>176</v>
      </c>
      <c r="I23" s="16">
        <v>222404</v>
      </c>
      <c r="J23" s="5"/>
      <c r="K23" s="49">
        <f t="shared" si="1"/>
        <v>120653864</v>
      </c>
      <c r="L23" s="49">
        <f t="shared" si="2"/>
        <v>0</v>
      </c>
    </row>
    <row r="24" spans="1:12" ht="23.25" customHeight="1">
      <c r="B24" s="3">
        <v>41611</v>
      </c>
      <c r="C24" s="15" t="s">
        <v>38</v>
      </c>
      <c r="D24" s="3">
        <v>41611</v>
      </c>
      <c r="E24" s="15" t="s">
        <v>170</v>
      </c>
      <c r="F24" s="15"/>
      <c r="G24" s="15"/>
      <c r="H24" s="22" t="s">
        <v>176</v>
      </c>
      <c r="I24" s="15">
        <v>9840</v>
      </c>
      <c r="J24" s="15"/>
      <c r="K24" s="49">
        <f t="shared" si="1"/>
        <v>120663704</v>
      </c>
      <c r="L24" s="49">
        <f t="shared" si="2"/>
        <v>0</v>
      </c>
    </row>
    <row r="25" spans="1:12" ht="23.25" customHeight="1">
      <c r="A25" s="6" t="str">
        <f t="shared" si="0"/>
        <v>C0741611</v>
      </c>
      <c r="B25" s="3">
        <v>41611</v>
      </c>
      <c r="C25" s="4" t="s">
        <v>39</v>
      </c>
      <c r="D25" s="3">
        <v>41611</v>
      </c>
      <c r="E25" s="5" t="s">
        <v>171</v>
      </c>
      <c r="F25" s="5"/>
      <c r="G25" s="5"/>
      <c r="H25" s="22" t="s">
        <v>176</v>
      </c>
      <c r="I25" s="16">
        <v>452700</v>
      </c>
      <c r="J25" s="5"/>
      <c r="K25" s="49">
        <f t="shared" si="1"/>
        <v>121116404</v>
      </c>
      <c r="L25" s="49">
        <f t="shared" si="2"/>
        <v>0</v>
      </c>
    </row>
    <row r="26" spans="1:12" ht="23.25" customHeight="1">
      <c r="A26" s="6" t="str">
        <f t="shared" si="0"/>
        <v>C0841612</v>
      </c>
      <c r="B26" s="3">
        <v>41612</v>
      </c>
      <c r="C26" s="4" t="s">
        <v>40</v>
      </c>
      <c r="D26" s="3">
        <v>41612</v>
      </c>
      <c r="E26" s="5" t="s">
        <v>172</v>
      </c>
      <c r="F26" s="33"/>
      <c r="G26" s="5"/>
      <c r="H26" s="22" t="s">
        <v>176</v>
      </c>
      <c r="I26" s="16">
        <v>286500</v>
      </c>
      <c r="J26" s="5"/>
      <c r="K26" s="49">
        <f t="shared" si="1"/>
        <v>121402904</v>
      </c>
      <c r="L26" s="49">
        <f t="shared" si="2"/>
        <v>0</v>
      </c>
    </row>
    <row r="27" spans="1:12" ht="23.25" customHeight="1">
      <c r="A27" s="6" t="str">
        <f t="shared" si="0"/>
        <v>C0941613</v>
      </c>
      <c r="B27" s="3">
        <v>41613</v>
      </c>
      <c r="C27" s="4" t="s">
        <v>41</v>
      </c>
      <c r="D27" s="3">
        <v>41613</v>
      </c>
      <c r="E27" s="5" t="s">
        <v>171</v>
      </c>
      <c r="F27" s="33"/>
      <c r="G27" s="5"/>
      <c r="H27" s="22" t="s">
        <v>176</v>
      </c>
      <c r="I27" s="16">
        <v>549909</v>
      </c>
      <c r="J27" s="5"/>
      <c r="K27" s="49">
        <f t="shared" si="1"/>
        <v>121952813</v>
      </c>
      <c r="L27" s="49">
        <f t="shared" si="2"/>
        <v>0</v>
      </c>
    </row>
    <row r="28" spans="1:12" ht="23.25" customHeight="1">
      <c r="A28" s="6" t="str">
        <f t="shared" si="0"/>
        <v>C1041613</v>
      </c>
      <c r="B28" s="3">
        <v>41613</v>
      </c>
      <c r="C28" s="4" t="s">
        <v>42</v>
      </c>
      <c r="D28" s="3">
        <v>41613</v>
      </c>
      <c r="E28" s="5" t="s">
        <v>88</v>
      </c>
      <c r="F28" s="33"/>
      <c r="G28" s="5"/>
      <c r="H28" s="22" t="s">
        <v>176</v>
      </c>
      <c r="I28" s="16">
        <v>990000</v>
      </c>
      <c r="J28" s="5"/>
      <c r="K28" s="49">
        <f t="shared" si="1"/>
        <v>122942813</v>
      </c>
      <c r="L28" s="49">
        <f t="shared" si="2"/>
        <v>0</v>
      </c>
    </row>
    <row r="29" spans="1:12" ht="23.25" customHeight="1">
      <c r="A29" s="6" t="str">
        <f t="shared" si="0"/>
        <v>GBN41615</v>
      </c>
      <c r="B29" s="3">
        <v>41615</v>
      </c>
      <c r="C29" s="4" t="s">
        <v>79</v>
      </c>
      <c r="D29" s="3">
        <v>41615</v>
      </c>
      <c r="E29" s="23" t="s">
        <v>207</v>
      </c>
      <c r="F29" s="33"/>
      <c r="G29" s="5"/>
      <c r="H29" s="22" t="s">
        <v>80</v>
      </c>
      <c r="I29" s="16">
        <v>10560</v>
      </c>
      <c r="J29" s="5"/>
      <c r="K29" s="49">
        <f t="shared" si="1"/>
        <v>122953373</v>
      </c>
      <c r="L29" s="49">
        <f t="shared" si="2"/>
        <v>0</v>
      </c>
    </row>
    <row r="30" spans="1:12" ht="23.25" customHeight="1">
      <c r="A30" s="6" t="str">
        <f t="shared" si="0"/>
        <v>C1141616</v>
      </c>
      <c r="B30" s="3">
        <v>41616</v>
      </c>
      <c r="C30" s="4" t="s">
        <v>43</v>
      </c>
      <c r="D30" s="3">
        <v>41616</v>
      </c>
      <c r="E30" s="5" t="s">
        <v>88</v>
      </c>
      <c r="F30" s="33"/>
      <c r="G30" s="5"/>
      <c r="H30" s="22" t="s">
        <v>176</v>
      </c>
      <c r="I30" s="16">
        <v>1032000</v>
      </c>
      <c r="J30" s="5"/>
      <c r="K30" s="49">
        <f t="shared" si="1"/>
        <v>123985373</v>
      </c>
      <c r="L30" s="49">
        <f t="shared" si="2"/>
        <v>0</v>
      </c>
    </row>
    <row r="31" spans="1:12" ht="23.25" customHeight="1">
      <c r="A31" s="6" t="str">
        <f t="shared" si="0"/>
        <v>C1441618</v>
      </c>
      <c r="B31" s="3">
        <v>41618</v>
      </c>
      <c r="C31" s="4" t="s">
        <v>46</v>
      </c>
      <c r="D31" s="3">
        <v>41618</v>
      </c>
      <c r="E31" s="23" t="s">
        <v>29</v>
      </c>
      <c r="F31" s="33"/>
      <c r="G31" s="5"/>
      <c r="H31" s="22" t="s">
        <v>176</v>
      </c>
      <c r="I31" s="16">
        <v>453518</v>
      </c>
      <c r="J31" s="5"/>
      <c r="K31" s="49">
        <f t="shared" si="1"/>
        <v>124438891</v>
      </c>
      <c r="L31" s="49">
        <f t="shared" si="2"/>
        <v>0</v>
      </c>
    </row>
    <row r="32" spans="1:12" ht="23.25" customHeight="1">
      <c r="A32" s="6" t="str">
        <f t="shared" si="0"/>
        <v>C1541618</v>
      </c>
      <c r="B32" s="3">
        <v>41618</v>
      </c>
      <c r="C32" s="4" t="s">
        <v>47</v>
      </c>
      <c r="D32" s="3">
        <v>41618</v>
      </c>
      <c r="E32" s="23" t="s">
        <v>88</v>
      </c>
      <c r="F32" s="34"/>
      <c r="G32" s="32"/>
      <c r="H32" s="22" t="s">
        <v>176</v>
      </c>
      <c r="I32" s="16">
        <v>1086000</v>
      </c>
      <c r="J32" s="5"/>
      <c r="K32" s="49">
        <f t="shared" si="1"/>
        <v>125524891</v>
      </c>
      <c r="L32" s="49">
        <f t="shared" si="2"/>
        <v>0</v>
      </c>
    </row>
    <row r="33" spans="1:12" ht="23.25" customHeight="1">
      <c r="A33" s="6" t="str">
        <f t="shared" si="0"/>
        <v>GBN41619</v>
      </c>
      <c r="B33" s="3">
        <v>41619</v>
      </c>
      <c r="C33" s="4" t="s">
        <v>79</v>
      </c>
      <c r="D33" s="3">
        <v>41619</v>
      </c>
      <c r="E33" s="5" t="s">
        <v>353</v>
      </c>
      <c r="F33" s="34"/>
      <c r="G33" s="32"/>
      <c r="H33" s="22" t="s">
        <v>80</v>
      </c>
      <c r="I33" s="16">
        <v>200777</v>
      </c>
      <c r="J33" s="5"/>
      <c r="K33" s="49">
        <f t="shared" si="1"/>
        <v>125725668</v>
      </c>
      <c r="L33" s="49">
        <f t="shared" si="2"/>
        <v>0</v>
      </c>
    </row>
    <row r="34" spans="1:12" ht="23.25" customHeight="1">
      <c r="A34" s="6" t="str">
        <f t="shared" si="0"/>
        <v>GBN41619</v>
      </c>
      <c r="B34" s="3">
        <v>41619</v>
      </c>
      <c r="C34" s="4" t="s">
        <v>79</v>
      </c>
      <c r="D34" s="3">
        <v>41619</v>
      </c>
      <c r="E34" s="5" t="s">
        <v>249</v>
      </c>
      <c r="F34" s="33"/>
      <c r="G34" s="5"/>
      <c r="H34" s="22" t="s">
        <v>80</v>
      </c>
      <c r="I34" s="16">
        <v>58208</v>
      </c>
      <c r="J34" s="5"/>
      <c r="K34" s="49">
        <f t="shared" si="1"/>
        <v>125783876</v>
      </c>
      <c r="L34" s="49">
        <f t="shared" si="2"/>
        <v>0</v>
      </c>
    </row>
    <row r="35" spans="1:12" ht="23.25" customHeight="1">
      <c r="A35" s="6" t="str">
        <f t="shared" si="0"/>
        <v>GBN41620</v>
      </c>
      <c r="B35" s="3">
        <v>41620</v>
      </c>
      <c r="C35" s="4" t="s">
        <v>79</v>
      </c>
      <c r="D35" s="3">
        <v>41620</v>
      </c>
      <c r="E35" s="5" t="s">
        <v>194</v>
      </c>
      <c r="F35" s="5"/>
      <c r="G35" s="5"/>
      <c r="H35" s="22" t="s">
        <v>24</v>
      </c>
      <c r="I35" s="16">
        <v>1000</v>
      </c>
      <c r="J35" s="5"/>
      <c r="K35" s="49">
        <f t="shared" si="1"/>
        <v>125784876</v>
      </c>
      <c r="L35" s="49">
        <f t="shared" si="2"/>
        <v>0</v>
      </c>
    </row>
    <row r="36" spans="1:12" ht="23.25" customHeight="1">
      <c r="A36" s="6" t="str">
        <f t="shared" si="0"/>
        <v>GBN41620</v>
      </c>
      <c r="B36" s="3">
        <v>41620</v>
      </c>
      <c r="C36" s="4" t="s">
        <v>79</v>
      </c>
      <c r="D36" s="3">
        <v>41620</v>
      </c>
      <c r="E36" s="5" t="s">
        <v>194</v>
      </c>
      <c r="F36" s="33"/>
      <c r="G36" s="5"/>
      <c r="H36" s="22" t="s">
        <v>24</v>
      </c>
      <c r="I36" s="16">
        <v>1000</v>
      </c>
      <c r="J36" s="5"/>
      <c r="K36" s="49">
        <f t="shared" si="1"/>
        <v>125785876</v>
      </c>
      <c r="L36" s="49">
        <f t="shared" si="2"/>
        <v>0</v>
      </c>
    </row>
    <row r="37" spans="1:12" ht="23.25" customHeight="1">
      <c r="A37" s="6" t="str">
        <f t="shared" si="0"/>
        <v>GBN41620</v>
      </c>
      <c r="B37" s="3">
        <v>41620</v>
      </c>
      <c r="C37" s="4" t="s">
        <v>79</v>
      </c>
      <c r="D37" s="3">
        <v>41620</v>
      </c>
      <c r="E37" s="5" t="s">
        <v>194</v>
      </c>
      <c r="F37" s="33"/>
      <c r="G37" s="5"/>
      <c r="H37" s="22" t="s">
        <v>24</v>
      </c>
      <c r="I37" s="16">
        <v>3500</v>
      </c>
      <c r="J37" s="5"/>
      <c r="K37" s="49">
        <f t="shared" si="1"/>
        <v>125789376</v>
      </c>
      <c r="L37" s="49">
        <f t="shared" si="2"/>
        <v>0</v>
      </c>
    </row>
    <row r="38" spans="1:12" ht="23.25" customHeight="1">
      <c r="A38" s="6" t="str">
        <f t="shared" si="0"/>
        <v>GBN41620</v>
      </c>
      <c r="B38" s="3">
        <v>41620</v>
      </c>
      <c r="C38" s="4" t="s">
        <v>79</v>
      </c>
      <c r="D38" s="3">
        <v>41620</v>
      </c>
      <c r="E38" s="5" t="s">
        <v>194</v>
      </c>
      <c r="F38" s="33"/>
      <c r="G38" s="5"/>
      <c r="H38" s="22" t="s">
        <v>24</v>
      </c>
      <c r="I38" s="16">
        <v>2376</v>
      </c>
      <c r="J38" s="5"/>
      <c r="K38" s="49">
        <f t="shared" si="1"/>
        <v>125791752</v>
      </c>
      <c r="L38" s="49">
        <f t="shared" si="2"/>
        <v>0</v>
      </c>
    </row>
    <row r="39" spans="1:12" ht="23.25" customHeight="1">
      <c r="A39" s="6" t="str">
        <f t="shared" si="0"/>
        <v>C1841621</v>
      </c>
      <c r="B39" s="3">
        <v>41621</v>
      </c>
      <c r="C39" s="4" t="s">
        <v>50</v>
      </c>
      <c r="D39" s="3">
        <v>41621</v>
      </c>
      <c r="E39" s="5" t="s">
        <v>88</v>
      </c>
      <c r="F39" s="33"/>
      <c r="G39" s="5"/>
      <c r="H39" s="22" t="s">
        <v>176</v>
      </c>
      <c r="I39" s="16">
        <v>924000</v>
      </c>
      <c r="J39" s="5"/>
      <c r="K39" s="49">
        <f t="shared" si="1"/>
        <v>126715752</v>
      </c>
      <c r="L39" s="49">
        <f t="shared" si="2"/>
        <v>0</v>
      </c>
    </row>
    <row r="40" spans="1:12" ht="23.25" customHeight="1">
      <c r="A40" s="6" t="str">
        <f t="shared" si="0"/>
        <v>C1941623</v>
      </c>
      <c r="B40" s="3">
        <v>41623</v>
      </c>
      <c r="C40" s="4" t="s">
        <v>51</v>
      </c>
      <c r="D40" s="3">
        <v>41623</v>
      </c>
      <c r="E40" s="5" t="s">
        <v>84</v>
      </c>
      <c r="F40" s="33"/>
      <c r="G40" s="5"/>
      <c r="H40" s="22" t="s">
        <v>176</v>
      </c>
      <c r="I40" s="16">
        <v>544576</v>
      </c>
      <c r="J40" s="5"/>
      <c r="K40" s="49">
        <f t="shared" si="1"/>
        <v>127260328</v>
      </c>
      <c r="L40" s="49">
        <f t="shared" si="2"/>
        <v>0</v>
      </c>
    </row>
    <row r="41" spans="1:12" ht="23.25" customHeight="1">
      <c r="A41" s="6" t="str">
        <f t="shared" si="0"/>
        <v>C2041623</v>
      </c>
      <c r="B41" s="3">
        <v>41623</v>
      </c>
      <c r="C41" s="4" t="s">
        <v>52</v>
      </c>
      <c r="D41" s="3">
        <v>41623</v>
      </c>
      <c r="E41" s="5" t="s">
        <v>88</v>
      </c>
      <c r="F41" s="33"/>
      <c r="G41" s="5"/>
      <c r="H41" s="22" t="s">
        <v>176</v>
      </c>
      <c r="I41" s="16">
        <v>972000</v>
      </c>
      <c r="J41" s="5"/>
      <c r="K41" s="49">
        <f t="shared" si="1"/>
        <v>128232328</v>
      </c>
      <c r="L41" s="49">
        <f t="shared" si="2"/>
        <v>0</v>
      </c>
    </row>
    <row r="42" spans="1:12" ht="23.25" customHeight="1">
      <c r="A42" s="6" t="str">
        <f t="shared" si="0"/>
        <v>CTGS41624</v>
      </c>
      <c r="B42" s="3">
        <v>41624</v>
      </c>
      <c r="C42" s="4" t="s">
        <v>177</v>
      </c>
      <c r="D42" s="3">
        <v>41624</v>
      </c>
      <c r="E42" s="5" t="s">
        <v>368</v>
      </c>
      <c r="F42" s="33"/>
      <c r="G42" s="5"/>
      <c r="H42" s="22" t="s">
        <v>82</v>
      </c>
      <c r="I42" s="16">
        <v>34166</v>
      </c>
      <c r="J42" s="5"/>
      <c r="K42" s="49">
        <f t="shared" si="1"/>
        <v>128266494</v>
      </c>
      <c r="L42" s="49">
        <f t="shared" si="2"/>
        <v>0</v>
      </c>
    </row>
    <row r="43" spans="1:12" ht="23.25" customHeight="1">
      <c r="A43" s="6" t="str">
        <f t="shared" si="0"/>
        <v>GBN41625</v>
      </c>
      <c r="B43" s="3">
        <v>41625</v>
      </c>
      <c r="C43" s="4" t="s">
        <v>79</v>
      </c>
      <c r="D43" s="3">
        <v>41625</v>
      </c>
      <c r="E43" s="23" t="s">
        <v>353</v>
      </c>
      <c r="F43" s="33"/>
      <c r="G43" s="5"/>
      <c r="H43" s="22" t="s">
        <v>80</v>
      </c>
      <c r="I43" s="16">
        <v>170829</v>
      </c>
      <c r="J43" s="5"/>
      <c r="K43" s="49">
        <f t="shared" si="1"/>
        <v>128437323</v>
      </c>
      <c r="L43" s="49">
        <f t="shared" si="2"/>
        <v>0</v>
      </c>
    </row>
    <row r="44" spans="1:12" ht="23.25" customHeight="1">
      <c r="A44" s="6" t="str">
        <f t="shared" si="0"/>
        <v>GBN41625</v>
      </c>
      <c r="B44" s="3">
        <v>41625</v>
      </c>
      <c r="C44" s="4" t="s">
        <v>79</v>
      </c>
      <c r="D44" s="3">
        <v>41625</v>
      </c>
      <c r="E44" s="5" t="s">
        <v>249</v>
      </c>
      <c r="F44" s="33"/>
      <c r="G44" s="5"/>
      <c r="H44" s="22" t="s">
        <v>80</v>
      </c>
      <c r="I44" s="16">
        <v>58208</v>
      </c>
      <c r="J44" s="5"/>
      <c r="K44" s="49">
        <f t="shared" si="1"/>
        <v>128495531</v>
      </c>
      <c r="L44" s="49">
        <f t="shared" si="2"/>
        <v>0</v>
      </c>
    </row>
    <row r="45" spans="1:12" ht="30">
      <c r="A45" s="6" t="str">
        <f t="shared" si="0"/>
        <v>GBN41626</v>
      </c>
      <c r="B45" s="3">
        <v>41626</v>
      </c>
      <c r="C45" s="4" t="s">
        <v>79</v>
      </c>
      <c r="D45" s="3">
        <v>41626</v>
      </c>
      <c r="E45" s="5" t="s">
        <v>369</v>
      </c>
      <c r="F45" s="33"/>
      <c r="G45" s="5"/>
      <c r="H45" s="22" t="s">
        <v>24</v>
      </c>
      <c r="I45" s="16">
        <v>3000</v>
      </c>
      <c r="J45" s="5"/>
      <c r="K45" s="49">
        <f t="shared" si="1"/>
        <v>128498531</v>
      </c>
      <c r="L45" s="49">
        <f t="shared" si="2"/>
        <v>0</v>
      </c>
    </row>
    <row r="46" spans="1:12" ht="30">
      <c r="A46" s="6" t="str">
        <f t="shared" si="0"/>
        <v>GBN41626</v>
      </c>
      <c r="B46" s="3">
        <v>41626</v>
      </c>
      <c r="C46" s="4" t="s">
        <v>79</v>
      </c>
      <c r="D46" s="3">
        <v>41626</v>
      </c>
      <c r="E46" s="5" t="s">
        <v>370</v>
      </c>
      <c r="F46" s="33"/>
      <c r="G46" s="5"/>
      <c r="H46" s="22" t="s">
        <v>24</v>
      </c>
      <c r="I46" s="16">
        <v>3000</v>
      </c>
      <c r="J46" s="5"/>
      <c r="K46" s="49">
        <f t="shared" si="1"/>
        <v>128501531</v>
      </c>
      <c r="L46" s="49">
        <f t="shared" si="2"/>
        <v>0</v>
      </c>
    </row>
    <row r="47" spans="1:12" ht="30">
      <c r="B47" s="3">
        <v>41626</v>
      </c>
      <c r="C47" s="4" t="s">
        <v>79</v>
      </c>
      <c r="D47" s="3">
        <v>41626</v>
      </c>
      <c r="E47" s="5" t="s">
        <v>370</v>
      </c>
      <c r="F47" s="33"/>
      <c r="G47" s="5"/>
      <c r="H47" s="22" t="s">
        <v>24</v>
      </c>
      <c r="I47" s="16">
        <v>3000</v>
      </c>
      <c r="J47" s="5"/>
      <c r="K47" s="49">
        <f t="shared" ref="K47:K88" si="3">MAX(K46+I47-J47-L46,0)</f>
        <v>128504531</v>
      </c>
      <c r="L47" s="49">
        <f t="shared" ref="L47:L88" si="4">MAX(L46+J47-K46-I47,0)</f>
        <v>0</v>
      </c>
    </row>
    <row r="48" spans="1:12" ht="30">
      <c r="B48" s="3">
        <v>41626</v>
      </c>
      <c r="C48" s="4" t="s">
        <v>79</v>
      </c>
      <c r="D48" s="3">
        <v>41626</v>
      </c>
      <c r="E48" s="5" t="s">
        <v>371</v>
      </c>
      <c r="F48" s="33"/>
      <c r="G48" s="5"/>
      <c r="H48" s="22" t="s">
        <v>24</v>
      </c>
      <c r="I48" s="16">
        <v>3000</v>
      </c>
      <c r="J48" s="5"/>
      <c r="K48" s="49">
        <f t="shared" si="3"/>
        <v>128507531</v>
      </c>
      <c r="L48" s="49">
        <f t="shared" si="4"/>
        <v>0</v>
      </c>
    </row>
    <row r="49" spans="2:12" ht="30">
      <c r="B49" s="3">
        <v>41626</v>
      </c>
      <c r="C49" s="4" t="s">
        <v>79</v>
      </c>
      <c r="D49" s="3">
        <v>41626</v>
      </c>
      <c r="E49" s="5" t="s">
        <v>371</v>
      </c>
      <c r="F49" s="33"/>
      <c r="G49" s="5"/>
      <c r="H49" s="22" t="s">
        <v>24</v>
      </c>
      <c r="I49" s="16">
        <v>3000</v>
      </c>
      <c r="J49" s="5"/>
      <c r="K49" s="49">
        <f t="shared" si="3"/>
        <v>128510531</v>
      </c>
      <c r="L49" s="49">
        <f t="shared" si="4"/>
        <v>0</v>
      </c>
    </row>
    <row r="50" spans="2:12" ht="30">
      <c r="B50" s="3">
        <v>41626</v>
      </c>
      <c r="C50" s="4" t="s">
        <v>79</v>
      </c>
      <c r="D50" s="3">
        <v>41626</v>
      </c>
      <c r="E50" s="5" t="s">
        <v>371</v>
      </c>
      <c r="F50" s="33"/>
      <c r="G50" s="5"/>
      <c r="H50" s="22" t="s">
        <v>24</v>
      </c>
      <c r="I50" s="16">
        <v>3000</v>
      </c>
      <c r="J50" s="5"/>
      <c r="K50" s="49">
        <f t="shared" si="3"/>
        <v>128513531</v>
      </c>
      <c r="L50" s="49">
        <f t="shared" si="4"/>
        <v>0</v>
      </c>
    </row>
    <row r="51" spans="2:12" ht="23.25" customHeight="1">
      <c r="B51" s="3">
        <v>41626</v>
      </c>
      <c r="C51" s="4" t="s">
        <v>55</v>
      </c>
      <c r="D51" s="3">
        <v>41626</v>
      </c>
      <c r="E51" s="5" t="s">
        <v>84</v>
      </c>
      <c r="F51" s="33"/>
      <c r="G51" s="5"/>
      <c r="H51" s="22" t="s">
        <v>176</v>
      </c>
      <c r="I51" s="16">
        <v>138603</v>
      </c>
      <c r="J51" s="5"/>
      <c r="K51" s="49">
        <f t="shared" si="3"/>
        <v>128652134</v>
      </c>
      <c r="L51" s="49">
        <f t="shared" si="4"/>
        <v>0</v>
      </c>
    </row>
    <row r="52" spans="2:12" ht="23.25" customHeight="1">
      <c r="B52" s="3">
        <v>41626</v>
      </c>
      <c r="C52" s="4" t="s">
        <v>58</v>
      </c>
      <c r="D52" s="3">
        <v>41626</v>
      </c>
      <c r="E52" s="5" t="s">
        <v>88</v>
      </c>
      <c r="F52" s="33"/>
      <c r="G52" s="5"/>
      <c r="H52" s="22" t="s">
        <v>176</v>
      </c>
      <c r="I52" s="16">
        <v>948000</v>
      </c>
      <c r="J52" s="5"/>
      <c r="K52" s="49">
        <f t="shared" si="3"/>
        <v>129600134</v>
      </c>
      <c r="L52" s="49">
        <f t="shared" si="4"/>
        <v>0</v>
      </c>
    </row>
    <row r="53" spans="2:12" ht="23.25" customHeight="1">
      <c r="B53" s="3">
        <v>41627</v>
      </c>
      <c r="C53" s="4" t="s">
        <v>79</v>
      </c>
      <c r="D53" s="3">
        <v>41627</v>
      </c>
      <c r="E53" s="5" t="s">
        <v>194</v>
      </c>
      <c r="F53" s="33"/>
      <c r="G53" s="5"/>
      <c r="H53" s="22" t="s">
        <v>24</v>
      </c>
      <c r="I53" s="16">
        <v>1000</v>
      </c>
      <c r="J53" s="5"/>
      <c r="K53" s="49">
        <f t="shared" si="3"/>
        <v>129601134</v>
      </c>
      <c r="L53" s="49">
        <f t="shared" si="4"/>
        <v>0</v>
      </c>
    </row>
    <row r="54" spans="2:12" ht="23.25" customHeight="1">
      <c r="B54" s="3">
        <v>41628</v>
      </c>
      <c r="C54" s="4" t="s">
        <v>193</v>
      </c>
      <c r="D54" s="3">
        <v>41628</v>
      </c>
      <c r="E54" s="5" t="s">
        <v>225</v>
      </c>
      <c r="F54" s="33"/>
      <c r="G54" s="5"/>
      <c r="H54" s="22" t="s">
        <v>23</v>
      </c>
      <c r="I54" s="16">
        <v>390000</v>
      </c>
      <c r="J54" s="5"/>
      <c r="K54" s="49">
        <f t="shared" si="3"/>
        <v>129991134</v>
      </c>
      <c r="L54" s="49">
        <f t="shared" si="4"/>
        <v>0</v>
      </c>
    </row>
    <row r="55" spans="2:12" ht="23.25" customHeight="1">
      <c r="B55" s="3">
        <v>41628</v>
      </c>
      <c r="C55" s="4" t="s">
        <v>193</v>
      </c>
      <c r="D55" s="3">
        <v>41628</v>
      </c>
      <c r="E55" s="5" t="s">
        <v>264</v>
      </c>
      <c r="F55" s="33"/>
      <c r="G55" s="5"/>
      <c r="H55" s="22" t="s">
        <v>23</v>
      </c>
      <c r="I55" s="16">
        <v>210875</v>
      </c>
      <c r="J55" s="5"/>
      <c r="K55" s="49">
        <f t="shared" si="3"/>
        <v>130202009</v>
      </c>
      <c r="L55" s="49">
        <f t="shared" si="4"/>
        <v>0</v>
      </c>
    </row>
    <row r="56" spans="2:12" ht="23.25" customHeight="1">
      <c r="B56" s="3">
        <v>41628</v>
      </c>
      <c r="C56" s="4" t="s">
        <v>62</v>
      </c>
      <c r="D56" s="3">
        <v>41628</v>
      </c>
      <c r="E56" s="5" t="s">
        <v>88</v>
      </c>
      <c r="F56" s="33"/>
      <c r="G56" s="5"/>
      <c r="H56" s="22" t="s">
        <v>176</v>
      </c>
      <c r="I56" s="16">
        <v>876000</v>
      </c>
      <c r="J56" s="5"/>
      <c r="K56" s="49">
        <f t="shared" si="3"/>
        <v>131078009</v>
      </c>
      <c r="L56" s="49">
        <f t="shared" si="4"/>
        <v>0</v>
      </c>
    </row>
    <row r="57" spans="2:12" ht="23.25" customHeight="1">
      <c r="B57" s="3">
        <v>41631</v>
      </c>
      <c r="C57" s="4" t="s">
        <v>79</v>
      </c>
      <c r="D57" s="3">
        <v>41631</v>
      </c>
      <c r="E57" s="5" t="s">
        <v>194</v>
      </c>
      <c r="F57" s="33"/>
      <c r="G57" s="5"/>
      <c r="H57" s="22" t="s">
        <v>24</v>
      </c>
      <c r="I57" s="16">
        <v>1746</v>
      </c>
      <c r="J57" s="5"/>
      <c r="K57" s="49">
        <f t="shared" si="3"/>
        <v>131079755</v>
      </c>
      <c r="L57" s="49">
        <f t="shared" si="4"/>
        <v>0</v>
      </c>
    </row>
    <row r="58" spans="2:12" ht="23.25" customHeight="1">
      <c r="B58" s="3">
        <v>41631</v>
      </c>
      <c r="C58" s="4" t="s">
        <v>63</v>
      </c>
      <c r="D58" s="3">
        <v>41631</v>
      </c>
      <c r="E58" s="5" t="s">
        <v>29</v>
      </c>
      <c r="F58" s="33"/>
      <c r="G58" s="5"/>
      <c r="H58" s="22" t="s">
        <v>176</v>
      </c>
      <c r="I58" s="16">
        <v>313505</v>
      </c>
      <c r="J58" s="5"/>
      <c r="K58" s="49">
        <f t="shared" si="3"/>
        <v>131393260</v>
      </c>
      <c r="L58" s="49">
        <f t="shared" si="4"/>
        <v>0</v>
      </c>
    </row>
    <row r="59" spans="2:12" ht="23.25" customHeight="1">
      <c r="B59" s="3">
        <v>41631</v>
      </c>
      <c r="C59" s="4" t="s">
        <v>66</v>
      </c>
      <c r="D59" s="3">
        <v>41631</v>
      </c>
      <c r="E59" s="5" t="s">
        <v>88</v>
      </c>
      <c r="F59" s="33"/>
      <c r="G59" s="5"/>
      <c r="H59" s="22" t="s">
        <v>176</v>
      </c>
      <c r="I59" s="16">
        <v>900000</v>
      </c>
      <c r="J59" s="5"/>
      <c r="K59" s="49">
        <f t="shared" si="3"/>
        <v>132293260</v>
      </c>
      <c r="L59" s="49">
        <f t="shared" si="4"/>
        <v>0</v>
      </c>
    </row>
    <row r="60" spans="2:12" ht="23.25" customHeight="1">
      <c r="B60" s="3">
        <v>41632</v>
      </c>
      <c r="C60" s="4" t="s">
        <v>226</v>
      </c>
      <c r="D60" s="3">
        <v>41632</v>
      </c>
      <c r="E60" s="5" t="s">
        <v>372</v>
      </c>
      <c r="F60" s="33"/>
      <c r="G60" s="5"/>
      <c r="H60" s="22" t="s">
        <v>23</v>
      </c>
      <c r="I60" s="16">
        <v>383082</v>
      </c>
      <c r="J60" s="5"/>
      <c r="K60" s="49">
        <f t="shared" si="3"/>
        <v>132676342</v>
      </c>
      <c r="L60" s="49">
        <f t="shared" si="4"/>
        <v>0</v>
      </c>
    </row>
    <row r="61" spans="2:12" ht="23.25" customHeight="1">
      <c r="B61" s="3">
        <v>41635</v>
      </c>
      <c r="C61" s="4" t="s">
        <v>79</v>
      </c>
      <c r="D61" s="3">
        <v>41635</v>
      </c>
      <c r="E61" s="5" t="s">
        <v>373</v>
      </c>
      <c r="F61" s="33"/>
      <c r="G61" s="5"/>
      <c r="H61" s="22" t="s">
        <v>80</v>
      </c>
      <c r="I61" s="16">
        <v>64115</v>
      </c>
      <c r="J61" s="5"/>
      <c r="K61" s="49">
        <f t="shared" si="3"/>
        <v>132740457</v>
      </c>
      <c r="L61" s="49">
        <f t="shared" si="4"/>
        <v>0</v>
      </c>
    </row>
    <row r="62" spans="2:12" ht="23.25" customHeight="1">
      <c r="B62" s="3">
        <v>41635</v>
      </c>
      <c r="C62" s="4" t="s">
        <v>79</v>
      </c>
      <c r="D62" s="3">
        <v>41635</v>
      </c>
      <c r="E62" s="5" t="s">
        <v>249</v>
      </c>
      <c r="F62" s="33"/>
      <c r="G62" s="5"/>
      <c r="H62" s="22" t="s">
        <v>80</v>
      </c>
      <c r="I62" s="16">
        <v>58208</v>
      </c>
      <c r="J62" s="5"/>
      <c r="K62" s="49">
        <f t="shared" si="3"/>
        <v>132798665</v>
      </c>
      <c r="L62" s="49">
        <f t="shared" si="4"/>
        <v>0</v>
      </c>
    </row>
    <row r="63" spans="2:12" ht="23.25" customHeight="1">
      <c r="B63" s="3">
        <v>41635</v>
      </c>
      <c r="C63" s="4" t="s">
        <v>79</v>
      </c>
      <c r="D63" s="3">
        <v>41635</v>
      </c>
      <c r="E63" s="5" t="s">
        <v>249</v>
      </c>
      <c r="F63" s="33"/>
      <c r="G63" s="5"/>
      <c r="H63" s="22" t="s">
        <v>80</v>
      </c>
      <c r="I63" s="16">
        <v>75291</v>
      </c>
      <c r="J63" s="5"/>
      <c r="K63" s="49">
        <f t="shared" si="3"/>
        <v>132873956</v>
      </c>
      <c r="L63" s="49">
        <f t="shared" si="4"/>
        <v>0</v>
      </c>
    </row>
    <row r="64" spans="2:12" ht="23.25" customHeight="1">
      <c r="B64" s="3">
        <v>41635</v>
      </c>
      <c r="C64" s="4" t="s">
        <v>79</v>
      </c>
      <c r="D64" s="3">
        <v>41635</v>
      </c>
      <c r="E64" s="5" t="s">
        <v>281</v>
      </c>
      <c r="F64" s="33"/>
      <c r="G64" s="5"/>
      <c r="H64" s="22" t="s">
        <v>80</v>
      </c>
      <c r="I64" s="16">
        <v>64957</v>
      </c>
      <c r="J64" s="5"/>
      <c r="K64" s="49">
        <f t="shared" si="3"/>
        <v>132938913</v>
      </c>
      <c r="L64" s="49">
        <f t="shared" si="4"/>
        <v>0</v>
      </c>
    </row>
    <row r="65" spans="1:12" ht="23.25" customHeight="1">
      <c r="A65" s="6" t="str">
        <f t="shared" si="0"/>
        <v>GBN41635</v>
      </c>
      <c r="B65" s="3">
        <v>41635</v>
      </c>
      <c r="C65" s="4" t="s">
        <v>79</v>
      </c>
      <c r="D65" s="3">
        <v>41635</v>
      </c>
      <c r="E65" s="5" t="s">
        <v>249</v>
      </c>
      <c r="F65" s="33"/>
      <c r="G65" s="5"/>
      <c r="H65" s="22" t="s">
        <v>80</v>
      </c>
      <c r="I65" s="16">
        <v>58208</v>
      </c>
      <c r="J65" s="5"/>
      <c r="K65" s="49">
        <f t="shared" si="3"/>
        <v>132997121</v>
      </c>
      <c r="L65" s="49">
        <f t="shared" si="4"/>
        <v>0</v>
      </c>
    </row>
    <row r="66" spans="1:12" ht="23.25" customHeight="1">
      <c r="A66" s="6" t="str">
        <f>C66&amp;D66</f>
        <v>GBN41635</v>
      </c>
      <c r="B66" s="3">
        <v>41635</v>
      </c>
      <c r="C66" s="4" t="s">
        <v>79</v>
      </c>
      <c r="D66" s="3">
        <v>41635</v>
      </c>
      <c r="E66" s="5" t="s">
        <v>249</v>
      </c>
      <c r="F66" s="33"/>
      <c r="G66" s="5"/>
      <c r="H66" s="22" t="s">
        <v>80</v>
      </c>
      <c r="I66" s="16">
        <v>75291</v>
      </c>
      <c r="J66" s="5"/>
      <c r="K66" s="49">
        <f t="shared" si="3"/>
        <v>133072412</v>
      </c>
      <c r="L66" s="49">
        <f t="shared" si="4"/>
        <v>0</v>
      </c>
    </row>
    <row r="67" spans="1:12" ht="23.25" customHeight="1">
      <c r="B67" s="3">
        <v>41635</v>
      </c>
      <c r="C67" s="4" t="s">
        <v>79</v>
      </c>
      <c r="D67" s="3">
        <v>41635</v>
      </c>
      <c r="E67" s="5" t="s">
        <v>194</v>
      </c>
      <c r="F67" s="33"/>
      <c r="G67" s="5"/>
      <c r="H67" s="22" t="s">
        <v>24</v>
      </c>
      <c r="I67" s="16">
        <v>2000</v>
      </c>
      <c r="J67" s="5"/>
      <c r="K67" s="49">
        <f t="shared" si="3"/>
        <v>133074412</v>
      </c>
      <c r="L67" s="49">
        <f t="shared" si="4"/>
        <v>0</v>
      </c>
    </row>
    <row r="68" spans="1:12" ht="23.25" customHeight="1">
      <c r="B68" s="3">
        <v>41635</v>
      </c>
      <c r="C68" s="4" t="s">
        <v>79</v>
      </c>
      <c r="D68" s="3">
        <v>41635</v>
      </c>
      <c r="E68" s="5" t="s">
        <v>194</v>
      </c>
      <c r="F68" s="33"/>
      <c r="G68" s="5"/>
      <c r="H68" s="22" t="s">
        <v>24</v>
      </c>
      <c r="I68" s="16">
        <v>1000</v>
      </c>
      <c r="J68" s="5"/>
      <c r="K68" s="49">
        <f t="shared" si="3"/>
        <v>133075412</v>
      </c>
      <c r="L68" s="49">
        <f t="shared" si="4"/>
        <v>0</v>
      </c>
    </row>
    <row r="69" spans="1:12" ht="23.25" customHeight="1">
      <c r="B69" s="3">
        <v>41635</v>
      </c>
      <c r="C69" s="4" t="s">
        <v>79</v>
      </c>
      <c r="D69" s="3">
        <v>41635</v>
      </c>
      <c r="E69" s="5" t="s">
        <v>194</v>
      </c>
      <c r="F69" s="33"/>
      <c r="G69" s="5"/>
      <c r="H69" s="22" t="s">
        <v>24</v>
      </c>
      <c r="I69" s="16">
        <v>1000</v>
      </c>
      <c r="J69" s="5"/>
      <c r="K69" s="49">
        <f t="shared" si="3"/>
        <v>133076412</v>
      </c>
      <c r="L69" s="49">
        <f t="shared" si="4"/>
        <v>0</v>
      </c>
    </row>
    <row r="70" spans="1:12" ht="23.25" customHeight="1">
      <c r="B70" s="3">
        <v>41635</v>
      </c>
      <c r="C70" s="4" t="s">
        <v>177</v>
      </c>
      <c r="D70" s="3">
        <v>41635</v>
      </c>
      <c r="E70" s="5" t="s">
        <v>368</v>
      </c>
      <c r="F70" s="33"/>
      <c r="G70" s="5"/>
      <c r="H70" s="22" t="s">
        <v>82</v>
      </c>
      <c r="I70" s="16">
        <v>26344</v>
      </c>
      <c r="J70" s="5"/>
      <c r="K70" s="49">
        <f t="shared" si="3"/>
        <v>133102756</v>
      </c>
      <c r="L70" s="49">
        <f t="shared" si="4"/>
        <v>0</v>
      </c>
    </row>
    <row r="71" spans="1:12" ht="23.25" customHeight="1">
      <c r="B71" s="3">
        <v>41636</v>
      </c>
      <c r="C71" s="4" t="s">
        <v>229</v>
      </c>
      <c r="D71" s="3">
        <v>41636</v>
      </c>
      <c r="E71" s="5" t="s">
        <v>282</v>
      </c>
      <c r="F71" s="33"/>
      <c r="G71" s="5"/>
      <c r="H71" s="22" t="s">
        <v>23</v>
      </c>
      <c r="I71" s="16">
        <v>644000</v>
      </c>
      <c r="J71" s="5"/>
      <c r="K71" s="49">
        <f t="shared" si="3"/>
        <v>133746756</v>
      </c>
      <c r="L71" s="49">
        <f t="shared" si="4"/>
        <v>0</v>
      </c>
    </row>
    <row r="72" spans="1:12" ht="23.25" customHeight="1">
      <c r="B72" s="3">
        <v>41636</v>
      </c>
      <c r="C72" s="4" t="s">
        <v>229</v>
      </c>
      <c r="D72" s="3">
        <v>41636</v>
      </c>
      <c r="E72" s="5" t="s">
        <v>283</v>
      </c>
      <c r="F72" s="33"/>
      <c r="G72" s="5"/>
      <c r="H72" s="22" t="s">
        <v>23</v>
      </c>
      <c r="I72" s="16">
        <v>833000</v>
      </c>
      <c r="J72" s="5"/>
      <c r="K72" s="49">
        <f t="shared" si="3"/>
        <v>134579756</v>
      </c>
      <c r="L72" s="49">
        <f t="shared" si="4"/>
        <v>0</v>
      </c>
    </row>
    <row r="73" spans="1:12" ht="23.25" customHeight="1">
      <c r="B73" s="3">
        <v>41636</v>
      </c>
      <c r="C73" s="4" t="s">
        <v>229</v>
      </c>
      <c r="D73" s="3">
        <v>41636</v>
      </c>
      <c r="E73" s="5" t="s">
        <v>343</v>
      </c>
      <c r="F73" s="33"/>
      <c r="G73" s="5"/>
      <c r="H73" s="22" t="s">
        <v>23</v>
      </c>
      <c r="I73" s="16">
        <v>611050</v>
      </c>
      <c r="J73" s="5"/>
      <c r="K73" s="49">
        <f t="shared" si="3"/>
        <v>135190806</v>
      </c>
      <c r="L73" s="49">
        <f t="shared" si="4"/>
        <v>0</v>
      </c>
    </row>
    <row r="74" spans="1:12" ht="23.25" customHeight="1">
      <c r="B74" s="3">
        <v>41636</v>
      </c>
      <c r="C74" s="4" t="s">
        <v>73</v>
      </c>
      <c r="D74" s="3">
        <v>41636</v>
      </c>
      <c r="E74" s="5" t="s">
        <v>87</v>
      </c>
      <c r="F74" s="33"/>
      <c r="G74" s="5"/>
      <c r="H74" s="22" t="s">
        <v>176</v>
      </c>
      <c r="I74" s="16">
        <v>1600000</v>
      </c>
      <c r="J74" s="5"/>
      <c r="K74" s="49">
        <f t="shared" si="3"/>
        <v>136790806</v>
      </c>
      <c r="L74" s="49">
        <f t="shared" si="4"/>
        <v>0</v>
      </c>
    </row>
    <row r="75" spans="1:12" ht="23.25" customHeight="1">
      <c r="B75" s="3">
        <v>41636</v>
      </c>
      <c r="C75" s="4" t="s">
        <v>74</v>
      </c>
      <c r="D75" s="3">
        <v>41636</v>
      </c>
      <c r="E75" s="5" t="s">
        <v>29</v>
      </c>
      <c r="F75" s="33"/>
      <c r="G75" s="5"/>
      <c r="H75" s="22" t="s">
        <v>176</v>
      </c>
      <c r="I75" s="16">
        <v>255775</v>
      </c>
      <c r="J75" s="5"/>
      <c r="K75" s="49">
        <f t="shared" si="3"/>
        <v>137046581</v>
      </c>
      <c r="L75" s="49">
        <f t="shared" si="4"/>
        <v>0</v>
      </c>
    </row>
    <row r="76" spans="1:12" ht="23.25" customHeight="1">
      <c r="B76" s="3">
        <v>41638</v>
      </c>
      <c r="C76" s="4" t="s">
        <v>79</v>
      </c>
      <c r="D76" s="3">
        <v>41638</v>
      </c>
      <c r="E76" s="5" t="s">
        <v>281</v>
      </c>
      <c r="F76" s="33"/>
      <c r="G76" s="5"/>
      <c r="H76" s="22" t="s">
        <v>80</v>
      </c>
      <c r="I76" s="16">
        <v>31635</v>
      </c>
      <c r="J76" s="5"/>
      <c r="K76" s="49">
        <f t="shared" si="3"/>
        <v>137078216</v>
      </c>
      <c r="L76" s="49">
        <f t="shared" si="4"/>
        <v>0</v>
      </c>
    </row>
    <row r="77" spans="1:12" ht="23.25" customHeight="1">
      <c r="B77" s="3">
        <v>41638</v>
      </c>
      <c r="C77" s="4" t="s">
        <v>177</v>
      </c>
      <c r="D77" s="3">
        <v>41638</v>
      </c>
      <c r="E77" s="5" t="s">
        <v>368</v>
      </c>
      <c r="F77" s="33"/>
      <c r="G77" s="5"/>
      <c r="H77" s="22" t="s">
        <v>82</v>
      </c>
      <c r="I77" s="16">
        <v>5059</v>
      </c>
      <c r="J77" s="5"/>
      <c r="K77" s="49">
        <f t="shared" si="3"/>
        <v>137083275</v>
      </c>
      <c r="L77" s="49">
        <f t="shared" si="4"/>
        <v>0</v>
      </c>
    </row>
    <row r="78" spans="1:12" ht="23.25" customHeight="1">
      <c r="B78" s="3">
        <v>41639</v>
      </c>
      <c r="C78" s="4" t="s">
        <v>77</v>
      </c>
      <c r="D78" s="3">
        <v>41639</v>
      </c>
      <c r="E78" s="5" t="s">
        <v>29</v>
      </c>
      <c r="F78" s="33"/>
      <c r="G78" s="5"/>
      <c r="H78" s="22" t="s">
        <v>176</v>
      </c>
      <c r="I78" s="16">
        <v>118913</v>
      </c>
      <c r="J78" s="5"/>
      <c r="K78" s="49">
        <f t="shared" si="3"/>
        <v>137202188</v>
      </c>
      <c r="L78" s="49">
        <f t="shared" si="4"/>
        <v>0</v>
      </c>
    </row>
    <row r="79" spans="1:12" ht="23.25" customHeight="1">
      <c r="B79" s="3">
        <v>41639</v>
      </c>
      <c r="C79" s="4" t="s">
        <v>95</v>
      </c>
      <c r="D79" s="3">
        <v>41639</v>
      </c>
      <c r="E79" s="5" t="s">
        <v>84</v>
      </c>
      <c r="F79" s="33"/>
      <c r="G79" s="5"/>
      <c r="H79" s="22" t="s">
        <v>176</v>
      </c>
      <c r="I79" s="16">
        <v>528039</v>
      </c>
      <c r="J79" s="5"/>
      <c r="K79" s="49">
        <f t="shared" si="3"/>
        <v>137730227</v>
      </c>
      <c r="L79" s="49">
        <f t="shared" si="4"/>
        <v>0</v>
      </c>
    </row>
    <row r="80" spans="1:12" ht="30">
      <c r="B80" s="3">
        <v>41639</v>
      </c>
      <c r="C80" s="4" t="s">
        <v>177</v>
      </c>
      <c r="D80" s="3">
        <v>41607</v>
      </c>
      <c r="E80" s="5" t="s">
        <v>374</v>
      </c>
      <c r="F80" s="33"/>
      <c r="G80" s="5"/>
      <c r="H80" s="22" t="s">
        <v>23</v>
      </c>
      <c r="I80" s="16">
        <v>2327130</v>
      </c>
      <c r="J80" s="5"/>
      <c r="K80" s="49">
        <f t="shared" si="3"/>
        <v>140057357</v>
      </c>
      <c r="L80" s="49">
        <f t="shared" si="4"/>
        <v>0</v>
      </c>
    </row>
    <row r="81" spans="1:12" ht="30">
      <c r="B81" s="3">
        <v>41639</v>
      </c>
      <c r="C81" s="4" t="s">
        <v>177</v>
      </c>
      <c r="D81" s="3">
        <v>41617</v>
      </c>
      <c r="E81" s="5" t="s">
        <v>375</v>
      </c>
      <c r="F81" s="33"/>
      <c r="G81" s="5"/>
      <c r="H81" s="22" t="s">
        <v>23</v>
      </c>
      <c r="I81" s="16">
        <v>1993590</v>
      </c>
      <c r="J81" s="5"/>
      <c r="K81" s="49">
        <f t="shared" si="3"/>
        <v>142050947</v>
      </c>
      <c r="L81" s="49">
        <f t="shared" si="4"/>
        <v>0</v>
      </c>
    </row>
    <row r="82" spans="1:12" ht="30">
      <c r="B82" s="3">
        <v>41639</v>
      </c>
      <c r="C82" s="4" t="s">
        <v>177</v>
      </c>
      <c r="D82" s="3">
        <v>41624</v>
      </c>
      <c r="E82" s="5" t="s">
        <v>376</v>
      </c>
      <c r="F82" s="33"/>
      <c r="G82" s="5"/>
      <c r="H82" s="22" t="s">
        <v>23</v>
      </c>
      <c r="I82" s="16">
        <v>2687010</v>
      </c>
      <c r="J82" s="5"/>
      <c r="K82" s="49">
        <f t="shared" si="3"/>
        <v>144737957</v>
      </c>
      <c r="L82" s="49">
        <f t="shared" si="4"/>
        <v>0</v>
      </c>
    </row>
    <row r="83" spans="1:12" ht="30">
      <c r="B83" s="3">
        <v>41639</v>
      </c>
      <c r="C83" s="4" t="s">
        <v>177</v>
      </c>
      <c r="D83" s="3">
        <v>41637</v>
      </c>
      <c r="E83" s="5" t="s">
        <v>377</v>
      </c>
      <c r="F83" s="33"/>
      <c r="G83" s="5"/>
      <c r="H83" s="22" t="s">
        <v>23</v>
      </c>
      <c r="I83" s="16">
        <v>3333750</v>
      </c>
      <c r="J83" s="5"/>
      <c r="K83" s="49">
        <f t="shared" si="3"/>
        <v>148071707</v>
      </c>
      <c r="L83" s="49">
        <f t="shared" si="4"/>
        <v>0</v>
      </c>
    </row>
    <row r="84" spans="1:12" ht="30">
      <c r="B84" s="3">
        <v>41639</v>
      </c>
      <c r="C84" s="4" t="s">
        <v>177</v>
      </c>
      <c r="D84" s="3">
        <v>41635</v>
      </c>
      <c r="E84" s="5" t="s">
        <v>378</v>
      </c>
      <c r="F84" s="33"/>
      <c r="G84" s="5"/>
      <c r="H84" s="22" t="s">
        <v>23</v>
      </c>
      <c r="I84" s="16">
        <v>1070262</v>
      </c>
      <c r="J84" s="5"/>
      <c r="K84" s="49">
        <f t="shared" si="3"/>
        <v>149141969</v>
      </c>
      <c r="L84" s="49">
        <f t="shared" si="4"/>
        <v>0</v>
      </c>
    </row>
    <row r="85" spans="1:12">
      <c r="B85" s="3">
        <v>41639</v>
      </c>
      <c r="C85" s="4" t="s">
        <v>177</v>
      </c>
      <c r="D85" s="3">
        <v>41623</v>
      </c>
      <c r="E85" s="5" t="s">
        <v>333</v>
      </c>
      <c r="F85" s="33"/>
      <c r="G85" s="5"/>
      <c r="H85" s="22" t="s">
        <v>23</v>
      </c>
      <c r="I85" s="16">
        <v>4600000</v>
      </c>
      <c r="J85" s="5"/>
      <c r="K85" s="49">
        <f t="shared" si="3"/>
        <v>153741969</v>
      </c>
      <c r="L85" s="49">
        <f t="shared" si="4"/>
        <v>0</v>
      </c>
    </row>
    <row r="86" spans="1:12" ht="30">
      <c r="B86" s="3">
        <v>41639</v>
      </c>
      <c r="C86" s="4" t="s">
        <v>177</v>
      </c>
      <c r="D86" s="3">
        <v>41610</v>
      </c>
      <c r="E86" s="5" t="s">
        <v>335</v>
      </c>
      <c r="F86" s="33"/>
      <c r="G86" s="5"/>
      <c r="H86" s="22" t="s">
        <v>23</v>
      </c>
      <c r="I86" s="16">
        <v>420000</v>
      </c>
      <c r="J86" s="5"/>
      <c r="K86" s="49">
        <f t="shared" si="3"/>
        <v>154161969</v>
      </c>
      <c r="L86" s="49">
        <f t="shared" si="4"/>
        <v>0</v>
      </c>
    </row>
    <row r="87" spans="1:12" ht="30">
      <c r="B87" s="3">
        <v>41639</v>
      </c>
      <c r="C87" s="4" t="s">
        <v>177</v>
      </c>
      <c r="D87" s="3">
        <v>41610</v>
      </c>
      <c r="E87" s="5" t="s">
        <v>335</v>
      </c>
      <c r="F87" s="33"/>
      <c r="G87" s="5"/>
      <c r="H87" s="22" t="s">
        <v>23</v>
      </c>
      <c r="I87" s="16">
        <v>420000</v>
      </c>
      <c r="J87" s="5"/>
      <c r="K87" s="49">
        <f t="shared" si="3"/>
        <v>154581969</v>
      </c>
      <c r="L87" s="49">
        <f t="shared" si="4"/>
        <v>0</v>
      </c>
    </row>
    <row r="88" spans="1:12" ht="23.25" customHeight="1">
      <c r="B88" s="3">
        <v>41639</v>
      </c>
      <c r="C88" s="4" t="s">
        <v>177</v>
      </c>
      <c r="D88" s="3">
        <v>41618</v>
      </c>
      <c r="E88" s="5" t="s">
        <v>320</v>
      </c>
      <c r="F88" s="33"/>
      <c r="G88" s="5"/>
      <c r="H88" s="22" t="s">
        <v>23</v>
      </c>
      <c r="I88" s="16">
        <v>304250</v>
      </c>
      <c r="J88" s="5"/>
      <c r="K88" s="49">
        <f t="shared" si="3"/>
        <v>154886219</v>
      </c>
      <c r="L88" s="49">
        <f t="shared" si="4"/>
        <v>0</v>
      </c>
    </row>
    <row r="89" spans="1:12" ht="23.25" customHeight="1">
      <c r="B89" s="3">
        <v>41639</v>
      </c>
      <c r="C89" s="4" t="s">
        <v>177</v>
      </c>
      <c r="D89" s="3">
        <v>41625</v>
      </c>
      <c r="E89" s="5" t="s">
        <v>379</v>
      </c>
      <c r="F89" s="33"/>
      <c r="G89" s="5"/>
      <c r="H89" s="22" t="s">
        <v>23</v>
      </c>
      <c r="I89" s="16">
        <v>338982</v>
      </c>
      <c r="J89" s="5"/>
      <c r="K89" s="49">
        <f t="shared" ref="K89:K91" si="5">MAX(K88+I89-J89-L88,0)</f>
        <v>155225201</v>
      </c>
      <c r="L89" s="49">
        <f t="shared" ref="L89:L91" si="6">MAX(L88+J89-K88-I89,0)</f>
        <v>0</v>
      </c>
    </row>
    <row r="90" spans="1:12" ht="23.25" customHeight="1">
      <c r="B90" s="3">
        <v>41639</v>
      </c>
      <c r="C90" s="4" t="s">
        <v>177</v>
      </c>
      <c r="D90" s="3">
        <v>41639</v>
      </c>
      <c r="E90" s="5" t="s">
        <v>380</v>
      </c>
      <c r="F90" s="33"/>
      <c r="G90" s="5"/>
      <c r="H90" s="22" t="s">
        <v>23</v>
      </c>
      <c r="I90" s="16">
        <v>734400</v>
      </c>
      <c r="J90" s="5"/>
      <c r="K90" s="49">
        <f t="shared" si="5"/>
        <v>155959601</v>
      </c>
      <c r="L90" s="49">
        <f t="shared" si="6"/>
        <v>0</v>
      </c>
    </row>
    <row r="91" spans="1:12" ht="23.25" customHeight="1">
      <c r="B91" s="3">
        <v>41639</v>
      </c>
      <c r="C91" s="4" t="s">
        <v>216</v>
      </c>
      <c r="D91" s="3">
        <v>41639</v>
      </c>
      <c r="E91" s="5" t="s">
        <v>217</v>
      </c>
      <c r="F91" s="33"/>
      <c r="G91" s="5"/>
      <c r="H91" s="22" t="s">
        <v>218</v>
      </c>
      <c r="I91" s="16"/>
      <c r="J91" s="5">
        <v>28953200</v>
      </c>
      <c r="K91" s="49">
        <f t="shared" si="5"/>
        <v>127006401</v>
      </c>
      <c r="L91" s="49">
        <f t="shared" si="6"/>
        <v>0</v>
      </c>
    </row>
    <row r="92" spans="1:12" ht="18.75" customHeight="1">
      <c r="B92" s="3"/>
      <c r="C92" s="4"/>
      <c r="D92" s="17"/>
      <c r="E92" s="5"/>
      <c r="F92" s="33"/>
      <c r="G92" s="5"/>
      <c r="H92" s="22"/>
      <c r="I92" s="16"/>
      <c r="J92" s="5"/>
      <c r="K92" s="49"/>
      <c r="L92" s="49"/>
    </row>
    <row r="93" spans="1:12" ht="18" customHeight="1">
      <c r="A93" s="6" t="str">
        <f>C93&amp;D93</f>
        <v/>
      </c>
      <c r="B93" s="18"/>
      <c r="C93" s="15"/>
      <c r="D93" s="15"/>
      <c r="E93" s="15"/>
      <c r="F93" s="15"/>
      <c r="G93" s="15"/>
      <c r="H93" s="19"/>
      <c r="I93" s="15"/>
      <c r="J93" s="15"/>
      <c r="K93" s="4"/>
      <c r="L93" s="15"/>
    </row>
    <row r="94" spans="1:12" s="27" customFormat="1" ht="18" customHeight="1">
      <c r="B94" s="25"/>
      <c r="C94" s="25"/>
      <c r="D94" s="25"/>
      <c r="E94" s="25" t="s">
        <v>19</v>
      </c>
      <c r="F94" s="25"/>
      <c r="G94" s="25"/>
      <c r="H94" s="26" t="s">
        <v>20</v>
      </c>
      <c r="I94" s="25">
        <f>SUM(I13:I93)</f>
        <v>44307336</v>
      </c>
      <c r="J94" s="25">
        <f>SUM(J13:J93)</f>
        <v>28953200</v>
      </c>
      <c r="K94" s="26" t="s">
        <v>20</v>
      </c>
      <c r="L94" s="26" t="s">
        <v>20</v>
      </c>
    </row>
    <row r="95" spans="1:12" s="27" customFormat="1" ht="18" customHeight="1">
      <c r="B95" s="28"/>
      <c r="C95" s="28"/>
      <c r="D95" s="28"/>
      <c r="E95" s="28" t="s">
        <v>21</v>
      </c>
      <c r="F95" s="28"/>
      <c r="G95" s="28"/>
      <c r="H95" s="29" t="s">
        <v>20</v>
      </c>
      <c r="I95" s="29" t="s">
        <v>20</v>
      </c>
      <c r="J95" s="29" t="s">
        <v>20</v>
      </c>
      <c r="K95" s="20">
        <f>K13+I94-J94</f>
        <v>127006401</v>
      </c>
      <c r="L95" s="29" t="s">
        <v>20</v>
      </c>
    </row>
    <row r="96" spans="1:12" ht="18" customHeight="1"/>
    <row r="97" spans="2:11" ht="18" customHeight="1">
      <c r="B97" s="21" t="s">
        <v>22</v>
      </c>
    </row>
    <row r="98" spans="2:11" ht="18" customHeight="1">
      <c r="B98" s="21" t="s">
        <v>117</v>
      </c>
    </row>
    <row r="99" spans="2:11" ht="18" customHeight="1">
      <c r="K99" s="8" t="s">
        <v>118</v>
      </c>
    </row>
    <row r="100" spans="2:11" s="7" customFormat="1" ht="18" customHeight="1">
      <c r="E100" s="7" t="s">
        <v>8</v>
      </c>
      <c r="K100" s="7" t="s">
        <v>9</v>
      </c>
    </row>
    <row r="101" spans="2:11" s="2" customFormat="1" ht="18" customHeight="1">
      <c r="E101" s="2" t="s">
        <v>10</v>
      </c>
      <c r="K101" s="2" t="s">
        <v>11</v>
      </c>
    </row>
    <row r="102" spans="2:11" ht="17.25" customHeight="1"/>
    <row r="103" spans="2:11" ht="18.75" customHeight="1"/>
    <row r="104" spans="2:11" ht="18.75" customHeight="1"/>
    <row r="105" spans="2:11" ht="18.75" customHeight="1"/>
    <row r="106" spans="2:11" ht="18.75" customHeight="1"/>
    <row r="107" spans="2:11" ht="18.75" customHeight="1"/>
    <row r="108" spans="2:11" ht="18.75" customHeight="1"/>
    <row r="109" spans="2:11" ht="18.75" customHeight="1"/>
    <row r="110" spans="2:11" ht="18.75" customHeight="1"/>
    <row r="111" spans="2:11" ht="18.75" customHeight="1"/>
    <row r="112" spans="2:11" ht="18.75" customHeight="1"/>
    <row r="113" ht="18.75" customHeight="1"/>
    <row r="114" ht="18.75" customHeight="1"/>
    <row r="115" ht="18.75" customHeight="1"/>
    <row r="116" ht="17.25" customHeight="1"/>
    <row r="117" ht="17.25" customHeight="1"/>
  </sheetData>
  <mergeCells count="14">
    <mergeCell ref="I1:L1"/>
    <mergeCell ref="I2:L3"/>
    <mergeCell ref="B5:L5"/>
    <mergeCell ref="B6:L6"/>
    <mergeCell ref="B7:L7"/>
    <mergeCell ref="B8:L8"/>
    <mergeCell ref="B10:B11"/>
    <mergeCell ref="C10:D10"/>
    <mergeCell ref="E10:E11"/>
    <mergeCell ref="F10:F11"/>
    <mergeCell ref="G10:G11"/>
    <mergeCell ref="H10:H11"/>
    <mergeCell ref="I10:J10"/>
    <mergeCell ref="K10:L10"/>
  </mergeCells>
  <phoneticPr fontId="30" type="noConversion"/>
  <conditionalFormatting sqref="B14:J92">
    <cfRule type="expression" dxfId="1" priority="1" stopIfTrue="1">
      <formula>#REF!&lt;&gt;""</formula>
    </cfRule>
  </conditionalFormatting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8" enableFormatConditionsCalculation="0">
    <tabColor indexed="31"/>
  </sheetPr>
  <dimension ref="A1:L57"/>
  <sheetViews>
    <sheetView topLeftCell="B25" zoomScale="90" workbookViewId="0">
      <selection activeCell="B49" sqref="B49"/>
    </sheetView>
  </sheetViews>
  <sheetFormatPr defaultRowHeight="15"/>
  <cols>
    <col min="1" max="1" width="5.140625" style="6" hidden="1" customWidth="1"/>
    <col min="2" max="2" width="10.7109375" style="6" customWidth="1"/>
    <col min="3" max="3" width="7.140625" style="6" customWidth="1"/>
    <col min="4" max="4" width="11.42578125" style="6" customWidth="1"/>
    <col min="5" max="5" width="34.5703125" style="6" customWidth="1"/>
    <col min="6" max="6" width="6.7109375" style="6" hidden="1" customWidth="1"/>
    <col min="7" max="7" width="34.85546875" style="6" hidden="1" customWidth="1"/>
    <col min="8" max="8" width="6.85546875" style="6" customWidth="1"/>
    <col min="9" max="9" width="16" style="6" customWidth="1"/>
    <col min="10" max="10" width="16.28515625" style="6" customWidth="1"/>
    <col min="11" max="11" width="15.85546875" style="6" customWidth="1"/>
    <col min="12" max="12" width="12.7109375" style="6" customWidth="1"/>
    <col min="13" max="16384" width="9.140625" style="6"/>
  </cols>
  <sheetData>
    <row r="1" spans="1:12" s="11" customFormat="1" ht="16.5" customHeight="1">
      <c r="B1" s="1" t="s">
        <v>0</v>
      </c>
      <c r="C1" s="10"/>
      <c r="D1" s="10"/>
      <c r="E1" s="10"/>
      <c r="F1" s="10"/>
      <c r="G1" s="10"/>
      <c r="I1" s="42" t="s">
        <v>178</v>
      </c>
      <c r="J1" s="42"/>
      <c r="K1" s="42"/>
      <c r="L1" s="42"/>
    </row>
    <row r="2" spans="1:12" s="11" customFormat="1" ht="16.5" customHeight="1">
      <c r="B2" s="1" t="s">
        <v>26</v>
      </c>
      <c r="C2" s="38"/>
      <c r="D2" s="38"/>
      <c r="E2" s="38"/>
      <c r="F2" s="38"/>
      <c r="G2" s="38"/>
      <c r="I2" s="43" t="s">
        <v>173</v>
      </c>
      <c r="J2" s="43"/>
      <c r="K2" s="43"/>
      <c r="L2" s="43"/>
    </row>
    <row r="3" spans="1:12" s="11" customFormat="1" ht="16.5" customHeight="1">
      <c r="B3" s="9"/>
      <c r="C3" s="12"/>
      <c r="D3" s="12"/>
      <c r="E3" s="38"/>
      <c r="F3" s="38"/>
      <c r="G3" s="38"/>
      <c r="I3" s="43"/>
      <c r="J3" s="43"/>
      <c r="K3" s="43"/>
      <c r="L3" s="43"/>
    </row>
    <row r="4" spans="1:12" s="11" customFormat="1" ht="6.75" customHeight="1">
      <c r="B4" s="38"/>
      <c r="C4" s="38"/>
      <c r="D4" s="38"/>
      <c r="E4" s="38"/>
      <c r="F4" s="38"/>
      <c r="G4" s="38"/>
      <c r="I4" s="39"/>
      <c r="J4" s="39"/>
      <c r="K4" s="39"/>
      <c r="L4" s="39"/>
    </row>
    <row r="5" spans="1:12" ht="24.75" customHeight="1">
      <c r="B5" s="44" t="s">
        <v>179</v>
      </c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2">
      <c r="B6" s="48" t="s">
        <v>180</v>
      </c>
      <c r="C6" s="48"/>
      <c r="D6" s="48"/>
      <c r="E6" s="48"/>
      <c r="F6" s="48"/>
      <c r="G6" s="48"/>
      <c r="H6" s="48"/>
      <c r="I6" s="48"/>
      <c r="J6" s="48"/>
      <c r="K6" s="48"/>
      <c r="L6" s="48"/>
    </row>
    <row r="7" spans="1:12">
      <c r="B7" s="48" t="s">
        <v>181</v>
      </c>
      <c r="C7" s="48"/>
      <c r="D7" s="48"/>
      <c r="E7" s="48"/>
      <c r="F7" s="48"/>
      <c r="G7" s="48"/>
      <c r="H7" s="48"/>
      <c r="I7" s="48"/>
      <c r="J7" s="48"/>
      <c r="K7" s="48"/>
      <c r="L7" s="48"/>
    </row>
    <row r="8" spans="1:12">
      <c r="B8" s="48" t="s">
        <v>182</v>
      </c>
      <c r="C8" s="48"/>
      <c r="D8" s="48"/>
      <c r="E8" s="48"/>
      <c r="F8" s="48"/>
      <c r="G8" s="48"/>
      <c r="H8" s="48"/>
      <c r="I8" s="48"/>
      <c r="J8" s="48"/>
      <c r="K8" s="48"/>
      <c r="L8" s="48"/>
    </row>
    <row r="9" spans="1:12"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</row>
    <row r="10" spans="1:12" ht="27.75" customHeight="1">
      <c r="B10" s="46" t="s">
        <v>12</v>
      </c>
      <c r="C10" s="45" t="s">
        <v>183</v>
      </c>
      <c r="D10" s="45"/>
      <c r="E10" s="45" t="s">
        <v>1</v>
      </c>
      <c r="F10" s="46" t="s">
        <v>31</v>
      </c>
      <c r="G10" s="46" t="s">
        <v>32</v>
      </c>
      <c r="H10" s="46" t="s">
        <v>13</v>
      </c>
      <c r="I10" s="45" t="s">
        <v>14</v>
      </c>
      <c r="J10" s="45"/>
      <c r="K10" s="45" t="s">
        <v>185</v>
      </c>
      <c r="L10" s="45" t="s">
        <v>2</v>
      </c>
    </row>
    <row r="11" spans="1:12" ht="33.75" customHeight="1">
      <c r="B11" s="47"/>
      <c r="C11" s="40" t="s">
        <v>78</v>
      </c>
      <c r="D11" s="40" t="s">
        <v>184</v>
      </c>
      <c r="E11" s="45"/>
      <c r="F11" s="47"/>
      <c r="G11" s="47"/>
      <c r="H11" s="47"/>
      <c r="I11" s="40" t="s">
        <v>15</v>
      </c>
      <c r="J11" s="40" t="s">
        <v>16</v>
      </c>
      <c r="K11" s="40" t="s">
        <v>15</v>
      </c>
      <c r="L11" s="40" t="s">
        <v>16</v>
      </c>
    </row>
    <row r="12" spans="1:12" s="14" customFormat="1" ht="11.25" customHeight="1">
      <c r="B12" s="13" t="s">
        <v>3</v>
      </c>
      <c r="C12" s="13" t="s">
        <v>4</v>
      </c>
      <c r="D12" s="13" t="s">
        <v>5</v>
      </c>
      <c r="E12" s="13" t="s">
        <v>6</v>
      </c>
      <c r="F12" s="13"/>
      <c r="G12" s="13"/>
      <c r="H12" s="13" t="s">
        <v>17</v>
      </c>
      <c r="I12" s="13">
        <v>1</v>
      </c>
      <c r="J12" s="13">
        <v>2</v>
      </c>
      <c r="K12" s="13">
        <v>3</v>
      </c>
      <c r="L12" s="13" t="s">
        <v>7</v>
      </c>
    </row>
    <row r="13" spans="1:12" s="27" customFormat="1" ht="17.25" customHeight="1">
      <c r="B13" s="25"/>
      <c r="C13" s="25"/>
      <c r="D13" s="25"/>
      <c r="E13" s="25" t="s">
        <v>18</v>
      </c>
      <c r="F13" s="25"/>
      <c r="G13" s="25"/>
      <c r="H13" s="30"/>
      <c r="I13" s="24"/>
      <c r="J13" s="25"/>
      <c r="K13" s="31">
        <f>'01'!K55</f>
        <v>53896313</v>
      </c>
      <c r="L13" s="25"/>
    </row>
    <row r="14" spans="1:12" ht="17.25" customHeight="1">
      <c r="A14" s="6" t="str">
        <f t="shared" ref="A14:A43" si="0">C14&amp;D14</f>
        <v>C0141304</v>
      </c>
      <c r="B14" s="3">
        <v>41306</v>
      </c>
      <c r="C14" s="4" t="s">
        <v>33</v>
      </c>
      <c r="D14" s="3">
        <v>41304</v>
      </c>
      <c r="E14" s="5" t="s">
        <v>119</v>
      </c>
      <c r="F14" s="33"/>
      <c r="G14" s="5"/>
      <c r="H14" s="22" t="s">
        <v>176</v>
      </c>
      <c r="I14" s="16">
        <v>788775</v>
      </c>
      <c r="J14" s="5"/>
      <c r="K14" s="49">
        <f>MAX(K13+I14-J14-L13,0)</f>
        <v>54685088</v>
      </c>
      <c r="L14" s="49">
        <f>MAX(L13+J14-K13-I14,0)</f>
        <v>0</v>
      </c>
    </row>
    <row r="15" spans="1:12" ht="17.25" customHeight="1">
      <c r="A15" s="6" t="str">
        <f t="shared" si="0"/>
        <v>C0241305</v>
      </c>
      <c r="B15" s="3">
        <v>41306</v>
      </c>
      <c r="C15" s="4" t="s">
        <v>34</v>
      </c>
      <c r="D15" s="3">
        <v>41305</v>
      </c>
      <c r="E15" s="5" t="s">
        <v>120</v>
      </c>
      <c r="F15" s="33"/>
      <c r="G15" s="5"/>
      <c r="H15" s="22" t="s">
        <v>176</v>
      </c>
      <c r="I15" s="16">
        <v>226893</v>
      </c>
      <c r="J15" s="5"/>
      <c r="K15" s="49">
        <f t="shared" ref="K15:K42" si="1">MAX(K14+I15-J15-L14,0)</f>
        <v>54911981</v>
      </c>
      <c r="L15" s="49">
        <f t="shared" ref="L15:L42" si="2">MAX(L14+J15-K14-I15,0)</f>
        <v>0</v>
      </c>
    </row>
    <row r="16" spans="1:12" ht="17.25" customHeight="1">
      <c r="A16" s="6" t="str">
        <f t="shared" si="0"/>
        <v>C0341305</v>
      </c>
      <c r="B16" s="3">
        <v>41306</v>
      </c>
      <c r="C16" s="4" t="s">
        <v>35</v>
      </c>
      <c r="D16" s="3">
        <v>41305</v>
      </c>
      <c r="E16" s="5" t="s">
        <v>71</v>
      </c>
      <c r="F16" s="33"/>
      <c r="G16" s="5"/>
      <c r="H16" s="22" t="s">
        <v>176</v>
      </c>
      <c r="I16" s="16">
        <v>543354</v>
      </c>
      <c r="J16" s="5"/>
      <c r="K16" s="49">
        <f t="shared" si="1"/>
        <v>55455335</v>
      </c>
      <c r="L16" s="49">
        <f t="shared" si="2"/>
        <v>0</v>
      </c>
    </row>
    <row r="17" spans="1:12" ht="17.25" customHeight="1">
      <c r="A17" s="6" t="str">
        <f t="shared" si="0"/>
        <v>C0541302</v>
      </c>
      <c r="B17" s="3">
        <v>41306</v>
      </c>
      <c r="C17" s="4" t="s">
        <v>37</v>
      </c>
      <c r="D17" s="3">
        <v>41302</v>
      </c>
      <c r="E17" s="5" t="s">
        <v>121</v>
      </c>
      <c r="F17" s="33"/>
      <c r="G17" s="5"/>
      <c r="H17" s="22" t="s">
        <v>176</v>
      </c>
      <c r="I17" s="16">
        <v>196131</v>
      </c>
      <c r="J17" s="5"/>
      <c r="K17" s="49">
        <f t="shared" si="1"/>
        <v>55651466</v>
      </c>
      <c r="L17" s="49">
        <f t="shared" si="2"/>
        <v>0</v>
      </c>
    </row>
    <row r="18" spans="1:12" ht="17.25" customHeight="1">
      <c r="A18" s="6" t="str">
        <f t="shared" si="0"/>
        <v>GBN41310</v>
      </c>
      <c r="B18" s="3">
        <v>41310</v>
      </c>
      <c r="C18" s="4" t="s">
        <v>79</v>
      </c>
      <c r="D18" s="3">
        <v>41310</v>
      </c>
      <c r="E18" s="5" t="s">
        <v>219</v>
      </c>
      <c r="F18" s="33"/>
      <c r="G18" s="5"/>
      <c r="H18" s="22" t="s">
        <v>24</v>
      </c>
      <c r="I18" s="16">
        <v>1000</v>
      </c>
      <c r="J18" s="5"/>
      <c r="K18" s="49">
        <f t="shared" si="1"/>
        <v>55652466</v>
      </c>
      <c r="L18" s="49">
        <f t="shared" si="2"/>
        <v>0</v>
      </c>
    </row>
    <row r="19" spans="1:12" ht="17.25" customHeight="1">
      <c r="A19" s="6" t="str">
        <f t="shared" si="0"/>
        <v>GBN41310</v>
      </c>
      <c r="B19" s="3">
        <v>41310</v>
      </c>
      <c r="C19" s="4" t="s">
        <v>79</v>
      </c>
      <c r="D19" s="3">
        <v>41310</v>
      </c>
      <c r="E19" s="5" t="s">
        <v>196</v>
      </c>
      <c r="F19" s="33"/>
      <c r="G19" s="5"/>
      <c r="H19" s="22" t="s">
        <v>24</v>
      </c>
      <c r="I19" s="16">
        <v>2000</v>
      </c>
      <c r="J19" s="5"/>
      <c r="K19" s="49">
        <f t="shared" si="1"/>
        <v>55654466</v>
      </c>
      <c r="L19" s="49">
        <f t="shared" si="2"/>
        <v>0</v>
      </c>
    </row>
    <row r="20" spans="1:12" ht="17.25" customHeight="1">
      <c r="A20" s="6" t="str">
        <f t="shared" si="0"/>
        <v>GBN41310</v>
      </c>
      <c r="B20" s="3">
        <v>41310</v>
      </c>
      <c r="C20" s="4" t="s">
        <v>79</v>
      </c>
      <c r="D20" s="3">
        <v>41310</v>
      </c>
      <c r="E20" s="5" t="s">
        <v>220</v>
      </c>
      <c r="F20" s="33"/>
      <c r="G20" s="5"/>
      <c r="H20" s="22" t="s">
        <v>24</v>
      </c>
      <c r="I20" s="16">
        <v>2400</v>
      </c>
      <c r="J20" s="5"/>
      <c r="K20" s="49">
        <f t="shared" si="1"/>
        <v>55656866</v>
      </c>
      <c r="L20" s="49">
        <f t="shared" si="2"/>
        <v>0</v>
      </c>
    </row>
    <row r="21" spans="1:12" ht="17.25" customHeight="1">
      <c r="A21" s="6" t="str">
        <f t="shared" si="0"/>
        <v>GBN41310</v>
      </c>
      <c r="B21" s="3">
        <v>41310</v>
      </c>
      <c r="C21" s="4" t="s">
        <v>79</v>
      </c>
      <c r="D21" s="3">
        <v>41310</v>
      </c>
      <c r="E21" s="5" t="s">
        <v>220</v>
      </c>
      <c r="F21" s="33"/>
      <c r="G21" s="5"/>
      <c r="H21" s="22" t="s">
        <v>24</v>
      </c>
      <c r="I21" s="16">
        <v>2400</v>
      </c>
      <c r="J21" s="5"/>
      <c r="K21" s="49">
        <f t="shared" si="1"/>
        <v>55659266</v>
      </c>
      <c r="L21" s="49">
        <f t="shared" si="2"/>
        <v>0</v>
      </c>
    </row>
    <row r="22" spans="1:12" ht="17.25" customHeight="1">
      <c r="A22" s="6" t="str">
        <f t="shared" si="0"/>
        <v>GBN41310</v>
      </c>
      <c r="B22" s="3">
        <v>41310</v>
      </c>
      <c r="C22" s="4" t="s">
        <v>79</v>
      </c>
      <c r="D22" s="3">
        <v>41310</v>
      </c>
      <c r="E22" s="5" t="s">
        <v>221</v>
      </c>
      <c r="F22" s="5"/>
      <c r="G22" s="5"/>
      <c r="H22" s="22" t="s">
        <v>24</v>
      </c>
      <c r="I22" s="16">
        <v>2500</v>
      </c>
      <c r="J22" s="5"/>
      <c r="K22" s="49">
        <f t="shared" si="1"/>
        <v>55661766</v>
      </c>
      <c r="L22" s="49">
        <f t="shared" si="2"/>
        <v>0</v>
      </c>
    </row>
    <row r="23" spans="1:12" ht="17.25" customHeight="1">
      <c r="A23" s="6" t="str">
        <f t="shared" si="0"/>
        <v>C1041320</v>
      </c>
      <c r="B23" s="3">
        <v>41320</v>
      </c>
      <c r="C23" s="4" t="s">
        <v>42</v>
      </c>
      <c r="D23" s="3">
        <v>41320</v>
      </c>
      <c r="E23" s="23" t="s">
        <v>71</v>
      </c>
      <c r="F23" s="23"/>
      <c r="G23" s="5"/>
      <c r="H23" s="22" t="s">
        <v>176</v>
      </c>
      <c r="I23" s="16">
        <v>271823</v>
      </c>
      <c r="J23" s="5"/>
      <c r="K23" s="49">
        <f t="shared" si="1"/>
        <v>55933589</v>
      </c>
      <c r="L23" s="49">
        <f t="shared" si="2"/>
        <v>0</v>
      </c>
    </row>
    <row r="24" spans="1:12" ht="17.25" customHeight="1">
      <c r="B24" s="3">
        <v>41323</v>
      </c>
      <c r="C24" s="15" t="s">
        <v>79</v>
      </c>
      <c r="D24" s="3">
        <v>41323</v>
      </c>
      <c r="E24" s="15" t="s">
        <v>222</v>
      </c>
      <c r="F24" s="15"/>
      <c r="G24" s="15"/>
      <c r="H24" s="22" t="s">
        <v>80</v>
      </c>
      <c r="I24" s="15">
        <v>31230</v>
      </c>
      <c r="J24" s="15"/>
      <c r="K24" s="49">
        <f t="shared" si="1"/>
        <v>55964819</v>
      </c>
      <c r="L24" s="49">
        <f t="shared" si="2"/>
        <v>0</v>
      </c>
    </row>
    <row r="25" spans="1:12" ht="17.25" customHeight="1">
      <c r="A25" s="6" t="str">
        <f t="shared" si="0"/>
        <v>C1241324</v>
      </c>
      <c r="B25" s="3">
        <v>41324</v>
      </c>
      <c r="C25" s="4" t="s">
        <v>44</v>
      </c>
      <c r="D25" s="3">
        <v>41324</v>
      </c>
      <c r="E25" s="5" t="s">
        <v>122</v>
      </c>
      <c r="F25" s="5"/>
      <c r="G25" s="5"/>
      <c r="H25" s="22" t="s">
        <v>176</v>
      </c>
      <c r="I25" s="16">
        <v>596160</v>
      </c>
      <c r="J25" s="5"/>
      <c r="K25" s="49">
        <f t="shared" si="1"/>
        <v>56560979</v>
      </c>
      <c r="L25" s="49">
        <f t="shared" si="2"/>
        <v>0</v>
      </c>
    </row>
    <row r="26" spans="1:12" ht="17.25" customHeight="1">
      <c r="A26" s="6" t="str">
        <f t="shared" si="0"/>
        <v>GBN41328</v>
      </c>
      <c r="B26" s="3">
        <v>41328</v>
      </c>
      <c r="C26" s="4" t="s">
        <v>79</v>
      </c>
      <c r="D26" s="3">
        <v>41328</v>
      </c>
      <c r="E26" s="5" t="s">
        <v>223</v>
      </c>
      <c r="F26" s="33"/>
      <c r="G26" s="5"/>
      <c r="H26" s="22" t="s">
        <v>80</v>
      </c>
      <c r="I26" s="16">
        <v>10425</v>
      </c>
      <c r="J26" s="5"/>
      <c r="K26" s="49">
        <f t="shared" si="1"/>
        <v>56571404</v>
      </c>
      <c r="L26" s="49">
        <f t="shared" si="2"/>
        <v>0</v>
      </c>
    </row>
    <row r="27" spans="1:12" ht="17.25" customHeight="1">
      <c r="A27" s="6" t="str">
        <f t="shared" si="0"/>
        <v>VL0141331</v>
      </c>
      <c r="B27" s="3">
        <v>41331</v>
      </c>
      <c r="C27" s="4" t="s">
        <v>192</v>
      </c>
      <c r="D27" s="3">
        <v>41331</v>
      </c>
      <c r="E27" s="5" t="s">
        <v>206</v>
      </c>
      <c r="F27" s="33"/>
      <c r="G27" s="5"/>
      <c r="H27" s="22" t="s">
        <v>23</v>
      </c>
      <c r="I27" s="16">
        <v>1488182</v>
      </c>
      <c r="J27" s="5"/>
      <c r="K27" s="49">
        <f t="shared" si="1"/>
        <v>58059586</v>
      </c>
      <c r="L27" s="49">
        <f t="shared" si="2"/>
        <v>0</v>
      </c>
    </row>
    <row r="28" spans="1:12" ht="17.25" customHeight="1">
      <c r="A28" s="6" t="str">
        <f t="shared" si="0"/>
        <v>VL0241331</v>
      </c>
      <c r="B28" s="3">
        <v>41331</v>
      </c>
      <c r="C28" s="4" t="s">
        <v>193</v>
      </c>
      <c r="D28" s="3">
        <v>41331</v>
      </c>
      <c r="E28" s="5" t="s">
        <v>224</v>
      </c>
      <c r="F28" s="33"/>
      <c r="G28" s="5"/>
      <c r="H28" s="22" t="s">
        <v>23</v>
      </c>
      <c r="I28" s="16">
        <v>760000</v>
      </c>
      <c r="J28" s="5"/>
      <c r="K28" s="49">
        <f t="shared" si="1"/>
        <v>58819586</v>
      </c>
      <c r="L28" s="49">
        <f t="shared" si="2"/>
        <v>0</v>
      </c>
    </row>
    <row r="29" spans="1:12" ht="17.25" customHeight="1">
      <c r="A29" s="6" t="str">
        <f t="shared" si="0"/>
        <v>VL0241331</v>
      </c>
      <c r="B29" s="3">
        <v>41331</v>
      </c>
      <c r="C29" s="4" t="s">
        <v>193</v>
      </c>
      <c r="D29" s="3">
        <v>41331</v>
      </c>
      <c r="E29" s="23" t="s">
        <v>225</v>
      </c>
      <c r="F29" s="33"/>
      <c r="G29" s="5"/>
      <c r="H29" s="22" t="s">
        <v>23</v>
      </c>
      <c r="I29" s="16">
        <v>404000</v>
      </c>
      <c r="J29" s="5"/>
      <c r="K29" s="49">
        <f t="shared" si="1"/>
        <v>59223586</v>
      </c>
      <c r="L29" s="49">
        <f t="shared" si="2"/>
        <v>0</v>
      </c>
    </row>
    <row r="30" spans="1:12" ht="17.25" customHeight="1">
      <c r="A30" s="6" t="str">
        <f t="shared" si="0"/>
        <v>VL0341332</v>
      </c>
      <c r="B30" s="3">
        <v>41332</v>
      </c>
      <c r="C30" s="4" t="s">
        <v>226</v>
      </c>
      <c r="D30" s="3">
        <v>41332</v>
      </c>
      <c r="E30" s="5" t="s">
        <v>227</v>
      </c>
      <c r="F30" s="33"/>
      <c r="G30" s="5"/>
      <c r="H30" s="22" t="s">
        <v>23</v>
      </c>
      <c r="I30" s="16">
        <v>565600</v>
      </c>
      <c r="J30" s="5"/>
      <c r="K30" s="49">
        <f t="shared" si="1"/>
        <v>59789186</v>
      </c>
      <c r="L30" s="49">
        <f t="shared" si="2"/>
        <v>0</v>
      </c>
    </row>
    <row r="31" spans="1:12" ht="17.25" customHeight="1">
      <c r="A31" s="6" t="str">
        <f t="shared" si="0"/>
        <v>VL0341332</v>
      </c>
      <c r="B31" s="3">
        <v>41332</v>
      </c>
      <c r="C31" s="4" t="s">
        <v>226</v>
      </c>
      <c r="D31" s="3">
        <v>41332</v>
      </c>
      <c r="E31" s="23" t="s">
        <v>228</v>
      </c>
      <c r="F31" s="33"/>
      <c r="G31" s="5"/>
      <c r="H31" s="22" t="s">
        <v>23</v>
      </c>
      <c r="I31" s="16">
        <v>390000</v>
      </c>
      <c r="J31" s="5"/>
      <c r="K31" s="49">
        <f t="shared" si="1"/>
        <v>60179186</v>
      </c>
      <c r="L31" s="49">
        <f t="shared" si="2"/>
        <v>0</v>
      </c>
    </row>
    <row r="32" spans="1:12" ht="17.25" customHeight="1">
      <c r="A32" s="6" t="str">
        <f t="shared" si="0"/>
        <v>VL0441333</v>
      </c>
      <c r="B32" s="3">
        <v>41333</v>
      </c>
      <c r="C32" s="4" t="s">
        <v>229</v>
      </c>
      <c r="D32" s="3">
        <v>41333</v>
      </c>
      <c r="E32" s="23" t="s">
        <v>230</v>
      </c>
      <c r="F32" s="34"/>
      <c r="G32" s="32"/>
      <c r="H32" s="22" t="s">
        <v>23</v>
      </c>
      <c r="I32" s="16">
        <v>3584000</v>
      </c>
      <c r="J32" s="5"/>
      <c r="K32" s="49">
        <f t="shared" si="1"/>
        <v>63763186</v>
      </c>
      <c r="L32" s="49">
        <f t="shared" si="2"/>
        <v>0</v>
      </c>
    </row>
    <row r="33" spans="1:12" ht="17.25" customHeight="1">
      <c r="A33" s="6" t="str">
        <f t="shared" si="0"/>
        <v>VL0541333</v>
      </c>
      <c r="B33" s="3">
        <v>41333</v>
      </c>
      <c r="C33" s="4" t="s">
        <v>231</v>
      </c>
      <c r="D33" s="3">
        <v>41333</v>
      </c>
      <c r="E33" s="5" t="s">
        <v>232</v>
      </c>
      <c r="F33" s="34"/>
      <c r="G33" s="32"/>
      <c r="H33" s="22" t="s">
        <v>23</v>
      </c>
      <c r="I33" s="16">
        <v>145728</v>
      </c>
      <c r="J33" s="5"/>
      <c r="K33" s="49">
        <f t="shared" si="1"/>
        <v>63908914</v>
      </c>
      <c r="L33" s="49">
        <f t="shared" si="2"/>
        <v>0</v>
      </c>
    </row>
    <row r="34" spans="1:12" ht="17.25" customHeight="1">
      <c r="A34" s="6" t="str">
        <f t="shared" si="0"/>
        <v>C1441333</v>
      </c>
      <c r="B34" s="3">
        <v>41333</v>
      </c>
      <c r="C34" s="4" t="s">
        <v>46</v>
      </c>
      <c r="D34" s="3">
        <v>41333</v>
      </c>
      <c r="E34" s="5" t="s">
        <v>123</v>
      </c>
      <c r="F34" s="33"/>
      <c r="G34" s="5"/>
      <c r="H34" s="22" t="s">
        <v>176</v>
      </c>
      <c r="I34" s="16">
        <v>60000</v>
      </c>
      <c r="J34" s="5"/>
      <c r="K34" s="49">
        <f t="shared" si="1"/>
        <v>63968914</v>
      </c>
      <c r="L34" s="49">
        <f t="shared" si="2"/>
        <v>0</v>
      </c>
    </row>
    <row r="35" spans="1:12" ht="17.25" customHeight="1">
      <c r="A35" s="6" t="str">
        <f t="shared" si="0"/>
        <v>C1541333</v>
      </c>
      <c r="B35" s="3">
        <v>41333</v>
      </c>
      <c r="C35" s="4" t="s">
        <v>47</v>
      </c>
      <c r="D35" s="3">
        <v>41333</v>
      </c>
      <c r="E35" s="5" t="s">
        <v>124</v>
      </c>
      <c r="F35" s="5"/>
      <c r="G35" s="5"/>
      <c r="H35" s="22" t="s">
        <v>176</v>
      </c>
      <c r="I35" s="16">
        <v>1600000</v>
      </c>
      <c r="J35" s="5"/>
      <c r="K35" s="49">
        <f t="shared" si="1"/>
        <v>65568914</v>
      </c>
      <c r="L35" s="49">
        <f t="shared" si="2"/>
        <v>0</v>
      </c>
    </row>
    <row r="36" spans="1:12" ht="17.25" customHeight="1">
      <c r="A36" s="6" t="str">
        <f t="shared" si="0"/>
        <v>C1641333</v>
      </c>
      <c r="B36" s="3">
        <v>41333</v>
      </c>
      <c r="C36" s="4" t="s">
        <v>48</v>
      </c>
      <c r="D36" s="3">
        <v>41333</v>
      </c>
      <c r="E36" s="5" t="s">
        <v>125</v>
      </c>
      <c r="F36" s="33"/>
      <c r="G36" s="5"/>
      <c r="H36" s="22" t="s">
        <v>176</v>
      </c>
      <c r="I36" s="16">
        <v>7912</v>
      </c>
      <c r="J36" s="5"/>
      <c r="K36" s="49">
        <f t="shared" si="1"/>
        <v>65576826</v>
      </c>
      <c r="L36" s="49">
        <f t="shared" si="2"/>
        <v>0</v>
      </c>
    </row>
    <row r="37" spans="1:12" ht="17.25" customHeight="1">
      <c r="A37" s="6" t="str">
        <f t="shared" si="0"/>
        <v>C1741333</v>
      </c>
      <c r="B37" s="3">
        <v>41333</v>
      </c>
      <c r="C37" s="4" t="s">
        <v>49</v>
      </c>
      <c r="D37" s="3">
        <v>41333</v>
      </c>
      <c r="E37" s="5" t="s">
        <v>126</v>
      </c>
      <c r="F37" s="33"/>
      <c r="G37" s="5"/>
      <c r="H37" s="22" t="s">
        <v>176</v>
      </c>
      <c r="I37" s="16">
        <v>648325</v>
      </c>
      <c r="J37" s="5"/>
      <c r="K37" s="49">
        <f t="shared" si="1"/>
        <v>66225151</v>
      </c>
      <c r="L37" s="49">
        <f t="shared" si="2"/>
        <v>0</v>
      </c>
    </row>
    <row r="38" spans="1:12" ht="17.25" customHeight="1">
      <c r="A38" s="6" t="str">
        <f t="shared" si="0"/>
        <v>CTGS41313</v>
      </c>
      <c r="B38" s="3">
        <v>41333</v>
      </c>
      <c r="C38" s="4" t="s">
        <v>177</v>
      </c>
      <c r="D38" s="3">
        <v>41313</v>
      </c>
      <c r="E38" s="5" t="s">
        <v>233</v>
      </c>
      <c r="F38" s="33"/>
      <c r="G38" s="5"/>
      <c r="H38" s="22" t="s">
        <v>23</v>
      </c>
      <c r="I38" s="16">
        <v>1238740</v>
      </c>
      <c r="J38" s="5"/>
      <c r="K38" s="49">
        <f t="shared" si="1"/>
        <v>67463891</v>
      </c>
      <c r="L38" s="49">
        <f t="shared" si="2"/>
        <v>0</v>
      </c>
    </row>
    <row r="39" spans="1:12" ht="17.25" customHeight="1">
      <c r="A39" s="6" t="str">
        <f t="shared" si="0"/>
        <v>CTGS41289</v>
      </c>
      <c r="B39" s="3">
        <v>41333</v>
      </c>
      <c r="C39" s="4" t="s">
        <v>177</v>
      </c>
      <c r="D39" s="3">
        <v>41289</v>
      </c>
      <c r="E39" s="5" t="s">
        <v>234</v>
      </c>
      <c r="F39" s="33"/>
      <c r="G39" s="5"/>
      <c r="H39" s="22" t="s">
        <v>23</v>
      </c>
      <c r="I39" s="16">
        <v>1043830</v>
      </c>
      <c r="J39" s="5"/>
      <c r="K39" s="49">
        <f t="shared" si="1"/>
        <v>68507721</v>
      </c>
      <c r="L39" s="49">
        <f t="shared" si="2"/>
        <v>0</v>
      </c>
    </row>
    <row r="40" spans="1:12" ht="17.25" customHeight="1">
      <c r="A40" s="6" t="str">
        <f t="shared" si="0"/>
        <v>CTGS41302</v>
      </c>
      <c r="B40" s="3">
        <v>41333</v>
      </c>
      <c r="C40" s="4" t="s">
        <v>177</v>
      </c>
      <c r="D40" s="3">
        <v>41302</v>
      </c>
      <c r="E40" s="5" t="s">
        <v>235</v>
      </c>
      <c r="F40" s="33"/>
      <c r="G40" s="5"/>
      <c r="H40" s="22" t="s">
        <v>23</v>
      </c>
      <c r="I40" s="16">
        <v>2016960</v>
      </c>
      <c r="J40" s="5"/>
      <c r="K40" s="49">
        <f t="shared" si="1"/>
        <v>70524681</v>
      </c>
      <c r="L40" s="49">
        <f t="shared" si="2"/>
        <v>0</v>
      </c>
    </row>
    <row r="41" spans="1:12" ht="17.25" customHeight="1">
      <c r="A41" s="6" t="str">
        <f t="shared" si="0"/>
        <v>CTGS41333</v>
      </c>
      <c r="B41" s="3">
        <v>41333</v>
      </c>
      <c r="C41" s="4" t="s">
        <v>177</v>
      </c>
      <c r="D41" s="3">
        <v>41333</v>
      </c>
      <c r="E41" s="5" t="s">
        <v>236</v>
      </c>
      <c r="F41" s="33"/>
      <c r="G41" s="5"/>
      <c r="H41" s="22" t="s">
        <v>23</v>
      </c>
      <c r="I41" s="16">
        <v>28997</v>
      </c>
      <c r="J41" s="5"/>
      <c r="K41" s="49">
        <f t="shared" si="1"/>
        <v>70553678</v>
      </c>
      <c r="L41" s="49">
        <f t="shared" si="2"/>
        <v>0</v>
      </c>
    </row>
    <row r="42" spans="1:12" ht="17.25" customHeight="1">
      <c r="A42" s="6" t="str">
        <f t="shared" si="0"/>
        <v>CTGS41305</v>
      </c>
      <c r="B42" s="3">
        <v>41333</v>
      </c>
      <c r="C42" s="4" t="s">
        <v>177</v>
      </c>
      <c r="D42" s="3">
        <v>41305</v>
      </c>
      <c r="E42" s="5" t="s">
        <v>236</v>
      </c>
      <c r="F42" s="33"/>
      <c r="G42" s="5"/>
      <c r="H42" s="22" t="s">
        <v>23</v>
      </c>
      <c r="I42" s="16">
        <v>151553</v>
      </c>
      <c r="J42" s="5"/>
      <c r="K42" s="49">
        <f t="shared" si="1"/>
        <v>70705231</v>
      </c>
      <c r="L42" s="49">
        <f t="shared" si="2"/>
        <v>0</v>
      </c>
    </row>
    <row r="43" spans="1:12" ht="17.25" customHeight="1">
      <c r="A43" s="6" t="str">
        <f t="shared" si="0"/>
        <v/>
      </c>
      <c r="B43" s="3"/>
      <c r="C43" s="4"/>
      <c r="D43" s="17"/>
      <c r="E43" s="5"/>
      <c r="F43" s="33"/>
      <c r="G43" s="5"/>
      <c r="H43" s="22"/>
      <c r="I43" s="16"/>
      <c r="J43" s="5"/>
      <c r="K43" s="49">
        <f t="shared" ref="K43" si="3">MAX(K42+I43-J43-L42,0)</f>
        <v>70705231</v>
      </c>
      <c r="L43" s="49">
        <f t="shared" ref="L43" si="4">MAX(L42+J43-K42-I43,0)</f>
        <v>0</v>
      </c>
    </row>
    <row r="44" spans="1:12" ht="17.25" customHeight="1">
      <c r="A44" s="6" t="str">
        <f>C44&amp;D44</f>
        <v/>
      </c>
      <c r="B44" s="18"/>
      <c r="C44" s="15"/>
      <c r="D44" s="15"/>
      <c r="E44" s="15"/>
      <c r="F44" s="15"/>
      <c r="G44" s="15"/>
      <c r="H44" s="19"/>
      <c r="I44" s="15"/>
      <c r="J44" s="15"/>
      <c r="K44" s="4"/>
      <c r="L44" s="15"/>
    </row>
    <row r="45" spans="1:12" s="27" customFormat="1" ht="14.25">
      <c r="B45" s="25"/>
      <c r="C45" s="25"/>
      <c r="D45" s="25"/>
      <c r="E45" s="25" t="s">
        <v>19</v>
      </c>
      <c r="F45" s="25"/>
      <c r="G45" s="25"/>
      <c r="H45" s="26" t="s">
        <v>20</v>
      </c>
      <c r="I45" s="25">
        <f>SUM(I14:I44)</f>
        <v>16808918</v>
      </c>
      <c r="J45" s="25">
        <f>SUM(J14:J44)</f>
        <v>0</v>
      </c>
      <c r="K45" s="26" t="s">
        <v>20</v>
      </c>
      <c r="L45" s="26" t="s">
        <v>20</v>
      </c>
    </row>
    <row r="46" spans="1:12" s="27" customFormat="1">
      <c r="B46" s="28"/>
      <c r="C46" s="28"/>
      <c r="D46" s="28"/>
      <c r="E46" s="28" t="s">
        <v>21</v>
      </c>
      <c r="F46" s="28"/>
      <c r="G46" s="28"/>
      <c r="H46" s="29" t="s">
        <v>20</v>
      </c>
      <c r="I46" s="29" t="s">
        <v>20</v>
      </c>
      <c r="J46" s="29" t="s">
        <v>20</v>
      </c>
      <c r="K46" s="20">
        <f>K13+I45-J45</f>
        <v>70705231</v>
      </c>
      <c r="L46" s="29" t="s">
        <v>20</v>
      </c>
    </row>
    <row r="48" spans="1:12">
      <c r="B48" s="21" t="s">
        <v>237</v>
      </c>
    </row>
    <row r="49" spans="2:11">
      <c r="B49" s="21" t="s">
        <v>105</v>
      </c>
    </row>
    <row r="50" spans="2:11">
      <c r="K50" s="8" t="s">
        <v>186</v>
      </c>
    </row>
    <row r="51" spans="2:11" s="7" customFormat="1" ht="14.25">
      <c r="E51" s="7" t="s">
        <v>8</v>
      </c>
      <c r="K51" s="7" t="s">
        <v>9</v>
      </c>
    </row>
    <row r="52" spans="2:11" s="2" customFormat="1">
      <c r="E52" s="2" t="s">
        <v>10</v>
      </c>
      <c r="K52" s="2" t="s">
        <v>11</v>
      </c>
    </row>
    <row r="53" spans="2:11" s="2" customFormat="1"/>
    <row r="57" spans="2:11">
      <c r="E57" s="6">
        <f>SUMIF($D$14:$D$43,#REF!,J14:J43)</f>
        <v>0</v>
      </c>
    </row>
  </sheetData>
  <autoFilter ref="A11:M48">
    <filterColumn colId="7"/>
  </autoFilter>
  <mergeCells count="14">
    <mergeCell ref="I1:L1"/>
    <mergeCell ref="I2:L3"/>
    <mergeCell ref="B5:L5"/>
    <mergeCell ref="B6:L6"/>
    <mergeCell ref="B7:L7"/>
    <mergeCell ref="B8:L8"/>
    <mergeCell ref="B10:B11"/>
    <mergeCell ref="C10:D10"/>
    <mergeCell ref="E10:E11"/>
    <mergeCell ref="F10:F11"/>
    <mergeCell ref="G10:G11"/>
    <mergeCell ref="H10:H11"/>
    <mergeCell ref="I10:J10"/>
    <mergeCell ref="K10:L10"/>
  </mergeCells>
  <phoneticPr fontId="30" type="noConversion"/>
  <conditionalFormatting sqref="H35 H42">
    <cfRule type="expression" dxfId="19" priority="2" stopIfTrue="1">
      <formula>$C35&lt;&gt;""</formula>
    </cfRule>
  </conditionalFormatting>
  <conditionalFormatting sqref="B14:J43">
    <cfRule type="expression" dxfId="18" priority="1" stopIfTrue="1">
      <formula>#REF!&lt;&gt;""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3" enableFormatConditionsCalculation="0">
    <tabColor indexed="31"/>
  </sheetPr>
  <dimension ref="A1:L78"/>
  <sheetViews>
    <sheetView topLeftCell="B34" zoomScale="90" workbookViewId="0">
      <selection activeCell="I67" sqref="I67"/>
    </sheetView>
  </sheetViews>
  <sheetFormatPr defaultRowHeight="15"/>
  <cols>
    <col min="1" max="1" width="5.140625" style="6" hidden="1" customWidth="1"/>
    <col min="2" max="2" width="10.7109375" style="6" customWidth="1"/>
    <col min="3" max="3" width="7.140625" style="6" customWidth="1"/>
    <col min="4" max="4" width="13" style="6" customWidth="1"/>
    <col min="5" max="5" width="34.5703125" style="6" customWidth="1"/>
    <col min="6" max="6" width="6.7109375" style="6" hidden="1" customWidth="1"/>
    <col min="7" max="7" width="34.85546875" style="6" hidden="1" customWidth="1"/>
    <col min="8" max="8" width="6.85546875" style="6" customWidth="1"/>
    <col min="9" max="9" width="16" style="6" customWidth="1"/>
    <col min="10" max="10" width="16.28515625" style="6" customWidth="1"/>
    <col min="11" max="11" width="15.85546875" style="6" customWidth="1"/>
    <col min="12" max="12" width="12.7109375" style="6" customWidth="1"/>
    <col min="13" max="16384" width="9.140625" style="6"/>
  </cols>
  <sheetData>
    <row r="1" spans="1:12" s="11" customFormat="1" ht="16.5" customHeight="1">
      <c r="B1" s="1" t="s">
        <v>0</v>
      </c>
      <c r="C1" s="10"/>
      <c r="D1" s="10"/>
      <c r="E1" s="10"/>
      <c r="F1" s="10"/>
      <c r="G1" s="10"/>
      <c r="I1" s="42" t="s">
        <v>178</v>
      </c>
      <c r="J1" s="42"/>
      <c r="K1" s="42"/>
      <c r="L1" s="42"/>
    </row>
    <row r="2" spans="1:12" s="11" customFormat="1" ht="16.5" customHeight="1">
      <c r="B2" s="1" t="s">
        <v>26</v>
      </c>
      <c r="C2" s="38"/>
      <c r="D2" s="38"/>
      <c r="E2" s="38"/>
      <c r="F2" s="38"/>
      <c r="G2" s="38"/>
      <c r="I2" s="43" t="s">
        <v>173</v>
      </c>
      <c r="J2" s="43"/>
      <c r="K2" s="43"/>
      <c r="L2" s="43"/>
    </row>
    <row r="3" spans="1:12" s="11" customFormat="1" ht="16.5" customHeight="1">
      <c r="B3" s="9"/>
      <c r="C3" s="12"/>
      <c r="D3" s="12"/>
      <c r="E3" s="38"/>
      <c r="F3" s="38"/>
      <c r="G3" s="38"/>
      <c r="I3" s="43"/>
      <c r="J3" s="43"/>
      <c r="K3" s="43"/>
      <c r="L3" s="43"/>
    </row>
    <row r="4" spans="1:12" s="11" customFormat="1" ht="6.75" customHeight="1">
      <c r="B4" s="38"/>
      <c r="C4" s="38"/>
      <c r="D4" s="38"/>
      <c r="E4" s="38"/>
      <c r="F4" s="38"/>
      <c r="G4" s="38"/>
      <c r="I4" s="39"/>
      <c r="J4" s="39"/>
      <c r="K4" s="39"/>
      <c r="L4" s="39"/>
    </row>
    <row r="5" spans="1:12" ht="24.75" customHeight="1">
      <c r="B5" s="44" t="s">
        <v>179</v>
      </c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2">
      <c r="B6" s="48" t="s">
        <v>180</v>
      </c>
      <c r="C6" s="48"/>
      <c r="D6" s="48"/>
      <c r="E6" s="48"/>
      <c r="F6" s="48"/>
      <c r="G6" s="48"/>
      <c r="H6" s="48"/>
      <c r="I6" s="48"/>
      <c r="J6" s="48"/>
      <c r="K6" s="48"/>
      <c r="L6" s="48"/>
    </row>
    <row r="7" spans="1:12">
      <c r="B7" s="48" t="s">
        <v>181</v>
      </c>
      <c r="C7" s="48"/>
      <c r="D7" s="48"/>
      <c r="E7" s="48"/>
      <c r="F7" s="48"/>
      <c r="G7" s="48"/>
      <c r="H7" s="48"/>
      <c r="I7" s="48"/>
      <c r="J7" s="48"/>
      <c r="K7" s="48"/>
      <c r="L7" s="48"/>
    </row>
    <row r="8" spans="1:12">
      <c r="B8" s="48" t="s">
        <v>182</v>
      </c>
      <c r="C8" s="48"/>
      <c r="D8" s="48"/>
      <c r="E8" s="48"/>
      <c r="F8" s="48"/>
      <c r="G8" s="48"/>
      <c r="H8" s="48"/>
      <c r="I8" s="48"/>
      <c r="J8" s="48"/>
      <c r="K8" s="48"/>
      <c r="L8" s="48"/>
    </row>
    <row r="9" spans="1:12"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</row>
    <row r="10" spans="1:12" ht="27.75" customHeight="1">
      <c r="B10" s="46" t="s">
        <v>12</v>
      </c>
      <c r="C10" s="45" t="s">
        <v>183</v>
      </c>
      <c r="D10" s="45"/>
      <c r="E10" s="45" t="s">
        <v>1</v>
      </c>
      <c r="F10" s="46" t="s">
        <v>31</v>
      </c>
      <c r="G10" s="46" t="s">
        <v>32</v>
      </c>
      <c r="H10" s="46" t="s">
        <v>13</v>
      </c>
      <c r="I10" s="45" t="s">
        <v>14</v>
      </c>
      <c r="J10" s="45"/>
      <c r="K10" s="45" t="s">
        <v>185</v>
      </c>
      <c r="L10" s="45" t="s">
        <v>2</v>
      </c>
    </row>
    <row r="11" spans="1:12" ht="33.75" customHeight="1">
      <c r="B11" s="47"/>
      <c r="C11" s="40" t="s">
        <v>78</v>
      </c>
      <c r="D11" s="40" t="s">
        <v>184</v>
      </c>
      <c r="E11" s="45"/>
      <c r="F11" s="47"/>
      <c r="G11" s="47"/>
      <c r="H11" s="47"/>
      <c r="I11" s="40" t="s">
        <v>15</v>
      </c>
      <c r="J11" s="40" t="s">
        <v>16</v>
      </c>
      <c r="K11" s="40" t="s">
        <v>15</v>
      </c>
      <c r="L11" s="40" t="s">
        <v>16</v>
      </c>
    </row>
    <row r="12" spans="1:12" s="14" customFormat="1" ht="11.25" customHeight="1">
      <c r="B12" s="13" t="s">
        <v>3</v>
      </c>
      <c r="C12" s="13" t="s">
        <v>4</v>
      </c>
      <c r="D12" s="13" t="s">
        <v>5</v>
      </c>
      <c r="E12" s="13" t="s">
        <v>6</v>
      </c>
      <c r="F12" s="13"/>
      <c r="G12" s="13"/>
      <c r="H12" s="13" t="s">
        <v>17</v>
      </c>
      <c r="I12" s="13">
        <v>1</v>
      </c>
      <c r="J12" s="13">
        <v>2</v>
      </c>
      <c r="K12" s="13">
        <v>3</v>
      </c>
      <c r="L12" s="13" t="s">
        <v>7</v>
      </c>
    </row>
    <row r="13" spans="1:12" s="27" customFormat="1" ht="17.25" customHeight="1">
      <c r="B13" s="25"/>
      <c r="C13" s="25"/>
      <c r="D13" s="25"/>
      <c r="E13" s="25" t="s">
        <v>18</v>
      </c>
      <c r="F13" s="25"/>
      <c r="G13" s="25"/>
      <c r="H13" s="30"/>
      <c r="I13" s="24"/>
      <c r="J13" s="25"/>
      <c r="K13" s="31">
        <f>'02'!K46</f>
        <v>70705231</v>
      </c>
      <c r="L13" s="25"/>
    </row>
    <row r="14" spans="1:12" ht="17.25" customHeight="1">
      <c r="A14" s="6" t="str">
        <f t="shared" ref="A14:A62" si="0">C14&amp;D14</f>
        <v>GBN41334</v>
      </c>
      <c r="B14" s="3">
        <v>41334</v>
      </c>
      <c r="C14" s="4" t="s">
        <v>79</v>
      </c>
      <c r="D14" s="3">
        <v>41334</v>
      </c>
      <c r="E14" s="5" t="s">
        <v>238</v>
      </c>
      <c r="F14" s="33"/>
      <c r="G14" s="5"/>
      <c r="H14" s="22" t="s">
        <v>24</v>
      </c>
      <c r="I14" s="16">
        <v>2000</v>
      </c>
      <c r="J14" s="5"/>
      <c r="K14" s="49">
        <f>MAX(K13+I14-J14-L13,0)</f>
        <v>70707231</v>
      </c>
      <c r="L14" s="49">
        <f>MAX(L13+J14-K13-I14,0)</f>
        <v>0</v>
      </c>
    </row>
    <row r="15" spans="1:12" ht="17.25" customHeight="1">
      <c r="A15" s="6" t="str">
        <f t="shared" si="0"/>
        <v>GBN41334</v>
      </c>
      <c r="B15" s="3">
        <v>41334</v>
      </c>
      <c r="C15" s="4" t="s">
        <v>79</v>
      </c>
      <c r="D15" s="3">
        <v>41334</v>
      </c>
      <c r="E15" s="5" t="s">
        <v>239</v>
      </c>
      <c r="F15" s="33"/>
      <c r="G15" s="5"/>
      <c r="H15" s="22" t="s">
        <v>24</v>
      </c>
      <c r="I15" s="16">
        <v>1000</v>
      </c>
      <c r="J15" s="5"/>
      <c r="K15" s="49">
        <f t="shared" ref="K15:K62" si="1">MAX(K14+I15-J15-L14,0)</f>
        <v>70708231</v>
      </c>
      <c r="L15" s="49">
        <f t="shared" ref="L15:L62" si="2">MAX(L14+J15-K14-I15,0)</f>
        <v>0</v>
      </c>
    </row>
    <row r="16" spans="1:12" ht="17.25" customHeight="1">
      <c r="A16" s="6" t="str">
        <f t="shared" si="0"/>
        <v>VL0141334</v>
      </c>
      <c r="B16" s="3">
        <v>41334</v>
      </c>
      <c r="C16" s="4" t="s">
        <v>192</v>
      </c>
      <c r="D16" s="3">
        <v>41334</v>
      </c>
      <c r="E16" s="5" t="s">
        <v>240</v>
      </c>
      <c r="F16" s="33"/>
      <c r="G16" s="5"/>
      <c r="H16" s="22" t="s">
        <v>23</v>
      </c>
      <c r="I16" s="16">
        <v>3314990</v>
      </c>
      <c r="J16" s="5"/>
      <c r="K16" s="49">
        <f t="shared" si="1"/>
        <v>74023221</v>
      </c>
      <c r="L16" s="49">
        <f t="shared" si="2"/>
        <v>0</v>
      </c>
    </row>
    <row r="17" spans="1:12" ht="17.25" customHeight="1">
      <c r="A17" s="6" t="str">
        <f t="shared" si="0"/>
        <v>VL0141334</v>
      </c>
      <c r="B17" s="3">
        <v>41334</v>
      </c>
      <c r="C17" s="4" t="s">
        <v>192</v>
      </c>
      <c r="D17" s="3">
        <v>41334</v>
      </c>
      <c r="E17" s="5" t="s">
        <v>241</v>
      </c>
      <c r="F17" s="33"/>
      <c r="G17" s="5"/>
      <c r="H17" s="22" t="s">
        <v>23</v>
      </c>
      <c r="I17" s="16">
        <v>1886742</v>
      </c>
      <c r="J17" s="5"/>
      <c r="K17" s="49">
        <f t="shared" si="1"/>
        <v>75909963</v>
      </c>
      <c r="L17" s="49">
        <f t="shared" si="2"/>
        <v>0</v>
      </c>
    </row>
    <row r="18" spans="1:12" ht="17.25" customHeight="1">
      <c r="A18" s="6" t="str">
        <f t="shared" si="0"/>
        <v>TP0141302</v>
      </c>
      <c r="B18" s="3">
        <v>41334</v>
      </c>
      <c r="C18" s="4" t="s">
        <v>242</v>
      </c>
      <c r="D18" s="3">
        <v>41302</v>
      </c>
      <c r="E18" s="5" t="s">
        <v>197</v>
      </c>
      <c r="F18" s="33"/>
      <c r="G18" s="5"/>
      <c r="H18" s="22" t="s">
        <v>23</v>
      </c>
      <c r="I18" s="16">
        <v>13524000</v>
      </c>
      <c r="J18" s="5"/>
      <c r="K18" s="49">
        <f t="shared" si="1"/>
        <v>89433963</v>
      </c>
      <c r="L18" s="49">
        <f t="shared" si="2"/>
        <v>0</v>
      </c>
    </row>
    <row r="19" spans="1:12" ht="17.25" customHeight="1">
      <c r="A19" s="6" t="str">
        <f t="shared" si="0"/>
        <v>TP0141302</v>
      </c>
      <c r="B19" s="3">
        <v>41334</v>
      </c>
      <c r="C19" s="4" t="s">
        <v>242</v>
      </c>
      <c r="D19" s="3">
        <v>41302</v>
      </c>
      <c r="E19" s="5" t="s">
        <v>199</v>
      </c>
      <c r="F19" s="33"/>
      <c r="G19" s="5"/>
      <c r="H19" s="22" t="s">
        <v>23</v>
      </c>
      <c r="I19" s="16">
        <v>1659000</v>
      </c>
      <c r="J19" s="5"/>
      <c r="K19" s="49">
        <f t="shared" si="1"/>
        <v>91092963</v>
      </c>
      <c r="L19" s="49">
        <f t="shared" si="2"/>
        <v>0</v>
      </c>
    </row>
    <row r="20" spans="1:12" ht="17.25" customHeight="1">
      <c r="A20" s="6" t="str">
        <f t="shared" si="0"/>
        <v>C0141333</v>
      </c>
      <c r="B20" s="3">
        <v>41334</v>
      </c>
      <c r="C20" s="4" t="s">
        <v>33</v>
      </c>
      <c r="D20" s="3">
        <v>41333</v>
      </c>
      <c r="E20" s="5" t="s">
        <v>84</v>
      </c>
      <c r="F20" s="33"/>
      <c r="G20" s="5"/>
      <c r="H20" s="22" t="s">
        <v>176</v>
      </c>
      <c r="I20" s="16">
        <v>420373</v>
      </c>
      <c r="J20" s="5"/>
      <c r="K20" s="49">
        <f t="shared" si="1"/>
        <v>91513336</v>
      </c>
      <c r="L20" s="49">
        <f t="shared" si="2"/>
        <v>0</v>
      </c>
    </row>
    <row r="21" spans="1:12" ht="17.25" customHeight="1">
      <c r="A21" s="6" t="str">
        <f t="shared" si="0"/>
        <v>VL0241337</v>
      </c>
      <c r="B21" s="3">
        <v>41337</v>
      </c>
      <c r="C21" s="4" t="s">
        <v>193</v>
      </c>
      <c r="D21" s="3">
        <v>41337</v>
      </c>
      <c r="E21" s="5" t="s">
        <v>243</v>
      </c>
      <c r="F21" s="33"/>
      <c r="G21" s="5"/>
      <c r="H21" s="22" t="s">
        <v>23</v>
      </c>
      <c r="I21" s="16">
        <v>2087500</v>
      </c>
      <c r="J21" s="5"/>
      <c r="K21" s="49">
        <f t="shared" si="1"/>
        <v>93600836</v>
      </c>
      <c r="L21" s="49">
        <f t="shared" si="2"/>
        <v>0</v>
      </c>
    </row>
    <row r="22" spans="1:12" ht="17.25" customHeight="1">
      <c r="A22" s="6" t="str">
        <f t="shared" si="0"/>
        <v>GBN41341</v>
      </c>
      <c r="B22" s="3">
        <v>41341</v>
      </c>
      <c r="C22" s="4" t="s">
        <v>79</v>
      </c>
      <c r="D22" s="3">
        <v>41341</v>
      </c>
      <c r="E22" s="5" t="s">
        <v>239</v>
      </c>
      <c r="F22" s="5"/>
      <c r="G22" s="5"/>
      <c r="H22" s="22" t="s">
        <v>24</v>
      </c>
      <c r="I22" s="16">
        <v>1000</v>
      </c>
      <c r="J22" s="5"/>
      <c r="K22" s="49">
        <f t="shared" si="1"/>
        <v>93601836</v>
      </c>
      <c r="L22" s="49">
        <f t="shared" si="2"/>
        <v>0</v>
      </c>
    </row>
    <row r="23" spans="1:12" ht="17.25" customHeight="1">
      <c r="A23" s="6" t="str">
        <f t="shared" si="0"/>
        <v>GBN41341</v>
      </c>
      <c r="B23" s="3">
        <v>41341</v>
      </c>
      <c r="C23" s="4" t="s">
        <v>79</v>
      </c>
      <c r="D23" s="3">
        <v>41341</v>
      </c>
      <c r="E23" s="23" t="s">
        <v>239</v>
      </c>
      <c r="F23" s="23"/>
      <c r="G23" s="5"/>
      <c r="H23" s="22" t="s">
        <v>24</v>
      </c>
      <c r="I23" s="16">
        <v>1000</v>
      </c>
      <c r="J23" s="5"/>
      <c r="K23" s="49">
        <f t="shared" si="1"/>
        <v>93602836</v>
      </c>
      <c r="L23" s="49">
        <f t="shared" si="2"/>
        <v>0</v>
      </c>
    </row>
    <row r="24" spans="1:12" ht="17.25" customHeight="1">
      <c r="B24" s="3">
        <v>41341</v>
      </c>
      <c r="C24" s="15" t="s">
        <v>79</v>
      </c>
      <c r="D24" s="3">
        <v>41341</v>
      </c>
      <c r="E24" s="15" t="s">
        <v>239</v>
      </c>
      <c r="F24" s="15"/>
      <c r="G24" s="15"/>
      <c r="H24" s="22" t="s">
        <v>24</v>
      </c>
      <c r="I24" s="15">
        <v>1000</v>
      </c>
      <c r="J24" s="15"/>
      <c r="K24" s="49">
        <f t="shared" si="1"/>
        <v>93603836</v>
      </c>
      <c r="L24" s="49">
        <f t="shared" si="2"/>
        <v>0</v>
      </c>
    </row>
    <row r="25" spans="1:12" ht="17.25" customHeight="1">
      <c r="A25" s="6" t="str">
        <f t="shared" si="0"/>
        <v>GBN41341</v>
      </c>
      <c r="B25" s="3">
        <v>41341</v>
      </c>
      <c r="C25" s="4" t="s">
        <v>79</v>
      </c>
      <c r="D25" s="3">
        <v>41341</v>
      </c>
      <c r="E25" s="5" t="s">
        <v>194</v>
      </c>
      <c r="F25" s="5"/>
      <c r="G25" s="5"/>
      <c r="H25" s="22" t="s">
        <v>24</v>
      </c>
      <c r="I25" s="16">
        <v>2000</v>
      </c>
      <c r="J25" s="5"/>
      <c r="K25" s="49">
        <f t="shared" si="1"/>
        <v>93605836</v>
      </c>
      <c r="L25" s="49">
        <f t="shared" si="2"/>
        <v>0</v>
      </c>
    </row>
    <row r="26" spans="1:12" ht="17.25" customHeight="1">
      <c r="A26" s="6" t="str">
        <f t="shared" si="0"/>
        <v>GBN41341</v>
      </c>
      <c r="B26" s="3">
        <v>41341</v>
      </c>
      <c r="C26" s="4" t="s">
        <v>79</v>
      </c>
      <c r="D26" s="3">
        <v>41341</v>
      </c>
      <c r="E26" s="5" t="s">
        <v>194</v>
      </c>
      <c r="F26" s="33"/>
      <c r="G26" s="5"/>
      <c r="H26" s="22" t="s">
        <v>24</v>
      </c>
      <c r="I26" s="16">
        <v>1000</v>
      </c>
      <c r="J26" s="5"/>
      <c r="K26" s="49">
        <f t="shared" si="1"/>
        <v>93606836</v>
      </c>
      <c r="L26" s="49">
        <f t="shared" si="2"/>
        <v>0</v>
      </c>
    </row>
    <row r="27" spans="1:12" ht="17.25" customHeight="1">
      <c r="A27" s="6" t="str">
        <f t="shared" si="0"/>
        <v>C0441341</v>
      </c>
      <c r="B27" s="3">
        <v>41341</v>
      </c>
      <c r="C27" s="4" t="s">
        <v>36</v>
      </c>
      <c r="D27" s="3">
        <v>41341</v>
      </c>
      <c r="E27" s="5" t="s">
        <v>127</v>
      </c>
      <c r="F27" s="33"/>
      <c r="G27" s="5"/>
      <c r="H27" s="22" t="s">
        <v>176</v>
      </c>
      <c r="I27" s="16">
        <v>414050</v>
      </c>
      <c r="J27" s="5"/>
      <c r="K27" s="49">
        <f t="shared" si="1"/>
        <v>94020886</v>
      </c>
      <c r="L27" s="49">
        <f t="shared" si="2"/>
        <v>0</v>
      </c>
    </row>
    <row r="28" spans="1:12" ht="17.25" customHeight="1">
      <c r="A28" s="6" t="str">
        <f t="shared" si="0"/>
        <v>GBC41341</v>
      </c>
      <c r="B28" s="3">
        <v>41341</v>
      </c>
      <c r="C28" s="4" t="s">
        <v>81</v>
      </c>
      <c r="D28" s="3">
        <v>41341</v>
      </c>
      <c r="E28" s="5" t="s">
        <v>244</v>
      </c>
      <c r="F28" s="33"/>
      <c r="G28" s="5"/>
      <c r="H28" s="22" t="s">
        <v>82</v>
      </c>
      <c r="I28" s="16">
        <v>48720</v>
      </c>
      <c r="J28" s="5"/>
      <c r="K28" s="49">
        <f t="shared" si="1"/>
        <v>94069606</v>
      </c>
      <c r="L28" s="49">
        <f t="shared" si="2"/>
        <v>0</v>
      </c>
    </row>
    <row r="29" spans="1:12" ht="17.25" customHeight="1">
      <c r="A29" s="6" t="str">
        <f t="shared" si="0"/>
        <v>GBN41347</v>
      </c>
      <c r="B29" s="3">
        <v>41347</v>
      </c>
      <c r="C29" s="4" t="s">
        <v>79</v>
      </c>
      <c r="D29" s="3">
        <v>41347</v>
      </c>
      <c r="E29" s="23" t="s">
        <v>194</v>
      </c>
      <c r="F29" s="33"/>
      <c r="G29" s="5"/>
      <c r="H29" s="22" t="s">
        <v>24</v>
      </c>
      <c r="I29" s="16">
        <v>5000</v>
      </c>
      <c r="J29" s="5"/>
      <c r="K29" s="49">
        <f t="shared" si="1"/>
        <v>94074606</v>
      </c>
      <c r="L29" s="49">
        <f t="shared" si="2"/>
        <v>0</v>
      </c>
    </row>
    <row r="30" spans="1:12" ht="17.25" customHeight="1">
      <c r="A30" s="6" t="str">
        <f t="shared" si="0"/>
        <v>GBN41347</v>
      </c>
      <c r="B30" s="3">
        <v>41347</v>
      </c>
      <c r="C30" s="4" t="s">
        <v>79</v>
      </c>
      <c r="D30" s="3">
        <v>41347</v>
      </c>
      <c r="E30" s="5" t="s">
        <v>194</v>
      </c>
      <c r="F30" s="33"/>
      <c r="G30" s="5"/>
      <c r="H30" s="22" t="s">
        <v>24</v>
      </c>
      <c r="I30" s="16">
        <v>1000</v>
      </c>
      <c r="J30" s="5"/>
      <c r="K30" s="49">
        <f t="shared" si="1"/>
        <v>94075606</v>
      </c>
      <c r="L30" s="49">
        <f t="shared" si="2"/>
        <v>0</v>
      </c>
    </row>
    <row r="31" spans="1:12" ht="17.25" customHeight="1">
      <c r="A31" s="6" t="str">
        <f t="shared" si="0"/>
        <v>GBN41347</v>
      </c>
      <c r="B31" s="3">
        <v>41347</v>
      </c>
      <c r="C31" s="4" t="s">
        <v>79</v>
      </c>
      <c r="D31" s="3">
        <v>41347</v>
      </c>
      <c r="E31" s="23" t="s">
        <v>245</v>
      </c>
      <c r="F31" s="33"/>
      <c r="G31" s="5"/>
      <c r="H31" s="22" t="s">
        <v>24</v>
      </c>
      <c r="I31" s="16">
        <v>2000</v>
      </c>
      <c r="J31" s="5"/>
      <c r="K31" s="49">
        <f t="shared" si="1"/>
        <v>94077606</v>
      </c>
      <c r="L31" s="49">
        <f t="shared" si="2"/>
        <v>0</v>
      </c>
    </row>
    <row r="32" spans="1:12" ht="17.25" customHeight="1">
      <c r="A32" s="6" t="str">
        <f t="shared" si="0"/>
        <v>C0841348</v>
      </c>
      <c r="B32" s="3">
        <v>41348</v>
      </c>
      <c r="C32" s="4" t="s">
        <v>40</v>
      </c>
      <c r="D32" s="3">
        <v>41348</v>
      </c>
      <c r="E32" s="23" t="s">
        <v>84</v>
      </c>
      <c r="F32" s="34"/>
      <c r="G32" s="32"/>
      <c r="H32" s="22" t="s">
        <v>176</v>
      </c>
      <c r="I32" s="16">
        <v>526518</v>
      </c>
      <c r="J32" s="5"/>
      <c r="K32" s="49">
        <f t="shared" si="1"/>
        <v>94604124</v>
      </c>
      <c r="L32" s="49">
        <f t="shared" si="2"/>
        <v>0</v>
      </c>
    </row>
    <row r="33" spans="1:12" ht="17.25" customHeight="1">
      <c r="A33" s="6" t="str">
        <f t="shared" si="0"/>
        <v>VL0341349</v>
      </c>
      <c r="B33" s="3">
        <v>41349</v>
      </c>
      <c r="C33" s="4" t="s">
        <v>226</v>
      </c>
      <c r="D33" s="3">
        <v>41349</v>
      </c>
      <c r="E33" s="5" t="s">
        <v>246</v>
      </c>
      <c r="F33" s="34"/>
      <c r="G33" s="32"/>
      <c r="H33" s="22" t="s">
        <v>23</v>
      </c>
      <c r="I33" s="16">
        <v>3040650</v>
      </c>
      <c r="J33" s="5"/>
      <c r="K33" s="49">
        <f t="shared" si="1"/>
        <v>97644774</v>
      </c>
      <c r="L33" s="49">
        <f t="shared" si="2"/>
        <v>0</v>
      </c>
    </row>
    <row r="34" spans="1:12" ht="17.25" customHeight="1">
      <c r="A34" s="6" t="str">
        <f t="shared" si="0"/>
        <v>GBN41351</v>
      </c>
      <c r="B34" s="3">
        <v>41351</v>
      </c>
      <c r="C34" s="4" t="s">
        <v>79</v>
      </c>
      <c r="D34" s="3">
        <v>41351</v>
      </c>
      <c r="E34" s="5" t="s">
        <v>245</v>
      </c>
      <c r="F34" s="33"/>
      <c r="G34" s="5"/>
      <c r="H34" s="22" t="s">
        <v>24</v>
      </c>
      <c r="I34" s="16">
        <v>2400</v>
      </c>
      <c r="J34" s="5"/>
      <c r="K34" s="49">
        <f t="shared" si="1"/>
        <v>97647174</v>
      </c>
      <c r="L34" s="49">
        <f t="shared" si="2"/>
        <v>0</v>
      </c>
    </row>
    <row r="35" spans="1:12" ht="17.25" customHeight="1">
      <c r="A35" s="6" t="str">
        <f t="shared" si="0"/>
        <v>GBN41351</v>
      </c>
      <c r="B35" s="3">
        <v>41351</v>
      </c>
      <c r="C35" s="4" t="s">
        <v>79</v>
      </c>
      <c r="D35" s="3">
        <v>41351</v>
      </c>
      <c r="E35" s="5" t="s">
        <v>245</v>
      </c>
      <c r="F35" s="5"/>
      <c r="G35" s="5"/>
      <c r="H35" s="22" t="s">
        <v>24</v>
      </c>
      <c r="I35" s="16">
        <v>2400</v>
      </c>
      <c r="J35" s="5"/>
      <c r="K35" s="49">
        <f t="shared" si="1"/>
        <v>97649574</v>
      </c>
      <c r="L35" s="49">
        <f t="shared" si="2"/>
        <v>0</v>
      </c>
    </row>
    <row r="36" spans="1:12" ht="17.25" customHeight="1">
      <c r="A36" s="6" t="str">
        <f t="shared" si="0"/>
        <v>GBN41351</v>
      </c>
      <c r="B36" s="3">
        <v>41351</v>
      </c>
      <c r="C36" s="4" t="s">
        <v>79</v>
      </c>
      <c r="D36" s="3">
        <v>41351</v>
      </c>
      <c r="E36" s="5" t="s">
        <v>245</v>
      </c>
      <c r="F36" s="33"/>
      <c r="G36" s="5"/>
      <c r="H36" s="22" t="s">
        <v>24</v>
      </c>
      <c r="I36" s="16">
        <v>2400</v>
      </c>
      <c r="J36" s="5"/>
      <c r="K36" s="49">
        <f t="shared" si="1"/>
        <v>97651974</v>
      </c>
      <c r="L36" s="49">
        <f t="shared" si="2"/>
        <v>0</v>
      </c>
    </row>
    <row r="37" spans="1:12" ht="17.25" customHeight="1">
      <c r="A37" s="6" t="str">
        <f t="shared" si="0"/>
        <v>GBN41351</v>
      </c>
      <c r="B37" s="3">
        <v>41351</v>
      </c>
      <c r="C37" s="4" t="s">
        <v>79</v>
      </c>
      <c r="D37" s="3">
        <v>41351</v>
      </c>
      <c r="E37" s="5" t="s">
        <v>245</v>
      </c>
      <c r="F37" s="33"/>
      <c r="G37" s="5"/>
      <c r="H37" s="22" t="s">
        <v>24</v>
      </c>
      <c r="I37" s="16">
        <v>2400</v>
      </c>
      <c r="J37" s="5"/>
      <c r="K37" s="49">
        <f t="shared" si="1"/>
        <v>97654374</v>
      </c>
      <c r="L37" s="49">
        <f t="shared" si="2"/>
        <v>0</v>
      </c>
    </row>
    <row r="38" spans="1:12" ht="17.25" customHeight="1">
      <c r="A38" s="6" t="str">
        <f t="shared" si="0"/>
        <v>GBN41351</v>
      </c>
      <c r="B38" s="3">
        <v>41351</v>
      </c>
      <c r="C38" s="4" t="s">
        <v>79</v>
      </c>
      <c r="D38" s="3">
        <v>41351</v>
      </c>
      <c r="E38" s="5" t="s">
        <v>245</v>
      </c>
      <c r="F38" s="33"/>
      <c r="G38" s="5"/>
      <c r="H38" s="22" t="s">
        <v>24</v>
      </c>
      <c r="I38" s="16">
        <v>2400</v>
      </c>
      <c r="J38" s="5"/>
      <c r="K38" s="49">
        <f t="shared" si="1"/>
        <v>97656774</v>
      </c>
      <c r="L38" s="49">
        <f t="shared" si="2"/>
        <v>0</v>
      </c>
    </row>
    <row r="39" spans="1:12" ht="17.25" customHeight="1">
      <c r="A39" s="6" t="str">
        <f t="shared" si="0"/>
        <v>GBN41351</v>
      </c>
      <c r="B39" s="3">
        <v>41351</v>
      </c>
      <c r="C39" s="4" t="s">
        <v>79</v>
      </c>
      <c r="D39" s="3">
        <v>41351</v>
      </c>
      <c r="E39" s="5" t="s">
        <v>245</v>
      </c>
      <c r="F39" s="33"/>
      <c r="G39" s="5"/>
      <c r="H39" s="22" t="s">
        <v>24</v>
      </c>
      <c r="I39" s="16">
        <v>2400</v>
      </c>
      <c r="J39" s="5"/>
      <c r="K39" s="49">
        <f t="shared" si="1"/>
        <v>97659174</v>
      </c>
      <c r="L39" s="49">
        <f t="shared" si="2"/>
        <v>0</v>
      </c>
    </row>
    <row r="40" spans="1:12" ht="17.25" customHeight="1">
      <c r="A40" s="6" t="str">
        <f t="shared" si="0"/>
        <v>VL0441351</v>
      </c>
      <c r="B40" s="3">
        <v>41351</v>
      </c>
      <c r="C40" s="4" t="s">
        <v>229</v>
      </c>
      <c r="D40" s="3">
        <v>41351</v>
      </c>
      <c r="E40" s="5" t="s">
        <v>247</v>
      </c>
      <c r="F40" s="33"/>
      <c r="G40" s="5"/>
      <c r="H40" s="22" t="s">
        <v>23</v>
      </c>
      <c r="I40" s="16">
        <v>456000</v>
      </c>
      <c r="J40" s="5"/>
      <c r="K40" s="49">
        <f t="shared" si="1"/>
        <v>98115174</v>
      </c>
      <c r="L40" s="49">
        <f t="shared" si="2"/>
        <v>0</v>
      </c>
    </row>
    <row r="41" spans="1:12" ht="17.25" customHeight="1">
      <c r="A41" s="6" t="str">
        <f t="shared" si="0"/>
        <v>GBN41353</v>
      </c>
      <c r="B41" s="3">
        <v>41353</v>
      </c>
      <c r="C41" s="4" t="s">
        <v>79</v>
      </c>
      <c r="D41" s="3">
        <v>41353</v>
      </c>
      <c r="E41" s="5" t="s">
        <v>223</v>
      </c>
      <c r="F41" s="33"/>
      <c r="G41" s="5"/>
      <c r="H41" s="22" t="s">
        <v>80</v>
      </c>
      <c r="I41" s="16">
        <v>10460</v>
      </c>
      <c r="J41" s="5"/>
      <c r="K41" s="49">
        <f t="shared" si="1"/>
        <v>98125634</v>
      </c>
      <c r="L41" s="49">
        <f t="shared" si="2"/>
        <v>0</v>
      </c>
    </row>
    <row r="42" spans="1:12" ht="17.25" customHeight="1">
      <c r="A42" s="6" t="str">
        <f t="shared" si="0"/>
        <v>GBN41354</v>
      </c>
      <c r="B42" s="3">
        <v>41354</v>
      </c>
      <c r="C42" s="4" t="s">
        <v>79</v>
      </c>
      <c r="D42" s="3">
        <v>41354</v>
      </c>
      <c r="E42" s="5" t="s">
        <v>248</v>
      </c>
      <c r="F42" s="33"/>
      <c r="G42" s="5"/>
      <c r="H42" s="22" t="s">
        <v>80</v>
      </c>
      <c r="I42" s="16">
        <v>83471</v>
      </c>
      <c r="J42" s="5"/>
      <c r="K42" s="49">
        <f t="shared" si="1"/>
        <v>98209105</v>
      </c>
      <c r="L42" s="49">
        <f t="shared" si="2"/>
        <v>0</v>
      </c>
    </row>
    <row r="43" spans="1:12" ht="17.25" customHeight="1">
      <c r="A43" s="6" t="str">
        <f t="shared" si="0"/>
        <v>GBN41354</v>
      </c>
      <c r="B43" s="3">
        <v>41354</v>
      </c>
      <c r="C43" s="4" t="s">
        <v>79</v>
      </c>
      <c r="D43" s="3">
        <v>41354</v>
      </c>
      <c r="E43" s="23" t="s">
        <v>249</v>
      </c>
      <c r="F43" s="33"/>
      <c r="G43" s="5"/>
      <c r="H43" s="22" t="s">
        <v>80</v>
      </c>
      <c r="I43" s="16">
        <v>57739</v>
      </c>
      <c r="J43" s="5"/>
      <c r="K43" s="49">
        <f t="shared" si="1"/>
        <v>98266844</v>
      </c>
      <c r="L43" s="49">
        <f t="shared" si="2"/>
        <v>0</v>
      </c>
    </row>
    <row r="44" spans="1:12" ht="17.25" customHeight="1">
      <c r="A44" s="6" t="str">
        <f t="shared" si="0"/>
        <v>GBN41354</v>
      </c>
      <c r="B44" s="3">
        <v>41354</v>
      </c>
      <c r="C44" s="4" t="s">
        <v>79</v>
      </c>
      <c r="D44" s="3">
        <v>41354</v>
      </c>
      <c r="E44" s="5" t="s">
        <v>194</v>
      </c>
      <c r="F44" s="33"/>
      <c r="G44" s="5"/>
      <c r="H44" s="22" t="s">
        <v>24</v>
      </c>
      <c r="I44" s="16">
        <v>1000</v>
      </c>
      <c r="J44" s="5"/>
      <c r="K44" s="49">
        <f t="shared" si="1"/>
        <v>98267844</v>
      </c>
      <c r="L44" s="49">
        <f t="shared" si="2"/>
        <v>0</v>
      </c>
    </row>
    <row r="45" spans="1:12" ht="17.25" customHeight="1">
      <c r="A45" s="6" t="str">
        <f t="shared" si="0"/>
        <v>C1041354</v>
      </c>
      <c r="B45" s="3">
        <v>41354</v>
      </c>
      <c r="C45" s="4" t="s">
        <v>42</v>
      </c>
      <c r="D45" s="3">
        <v>41354</v>
      </c>
      <c r="E45" s="5" t="s">
        <v>128</v>
      </c>
      <c r="F45" s="33"/>
      <c r="G45" s="5"/>
      <c r="H45" s="22" t="s">
        <v>176</v>
      </c>
      <c r="I45" s="16">
        <v>29500</v>
      </c>
      <c r="J45" s="5"/>
      <c r="K45" s="49">
        <f t="shared" ref="K45:K64" si="3">MAX(K44+I45-J45-L44,0)</f>
        <v>98297344</v>
      </c>
      <c r="L45" s="49">
        <f t="shared" ref="L45:L64" si="4">MAX(L44+J45-K44-I45,0)</f>
        <v>0</v>
      </c>
    </row>
    <row r="46" spans="1:12" ht="17.25" customHeight="1">
      <c r="B46" s="3">
        <v>41354</v>
      </c>
      <c r="C46" s="4" t="s">
        <v>43</v>
      </c>
      <c r="D46" s="3">
        <v>41354</v>
      </c>
      <c r="E46" s="5" t="s">
        <v>129</v>
      </c>
      <c r="F46" s="33"/>
      <c r="G46" s="5"/>
      <c r="H46" s="22" t="s">
        <v>176</v>
      </c>
      <c r="I46" s="16">
        <v>24545</v>
      </c>
      <c r="J46" s="5"/>
      <c r="K46" s="49">
        <f t="shared" si="3"/>
        <v>98321889</v>
      </c>
      <c r="L46" s="49">
        <f t="shared" si="4"/>
        <v>0</v>
      </c>
    </row>
    <row r="47" spans="1:12" ht="17.25" customHeight="1">
      <c r="B47" s="3">
        <v>41355</v>
      </c>
      <c r="C47" s="4" t="s">
        <v>79</v>
      </c>
      <c r="D47" s="3">
        <v>41355</v>
      </c>
      <c r="E47" s="5" t="s">
        <v>194</v>
      </c>
      <c r="F47" s="33"/>
      <c r="G47" s="5"/>
      <c r="H47" s="22" t="s">
        <v>24</v>
      </c>
      <c r="I47" s="16">
        <v>3000</v>
      </c>
      <c r="J47" s="5"/>
      <c r="K47" s="49">
        <f t="shared" si="3"/>
        <v>98324889</v>
      </c>
      <c r="L47" s="49">
        <f t="shared" si="4"/>
        <v>0</v>
      </c>
    </row>
    <row r="48" spans="1:12" ht="17.25" customHeight="1">
      <c r="B48" s="3">
        <v>41359</v>
      </c>
      <c r="C48" s="4" t="s">
        <v>250</v>
      </c>
      <c r="D48" s="3">
        <v>41359</v>
      </c>
      <c r="E48" s="5" t="s">
        <v>251</v>
      </c>
      <c r="F48" s="33"/>
      <c r="G48" s="5"/>
      <c r="H48" s="22" t="s">
        <v>23</v>
      </c>
      <c r="I48" s="16">
        <v>3087500</v>
      </c>
      <c r="J48" s="5"/>
      <c r="K48" s="49">
        <f t="shared" si="3"/>
        <v>101412389</v>
      </c>
      <c r="L48" s="49">
        <f t="shared" si="4"/>
        <v>0</v>
      </c>
    </row>
    <row r="49" spans="1:12" ht="17.25" customHeight="1">
      <c r="B49" s="3">
        <v>41359</v>
      </c>
      <c r="C49" s="4" t="s">
        <v>81</v>
      </c>
      <c r="D49" s="3">
        <v>41359</v>
      </c>
      <c r="E49" s="5" t="s">
        <v>244</v>
      </c>
      <c r="F49" s="33"/>
      <c r="G49" s="5"/>
      <c r="H49" s="22" t="s">
        <v>82</v>
      </c>
      <c r="I49" s="16">
        <v>33730</v>
      </c>
      <c r="J49" s="5"/>
      <c r="K49" s="49">
        <f t="shared" si="3"/>
        <v>101446119</v>
      </c>
      <c r="L49" s="49">
        <f t="shared" si="4"/>
        <v>0</v>
      </c>
    </row>
    <row r="50" spans="1:12" ht="17.25" customHeight="1">
      <c r="B50" s="3">
        <v>41359</v>
      </c>
      <c r="C50" s="4" t="s">
        <v>81</v>
      </c>
      <c r="D50" s="3">
        <v>41359</v>
      </c>
      <c r="E50" s="5" t="s">
        <v>244</v>
      </c>
      <c r="F50" s="33"/>
      <c r="G50" s="5"/>
      <c r="H50" s="22" t="s">
        <v>82</v>
      </c>
      <c r="I50" s="16">
        <v>15690</v>
      </c>
      <c r="J50" s="5"/>
      <c r="K50" s="49">
        <f t="shared" si="3"/>
        <v>101461809</v>
      </c>
      <c r="L50" s="49">
        <f t="shared" si="4"/>
        <v>0</v>
      </c>
    </row>
    <row r="51" spans="1:12" ht="17.25" customHeight="1">
      <c r="B51" s="3">
        <v>41360</v>
      </c>
      <c r="C51" s="4" t="s">
        <v>79</v>
      </c>
      <c r="D51" s="3">
        <v>41360</v>
      </c>
      <c r="E51" s="5" t="s">
        <v>252</v>
      </c>
      <c r="F51" s="33"/>
      <c r="G51" s="5"/>
      <c r="H51" s="22" t="s">
        <v>24</v>
      </c>
      <c r="I51" s="16">
        <v>3000</v>
      </c>
      <c r="J51" s="5"/>
      <c r="K51" s="49">
        <f t="shared" si="3"/>
        <v>101464809</v>
      </c>
      <c r="L51" s="49">
        <f t="shared" si="4"/>
        <v>0</v>
      </c>
    </row>
    <row r="52" spans="1:12" ht="17.25" customHeight="1">
      <c r="B52" s="3">
        <v>41360</v>
      </c>
      <c r="C52" s="4" t="s">
        <v>79</v>
      </c>
      <c r="D52" s="3">
        <v>41360</v>
      </c>
      <c r="E52" s="5" t="s">
        <v>252</v>
      </c>
      <c r="F52" s="33"/>
      <c r="G52" s="5"/>
      <c r="H52" s="22" t="s">
        <v>24</v>
      </c>
      <c r="I52" s="16">
        <v>1000</v>
      </c>
      <c r="J52" s="5"/>
      <c r="K52" s="49">
        <f t="shared" si="3"/>
        <v>101465809</v>
      </c>
      <c r="L52" s="49">
        <f t="shared" si="4"/>
        <v>0</v>
      </c>
    </row>
    <row r="53" spans="1:12" ht="17.25" customHeight="1">
      <c r="B53" s="3">
        <v>41360</v>
      </c>
      <c r="C53" s="4" t="s">
        <v>79</v>
      </c>
      <c r="D53" s="3">
        <v>41360</v>
      </c>
      <c r="E53" s="5" t="s">
        <v>252</v>
      </c>
      <c r="F53" s="33"/>
      <c r="G53" s="5"/>
      <c r="H53" s="22" t="s">
        <v>24</v>
      </c>
      <c r="I53" s="16">
        <v>1000</v>
      </c>
      <c r="J53" s="5"/>
      <c r="K53" s="49">
        <f t="shared" si="3"/>
        <v>101466809</v>
      </c>
      <c r="L53" s="49">
        <f t="shared" si="4"/>
        <v>0</v>
      </c>
    </row>
    <row r="54" spans="1:12" ht="17.25" customHeight="1">
      <c r="B54" s="3">
        <v>41360</v>
      </c>
      <c r="C54" s="4" t="s">
        <v>79</v>
      </c>
      <c r="D54" s="3">
        <v>41360</v>
      </c>
      <c r="E54" s="5" t="s">
        <v>253</v>
      </c>
      <c r="F54" s="33"/>
      <c r="G54" s="5"/>
      <c r="H54" s="22" t="s">
        <v>24</v>
      </c>
      <c r="I54" s="16">
        <v>2500</v>
      </c>
      <c r="J54" s="5"/>
      <c r="K54" s="49">
        <f t="shared" si="3"/>
        <v>101469309</v>
      </c>
      <c r="L54" s="49">
        <f t="shared" si="4"/>
        <v>0</v>
      </c>
    </row>
    <row r="55" spans="1:12" ht="17.25" customHeight="1">
      <c r="B55" s="3">
        <v>41360</v>
      </c>
      <c r="C55" s="4" t="s">
        <v>46</v>
      </c>
      <c r="D55" s="3">
        <v>41360</v>
      </c>
      <c r="E55" s="5" t="s">
        <v>128</v>
      </c>
      <c r="F55" s="33"/>
      <c r="G55" s="5"/>
      <c r="H55" s="22" t="s">
        <v>176</v>
      </c>
      <c r="I55" s="16">
        <v>29500</v>
      </c>
      <c r="J55" s="5"/>
      <c r="K55" s="49">
        <f t="shared" si="3"/>
        <v>101498809</v>
      </c>
      <c r="L55" s="49">
        <f t="shared" si="4"/>
        <v>0</v>
      </c>
    </row>
    <row r="56" spans="1:12" ht="17.25" customHeight="1">
      <c r="B56" s="3">
        <v>41360</v>
      </c>
      <c r="C56" s="4" t="s">
        <v>47</v>
      </c>
      <c r="D56" s="3">
        <v>41360</v>
      </c>
      <c r="E56" s="5" t="s">
        <v>100</v>
      </c>
      <c r="F56" s="33"/>
      <c r="G56" s="5"/>
      <c r="H56" s="22" t="s">
        <v>176</v>
      </c>
      <c r="I56" s="16">
        <v>1600000</v>
      </c>
      <c r="J56" s="5"/>
      <c r="K56" s="49">
        <f t="shared" si="3"/>
        <v>103098809</v>
      </c>
      <c r="L56" s="49">
        <f t="shared" si="4"/>
        <v>0</v>
      </c>
    </row>
    <row r="57" spans="1:12" ht="17.25" customHeight="1">
      <c r="B57" s="3">
        <v>41361</v>
      </c>
      <c r="C57" s="4" t="s">
        <v>50</v>
      </c>
      <c r="D57" s="3">
        <v>41361</v>
      </c>
      <c r="E57" s="5" t="s">
        <v>84</v>
      </c>
      <c r="F57" s="33"/>
      <c r="G57" s="5"/>
      <c r="H57" s="22" t="s">
        <v>176</v>
      </c>
      <c r="I57" s="16">
        <v>457359</v>
      </c>
      <c r="J57" s="5"/>
      <c r="K57" s="49">
        <f t="shared" si="3"/>
        <v>103556168</v>
      </c>
      <c r="L57" s="49">
        <f t="shared" si="4"/>
        <v>0</v>
      </c>
    </row>
    <row r="58" spans="1:12" ht="17.25" customHeight="1">
      <c r="B58" s="3">
        <v>41362</v>
      </c>
      <c r="C58" s="4" t="s">
        <v>79</v>
      </c>
      <c r="D58" s="3">
        <v>41362</v>
      </c>
      <c r="E58" s="5" t="s">
        <v>254</v>
      </c>
      <c r="F58" s="33"/>
      <c r="G58" s="5"/>
      <c r="H58" s="22" t="s">
        <v>24</v>
      </c>
      <c r="I58" s="16">
        <v>31455</v>
      </c>
      <c r="J58" s="5"/>
      <c r="K58" s="49">
        <f t="shared" si="3"/>
        <v>103587623</v>
      </c>
      <c r="L58" s="49">
        <f t="shared" si="4"/>
        <v>0</v>
      </c>
    </row>
    <row r="59" spans="1:12" ht="17.25" customHeight="1">
      <c r="B59" s="3">
        <v>41363</v>
      </c>
      <c r="C59" s="4" t="s">
        <v>51</v>
      </c>
      <c r="D59" s="3">
        <v>41363</v>
      </c>
      <c r="E59" s="5" t="s">
        <v>96</v>
      </c>
      <c r="F59" s="33"/>
      <c r="G59" s="5"/>
      <c r="H59" s="22" t="s">
        <v>176</v>
      </c>
      <c r="I59" s="16">
        <v>526096</v>
      </c>
      <c r="J59" s="5"/>
      <c r="K59" s="49">
        <f t="shared" si="3"/>
        <v>104113719</v>
      </c>
      <c r="L59" s="49">
        <f t="shared" si="4"/>
        <v>0</v>
      </c>
    </row>
    <row r="60" spans="1:12" ht="17.25" customHeight="1">
      <c r="B60" s="3">
        <v>41364</v>
      </c>
      <c r="C60" s="4" t="s">
        <v>177</v>
      </c>
      <c r="D60" s="3">
        <v>41354</v>
      </c>
      <c r="E60" s="5" t="s">
        <v>214</v>
      </c>
      <c r="F60" s="33"/>
      <c r="G60" s="5"/>
      <c r="H60" s="22" t="s">
        <v>23</v>
      </c>
      <c r="I60" s="16">
        <v>322480</v>
      </c>
      <c r="J60" s="5"/>
      <c r="K60" s="49">
        <f t="shared" si="3"/>
        <v>104436199</v>
      </c>
      <c r="L60" s="49">
        <f t="shared" si="4"/>
        <v>0</v>
      </c>
    </row>
    <row r="61" spans="1:12" ht="17.25" customHeight="1">
      <c r="A61" s="6" t="str">
        <f t="shared" si="0"/>
        <v>CTGS41341</v>
      </c>
      <c r="B61" s="3">
        <v>41364</v>
      </c>
      <c r="C61" s="4" t="s">
        <v>177</v>
      </c>
      <c r="D61" s="3">
        <v>41341</v>
      </c>
      <c r="E61" s="5" t="s">
        <v>255</v>
      </c>
      <c r="F61" s="33"/>
      <c r="G61" s="5"/>
      <c r="H61" s="22" t="s">
        <v>23</v>
      </c>
      <c r="I61" s="16">
        <v>983910</v>
      </c>
      <c r="J61" s="5"/>
      <c r="K61" s="49">
        <f t="shared" si="3"/>
        <v>105420109</v>
      </c>
      <c r="L61" s="49">
        <f t="shared" si="4"/>
        <v>0</v>
      </c>
    </row>
    <row r="62" spans="1:12" ht="17.25" customHeight="1">
      <c r="A62" s="6" t="str">
        <f t="shared" si="0"/>
        <v>CTGS41351</v>
      </c>
      <c r="B62" s="3">
        <v>41364</v>
      </c>
      <c r="C62" s="4" t="s">
        <v>177</v>
      </c>
      <c r="D62" s="3">
        <v>41351</v>
      </c>
      <c r="E62" s="5" t="s">
        <v>256</v>
      </c>
      <c r="F62" s="33"/>
      <c r="G62" s="5"/>
      <c r="H62" s="22" t="s">
        <v>23</v>
      </c>
      <c r="I62" s="16">
        <v>1112440</v>
      </c>
      <c r="J62" s="5"/>
      <c r="K62" s="49">
        <f t="shared" si="3"/>
        <v>106532549</v>
      </c>
      <c r="L62" s="49">
        <f t="shared" si="4"/>
        <v>0</v>
      </c>
    </row>
    <row r="63" spans="1:12" ht="17.25" customHeight="1">
      <c r="B63" s="3">
        <v>41364</v>
      </c>
      <c r="C63" s="4" t="s">
        <v>177</v>
      </c>
      <c r="D63" s="3">
        <v>41351</v>
      </c>
      <c r="E63" s="5" t="s">
        <v>257</v>
      </c>
      <c r="F63" s="33"/>
      <c r="G63" s="5"/>
      <c r="H63" s="22" t="s">
        <v>23</v>
      </c>
      <c r="I63" s="16">
        <v>1540000</v>
      </c>
      <c r="J63" s="5"/>
      <c r="K63" s="49">
        <f t="shared" si="3"/>
        <v>108072549</v>
      </c>
      <c r="L63" s="49">
        <f t="shared" si="4"/>
        <v>0</v>
      </c>
    </row>
    <row r="64" spans="1:12" ht="17.25" customHeight="1">
      <c r="B64" s="3">
        <v>41364</v>
      </c>
      <c r="C64" s="4" t="s">
        <v>177</v>
      </c>
      <c r="D64" s="3">
        <v>41364</v>
      </c>
      <c r="E64" s="5" t="s">
        <v>236</v>
      </c>
      <c r="F64" s="33"/>
      <c r="G64" s="5"/>
      <c r="H64" s="22" t="s">
        <v>23</v>
      </c>
      <c r="I64" s="16">
        <v>5100316</v>
      </c>
      <c r="J64" s="5"/>
      <c r="K64" s="49">
        <f t="shared" si="3"/>
        <v>113172865</v>
      </c>
      <c r="L64" s="49">
        <f t="shared" si="4"/>
        <v>0</v>
      </c>
    </row>
    <row r="65" spans="1:12" ht="17.25" customHeight="1">
      <c r="A65" s="6" t="str">
        <f>C65&amp;D65</f>
        <v/>
      </c>
      <c r="B65" s="18"/>
      <c r="C65" s="15"/>
      <c r="D65" s="3"/>
      <c r="E65" s="15"/>
      <c r="F65" s="15"/>
      <c r="G65" s="15"/>
      <c r="H65" s="19"/>
      <c r="I65" s="15"/>
      <c r="J65" s="15"/>
      <c r="K65" s="4"/>
      <c r="L65" s="15"/>
    </row>
    <row r="66" spans="1:12" s="27" customFormat="1" ht="17.25" customHeight="1">
      <c r="B66" s="25"/>
      <c r="C66" s="25"/>
      <c r="D66" s="25"/>
      <c r="E66" s="25" t="s">
        <v>19</v>
      </c>
      <c r="F66" s="25"/>
      <c r="G66" s="25"/>
      <c r="H66" s="26" t="s">
        <v>20</v>
      </c>
      <c r="I66" s="25">
        <f>SUM(I14:I65)</f>
        <v>42467634</v>
      </c>
      <c r="J66" s="25">
        <f>SUM(J14:J65)</f>
        <v>0</v>
      </c>
      <c r="K66" s="26" t="s">
        <v>20</v>
      </c>
      <c r="L66" s="26" t="s">
        <v>20</v>
      </c>
    </row>
    <row r="67" spans="1:12" s="27" customFormat="1" ht="17.25" customHeight="1">
      <c r="B67" s="28"/>
      <c r="C67" s="28"/>
      <c r="D67" s="28"/>
      <c r="E67" s="28" t="s">
        <v>21</v>
      </c>
      <c r="F67" s="28"/>
      <c r="G67" s="28"/>
      <c r="H67" s="29" t="s">
        <v>20</v>
      </c>
      <c r="I67" s="29" t="s">
        <v>20</v>
      </c>
      <c r="J67" s="29" t="s">
        <v>20</v>
      </c>
      <c r="K67" s="20">
        <f>K13+I66-J66</f>
        <v>113172865</v>
      </c>
      <c r="L67" s="29" t="s">
        <v>20</v>
      </c>
    </row>
    <row r="69" spans="1:12">
      <c r="B69" s="21" t="s">
        <v>25</v>
      </c>
    </row>
    <row r="70" spans="1:12">
      <c r="B70" s="21" t="s">
        <v>106</v>
      </c>
    </row>
    <row r="71" spans="1:12">
      <c r="K71" s="8" t="s">
        <v>107</v>
      </c>
    </row>
    <row r="72" spans="1:12" s="7" customFormat="1" ht="14.25">
      <c r="E72" s="7" t="s">
        <v>8</v>
      </c>
      <c r="K72" s="7" t="s">
        <v>9</v>
      </c>
    </row>
    <row r="73" spans="1:12" s="2" customFormat="1">
      <c r="E73" s="2" t="s">
        <v>10</v>
      </c>
      <c r="K73" s="2" t="s">
        <v>11</v>
      </c>
    </row>
    <row r="74" spans="1:12" s="2" customFormat="1"/>
    <row r="78" spans="1:12">
      <c r="E78" s="6">
        <f>SUMIF($D$14:$D$62,#REF!,J14:J62)</f>
        <v>0</v>
      </c>
    </row>
  </sheetData>
  <autoFilter ref="A11:P70">
    <filterColumn colId="3"/>
    <filterColumn colId="8"/>
  </autoFilter>
  <mergeCells count="14">
    <mergeCell ref="B5:L5"/>
    <mergeCell ref="B6:L6"/>
    <mergeCell ref="B7:L7"/>
    <mergeCell ref="B8:L8"/>
    <mergeCell ref="B10:B11"/>
    <mergeCell ref="C10:D10"/>
    <mergeCell ref="E10:E11"/>
    <mergeCell ref="F10:F11"/>
    <mergeCell ref="G10:G11"/>
    <mergeCell ref="I1:L1"/>
    <mergeCell ref="I2:L3"/>
    <mergeCell ref="H10:H11"/>
    <mergeCell ref="I10:J10"/>
    <mergeCell ref="K10:L10"/>
  </mergeCells>
  <phoneticPr fontId="30" type="noConversion"/>
  <conditionalFormatting sqref="H19 H28 H41">
    <cfRule type="expression" dxfId="17" priority="4" stopIfTrue="1">
      <formula>$C19&lt;&gt;""</formula>
    </cfRule>
  </conditionalFormatting>
  <conditionalFormatting sqref="B14:J64 D14:D65">
    <cfRule type="expression" dxfId="16" priority="3" stopIfTrue="1">
      <formula>#REF!&lt;&gt;""</formula>
    </cfRule>
  </conditionalFormatting>
  <conditionalFormatting sqref="H35 H42">
    <cfRule type="expression" dxfId="15" priority="2" stopIfTrue="1">
      <formula>$C35&lt;&gt;""</formula>
    </cfRule>
  </conditionalFormatting>
  <conditionalFormatting sqref="B14:J64 D14:D65">
    <cfRule type="expression" dxfId="14" priority="1" stopIfTrue="1">
      <formula>#REF!&lt;&gt;""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4" enableFormatConditionsCalculation="0">
    <tabColor indexed="31"/>
  </sheetPr>
  <dimension ref="A1:L63"/>
  <sheetViews>
    <sheetView topLeftCell="B31" zoomScale="90" zoomScaleNormal="90" workbookViewId="0">
      <selection activeCell="I49" sqref="I49"/>
    </sheetView>
  </sheetViews>
  <sheetFormatPr defaultRowHeight="15"/>
  <cols>
    <col min="1" max="1" width="5.140625" style="6" hidden="1" customWidth="1"/>
    <col min="2" max="2" width="10.7109375" style="6" customWidth="1"/>
    <col min="3" max="3" width="7.140625" style="6" customWidth="1"/>
    <col min="4" max="4" width="12.140625" style="6" customWidth="1"/>
    <col min="5" max="5" width="34.5703125" style="6" customWidth="1"/>
    <col min="6" max="6" width="6.7109375" style="6" hidden="1" customWidth="1"/>
    <col min="7" max="7" width="34.85546875" style="6" hidden="1" customWidth="1"/>
    <col min="8" max="8" width="6.85546875" style="6" customWidth="1"/>
    <col min="9" max="9" width="16" style="6" customWidth="1"/>
    <col min="10" max="10" width="16.28515625" style="6" customWidth="1"/>
    <col min="11" max="11" width="15.85546875" style="6" customWidth="1"/>
    <col min="12" max="12" width="12.7109375" style="6" customWidth="1"/>
    <col min="13" max="16384" width="9.140625" style="6"/>
  </cols>
  <sheetData>
    <row r="1" spans="1:12" s="11" customFormat="1" ht="16.5" customHeight="1">
      <c r="B1" s="1" t="s">
        <v>0</v>
      </c>
      <c r="C1" s="10"/>
      <c r="D1" s="10"/>
      <c r="E1" s="10"/>
      <c r="F1" s="10"/>
      <c r="G1" s="10"/>
      <c r="I1" s="42" t="s">
        <v>178</v>
      </c>
      <c r="J1" s="42"/>
      <c r="K1" s="42"/>
      <c r="L1" s="42"/>
    </row>
    <row r="2" spans="1:12" s="11" customFormat="1" ht="16.5" customHeight="1">
      <c r="B2" s="1" t="s">
        <v>26</v>
      </c>
      <c r="C2" s="38"/>
      <c r="D2" s="38"/>
      <c r="E2" s="38"/>
      <c r="F2" s="38"/>
      <c r="G2" s="38"/>
      <c r="I2" s="43" t="s">
        <v>173</v>
      </c>
      <c r="J2" s="43"/>
      <c r="K2" s="43"/>
      <c r="L2" s="43"/>
    </row>
    <row r="3" spans="1:12" s="11" customFormat="1" ht="16.5" customHeight="1">
      <c r="B3" s="9"/>
      <c r="C3" s="12"/>
      <c r="D3" s="12"/>
      <c r="E3" s="38"/>
      <c r="F3" s="38"/>
      <c r="G3" s="38"/>
      <c r="I3" s="43"/>
      <c r="J3" s="43"/>
      <c r="K3" s="43"/>
      <c r="L3" s="43"/>
    </row>
    <row r="4" spans="1:12" s="11" customFormat="1" ht="6.75" customHeight="1">
      <c r="B4" s="38"/>
      <c r="C4" s="38"/>
      <c r="D4" s="38"/>
      <c r="E4" s="38"/>
      <c r="F4" s="38"/>
      <c r="G4" s="38"/>
      <c r="I4" s="39"/>
      <c r="J4" s="39"/>
      <c r="K4" s="39"/>
      <c r="L4" s="39"/>
    </row>
    <row r="5" spans="1:12" ht="24.75" customHeight="1">
      <c r="B5" s="44" t="s">
        <v>179</v>
      </c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2">
      <c r="B6" s="48" t="s">
        <v>180</v>
      </c>
      <c r="C6" s="48"/>
      <c r="D6" s="48"/>
      <c r="E6" s="48"/>
      <c r="F6" s="48"/>
      <c r="G6" s="48"/>
      <c r="H6" s="48"/>
      <c r="I6" s="48"/>
      <c r="J6" s="48"/>
      <c r="K6" s="48"/>
      <c r="L6" s="48"/>
    </row>
    <row r="7" spans="1:12">
      <c r="B7" s="48" t="s">
        <v>181</v>
      </c>
      <c r="C7" s="48"/>
      <c r="D7" s="48"/>
      <c r="E7" s="48"/>
      <c r="F7" s="48"/>
      <c r="G7" s="48"/>
      <c r="H7" s="48"/>
      <c r="I7" s="48"/>
      <c r="J7" s="48"/>
      <c r="K7" s="48"/>
      <c r="L7" s="48"/>
    </row>
    <row r="8" spans="1:12">
      <c r="B8" s="48" t="s">
        <v>182</v>
      </c>
      <c r="C8" s="48"/>
      <c r="D8" s="48"/>
      <c r="E8" s="48"/>
      <c r="F8" s="48"/>
      <c r="G8" s="48"/>
      <c r="H8" s="48"/>
      <c r="I8" s="48"/>
      <c r="J8" s="48"/>
      <c r="K8" s="48"/>
      <c r="L8" s="48"/>
    </row>
    <row r="9" spans="1:12" ht="30" customHeight="1"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</row>
    <row r="10" spans="1:12" ht="20.25" customHeight="1">
      <c r="B10" s="46" t="s">
        <v>12</v>
      </c>
      <c r="C10" s="45" t="s">
        <v>183</v>
      </c>
      <c r="D10" s="45"/>
      <c r="E10" s="45" t="s">
        <v>1</v>
      </c>
      <c r="F10" s="46" t="s">
        <v>31</v>
      </c>
      <c r="G10" s="46" t="s">
        <v>32</v>
      </c>
      <c r="H10" s="46" t="s">
        <v>13</v>
      </c>
      <c r="I10" s="45" t="s">
        <v>14</v>
      </c>
      <c r="J10" s="45"/>
      <c r="K10" s="45" t="s">
        <v>185</v>
      </c>
      <c r="L10" s="45" t="s">
        <v>2</v>
      </c>
    </row>
    <row r="11" spans="1:12" ht="11.25" customHeight="1">
      <c r="B11" s="47"/>
      <c r="C11" s="40" t="s">
        <v>78</v>
      </c>
      <c r="D11" s="40" t="s">
        <v>184</v>
      </c>
      <c r="E11" s="45"/>
      <c r="F11" s="47"/>
      <c r="G11" s="47"/>
      <c r="H11" s="47"/>
      <c r="I11" s="40" t="s">
        <v>15</v>
      </c>
      <c r="J11" s="40" t="s">
        <v>16</v>
      </c>
      <c r="K11" s="40" t="s">
        <v>15</v>
      </c>
      <c r="L11" s="40" t="s">
        <v>16</v>
      </c>
    </row>
    <row r="12" spans="1:12" s="14" customFormat="1" ht="19.5" customHeight="1">
      <c r="B12" s="13" t="s">
        <v>3</v>
      </c>
      <c r="C12" s="13" t="s">
        <v>4</v>
      </c>
      <c r="D12" s="13" t="s">
        <v>5</v>
      </c>
      <c r="E12" s="13" t="s">
        <v>6</v>
      </c>
      <c r="F12" s="13"/>
      <c r="G12" s="13"/>
      <c r="H12" s="13" t="s">
        <v>17</v>
      </c>
      <c r="I12" s="13">
        <v>1</v>
      </c>
      <c r="J12" s="13">
        <v>2</v>
      </c>
      <c r="K12" s="13">
        <v>3</v>
      </c>
      <c r="L12" s="13" t="s">
        <v>7</v>
      </c>
    </row>
    <row r="13" spans="1:12" s="27" customFormat="1" ht="20.25" customHeight="1">
      <c r="B13" s="25"/>
      <c r="C13" s="25"/>
      <c r="D13" s="25"/>
      <c r="E13" s="25" t="s">
        <v>18</v>
      </c>
      <c r="F13" s="25"/>
      <c r="G13" s="25"/>
      <c r="H13" s="30"/>
      <c r="I13" s="24"/>
      <c r="J13" s="25"/>
      <c r="K13" s="31">
        <f>'03'!K67</f>
        <v>113172865</v>
      </c>
      <c r="L13" s="25"/>
    </row>
    <row r="14" spans="1:12" ht="23.25" customHeight="1">
      <c r="A14" s="6" t="str">
        <f t="shared" ref="A14:A46" si="0">C14&amp;D14</f>
        <v>VL0141365</v>
      </c>
      <c r="B14" s="3">
        <v>41365</v>
      </c>
      <c r="C14" s="4" t="s">
        <v>192</v>
      </c>
      <c r="D14" s="3">
        <v>41365</v>
      </c>
      <c r="E14" s="5" t="s">
        <v>246</v>
      </c>
      <c r="F14" s="33"/>
      <c r="G14" s="5"/>
      <c r="H14" s="22" t="s">
        <v>23</v>
      </c>
      <c r="I14" s="16">
        <v>3053700</v>
      </c>
      <c r="J14" s="5"/>
      <c r="K14" s="49">
        <f>MAX(K13+I14-J14-L13,0)</f>
        <v>116226565</v>
      </c>
      <c r="L14" s="49">
        <f>MAX(L13+J14-K13-I14,0)</f>
        <v>0</v>
      </c>
    </row>
    <row r="15" spans="1:12" ht="23.25" customHeight="1">
      <c r="A15" s="6" t="str">
        <f t="shared" si="0"/>
        <v>C0141362</v>
      </c>
      <c r="B15" s="3">
        <v>41365</v>
      </c>
      <c r="C15" s="4" t="s">
        <v>33</v>
      </c>
      <c r="D15" s="3">
        <v>41362</v>
      </c>
      <c r="E15" s="5" t="s">
        <v>27</v>
      </c>
      <c r="F15" s="33"/>
      <c r="G15" s="5"/>
      <c r="H15" s="22" t="s">
        <v>176</v>
      </c>
      <c r="I15" s="16">
        <v>455700</v>
      </c>
      <c r="J15" s="5"/>
      <c r="K15" s="49">
        <f t="shared" ref="K15:K46" si="1">MAX(K14+I15-J15-L14,0)</f>
        <v>116682265</v>
      </c>
      <c r="L15" s="49">
        <f t="shared" ref="L15:L46" si="2">MAX(L14+J15-K14-I15,0)</f>
        <v>0</v>
      </c>
    </row>
    <row r="16" spans="1:12" ht="23.25" customHeight="1">
      <c r="A16" s="6" t="str">
        <f t="shared" si="0"/>
        <v>C0141362</v>
      </c>
      <c r="B16" s="3">
        <v>41365</v>
      </c>
      <c r="C16" s="4" t="s">
        <v>33</v>
      </c>
      <c r="D16" s="3">
        <v>41362</v>
      </c>
      <c r="E16" s="5" t="s">
        <v>130</v>
      </c>
      <c r="F16" s="33"/>
      <c r="G16" s="5"/>
      <c r="H16" s="22" t="s">
        <v>176</v>
      </c>
      <c r="I16" s="16">
        <v>240925</v>
      </c>
      <c r="J16" s="5"/>
      <c r="K16" s="49">
        <f t="shared" si="1"/>
        <v>116923190</v>
      </c>
      <c r="L16" s="49">
        <f t="shared" si="2"/>
        <v>0</v>
      </c>
    </row>
    <row r="17" spans="1:12" ht="23.25" customHeight="1">
      <c r="A17" s="6" t="str">
        <f t="shared" si="0"/>
        <v>C0241365</v>
      </c>
      <c r="B17" s="3">
        <v>41365</v>
      </c>
      <c r="C17" s="4" t="s">
        <v>34</v>
      </c>
      <c r="D17" s="3">
        <v>41365</v>
      </c>
      <c r="E17" s="5" t="s">
        <v>128</v>
      </c>
      <c r="F17" s="33"/>
      <c r="G17" s="5"/>
      <c r="H17" s="22" t="s">
        <v>176</v>
      </c>
      <c r="I17" s="16">
        <v>118000</v>
      </c>
      <c r="J17" s="5"/>
      <c r="K17" s="49">
        <f t="shared" si="1"/>
        <v>117041190</v>
      </c>
      <c r="L17" s="49">
        <f t="shared" si="2"/>
        <v>0</v>
      </c>
    </row>
    <row r="18" spans="1:12" ht="23.25" customHeight="1">
      <c r="A18" s="6" t="str">
        <f t="shared" si="0"/>
        <v>GBN41366</v>
      </c>
      <c r="B18" s="3">
        <v>41366</v>
      </c>
      <c r="C18" s="4" t="s">
        <v>79</v>
      </c>
      <c r="D18" s="3">
        <v>41366</v>
      </c>
      <c r="E18" s="5" t="s">
        <v>258</v>
      </c>
      <c r="F18" s="33"/>
      <c r="G18" s="5"/>
      <c r="H18" s="22" t="s">
        <v>24</v>
      </c>
      <c r="I18" s="16">
        <v>600</v>
      </c>
      <c r="J18" s="5"/>
      <c r="K18" s="49">
        <f t="shared" si="1"/>
        <v>117041790</v>
      </c>
      <c r="L18" s="49">
        <f t="shared" si="2"/>
        <v>0</v>
      </c>
    </row>
    <row r="19" spans="1:12" ht="23.25" customHeight="1">
      <c r="A19" s="6" t="str">
        <f t="shared" si="0"/>
        <v>C0341366</v>
      </c>
      <c r="B19" s="3">
        <v>41366</v>
      </c>
      <c r="C19" s="4" t="s">
        <v>35</v>
      </c>
      <c r="D19" s="3">
        <v>41366</v>
      </c>
      <c r="E19" s="5" t="s">
        <v>131</v>
      </c>
      <c r="F19" s="33"/>
      <c r="G19" s="5"/>
      <c r="H19" s="22" t="s">
        <v>176</v>
      </c>
      <c r="I19" s="16">
        <v>18182</v>
      </c>
      <c r="J19" s="5"/>
      <c r="K19" s="49">
        <f t="shared" si="1"/>
        <v>117059972</v>
      </c>
      <c r="L19" s="49">
        <f t="shared" si="2"/>
        <v>0</v>
      </c>
    </row>
    <row r="20" spans="1:12" ht="23.25" customHeight="1">
      <c r="A20" s="6" t="str">
        <f t="shared" si="0"/>
        <v>GBN41367</v>
      </c>
      <c r="B20" s="3">
        <v>41367</v>
      </c>
      <c r="C20" s="4" t="s">
        <v>79</v>
      </c>
      <c r="D20" s="3">
        <v>41367</v>
      </c>
      <c r="E20" s="5" t="s">
        <v>194</v>
      </c>
      <c r="F20" s="33"/>
      <c r="G20" s="5"/>
      <c r="H20" s="22" t="s">
        <v>24</v>
      </c>
      <c r="I20" s="16">
        <v>2000</v>
      </c>
      <c r="J20" s="5"/>
      <c r="K20" s="49">
        <f t="shared" si="1"/>
        <v>117061972</v>
      </c>
      <c r="L20" s="49">
        <f t="shared" si="2"/>
        <v>0</v>
      </c>
    </row>
    <row r="21" spans="1:12" ht="23.25" customHeight="1">
      <c r="A21" s="6" t="str">
        <f t="shared" si="0"/>
        <v>GBN41369</v>
      </c>
      <c r="B21" s="3">
        <v>41369</v>
      </c>
      <c r="C21" s="4" t="s">
        <v>79</v>
      </c>
      <c r="D21" s="3">
        <v>41369</v>
      </c>
      <c r="E21" s="5" t="s">
        <v>194</v>
      </c>
      <c r="F21" s="33"/>
      <c r="G21" s="5"/>
      <c r="H21" s="22" t="s">
        <v>24</v>
      </c>
      <c r="I21" s="16">
        <v>15942</v>
      </c>
      <c r="J21" s="5"/>
      <c r="K21" s="49">
        <f t="shared" si="1"/>
        <v>117077914</v>
      </c>
      <c r="L21" s="49">
        <f t="shared" si="2"/>
        <v>0</v>
      </c>
    </row>
    <row r="22" spans="1:12" ht="23.25" customHeight="1">
      <c r="A22" s="6" t="str">
        <f t="shared" si="0"/>
        <v>C0641372</v>
      </c>
      <c r="B22" s="3">
        <v>41372</v>
      </c>
      <c r="C22" s="4" t="s">
        <v>38</v>
      </c>
      <c r="D22" s="3">
        <v>41372</v>
      </c>
      <c r="E22" s="5" t="s">
        <v>132</v>
      </c>
      <c r="F22" s="5"/>
      <c r="G22" s="5"/>
      <c r="H22" s="22" t="s">
        <v>176</v>
      </c>
      <c r="I22" s="16">
        <v>1259510</v>
      </c>
      <c r="J22" s="5"/>
      <c r="K22" s="49">
        <f t="shared" si="1"/>
        <v>118337424</v>
      </c>
      <c r="L22" s="49">
        <f t="shared" si="2"/>
        <v>0</v>
      </c>
    </row>
    <row r="23" spans="1:12" ht="23.25" customHeight="1">
      <c r="A23" s="6" t="str">
        <f t="shared" si="0"/>
        <v>C0741373</v>
      </c>
      <c r="B23" s="3">
        <v>41373</v>
      </c>
      <c r="C23" s="4" t="s">
        <v>39</v>
      </c>
      <c r="D23" s="3">
        <v>41373</v>
      </c>
      <c r="E23" s="23" t="s">
        <v>97</v>
      </c>
      <c r="F23" s="23"/>
      <c r="G23" s="5"/>
      <c r="H23" s="22" t="s">
        <v>176</v>
      </c>
      <c r="I23" s="16">
        <v>405418</v>
      </c>
      <c r="J23" s="5"/>
      <c r="K23" s="49">
        <f t="shared" si="1"/>
        <v>118742842</v>
      </c>
      <c r="L23" s="49">
        <f t="shared" si="2"/>
        <v>0</v>
      </c>
    </row>
    <row r="24" spans="1:12" ht="23.25" customHeight="1">
      <c r="B24" s="3">
        <v>41374</v>
      </c>
      <c r="C24" s="15" t="s">
        <v>40</v>
      </c>
      <c r="D24" s="3">
        <v>41374</v>
      </c>
      <c r="E24" s="15" t="s">
        <v>128</v>
      </c>
      <c r="F24" s="15"/>
      <c r="G24" s="15"/>
      <c r="H24" s="22" t="s">
        <v>176</v>
      </c>
      <c r="I24" s="15">
        <v>26500</v>
      </c>
      <c r="J24" s="15"/>
      <c r="K24" s="49">
        <f t="shared" si="1"/>
        <v>118769342</v>
      </c>
      <c r="L24" s="49">
        <f t="shared" si="2"/>
        <v>0</v>
      </c>
    </row>
    <row r="25" spans="1:12" ht="23.25" customHeight="1">
      <c r="A25" s="6" t="str">
        <f t="shared" si="0"/>
        <v>GBN41377</v>
      </c>
      <c r="B25" s="3">
        <v>41377</v>
      </c>
      <c r="C25" s="4" t="s">
        <v>79</v>
      </c>
      <c r="D25" s="3">
        <v>41377</v>
      </c>
      <c r="E25" s="5" t="s">
        <v>194</v>
      </c>
      <c r="F25" s="5"/>
      <c r="G25" s="5"/>
      <c r="H25" s="22" t="s">
        <v>24</v>
      </c>
      <c r="I25" s="16">
        <v>2000</v>
      </c>
      <c r="J25" s="5"/>
      <c r="K25" s="49">
        <f t="shared" si="1"/>
        <v>118771342</v>
      </c>
      <c r="L25" s="49">
        <f t="shared" si="2"/>
        <v>0</v>
      </c>
    </row>
    <row r="26" spans="1:12" ht="23.25" customHeight="1">
      <c r="A26" s="6" t="str">
        <f t="shared" si="0"/>
        <v>GBN41377</v>
      </c>
      <c r="B26" s="3">
        <v>41377</v>
      </c>
      <c r="C26" s="4" t="s">
        <v>79</v>
      </c>
      <c r="D26" s="3">
        <v>41377</v>
      </c>
      <c r="E26" s="5" t="s">
        <v>194</v>
      </c>
      <c r="F26" s="33"/>
      <c r="G26" s="5"/>
      <c r="H26" s="22" t="s">
        <v>24</v>
      </c>
      <c r="I26" s="16">
        <v>2500</v>
      </c>
      <c r="J26" s="5"/>
      <c r="K26" s="49">
        <f t="shared" si="1"/>
        <v>118773842</v>
      </c>
      <c r="L26" s="49">
        <f t="shared" si="2"/>
        <v>0</v>
      </c>
    </row>
    <row r="27" spans="1:12" ht="23.25" customHeight="1">
      <c r="A27" s="6" t="str">
        <f t="shared" si="0"/>
        <v>GBN41377</v>
      </c>
      <c r="B27" s="3">
        <v>41377</v>
      </c>
      <c r="C27" s="4" t="s">
        <v>79</v>
      </c>
      <c r="D27" s="3">
        <v>41377</v>
      </c>
      <c r="E27" s="5" t="s">
        <v>194</v>
      </c>
      <c r="F27" s="33"/>
      <c r="G27" s="5"/>
      <c r="H27" s="22" t="s">
        <v>24</v>
      </c>
      <c r="I27" s="16">
        <v>1000</v>
      </c>
      <c r="J27" s="5"/>
      <c r="K27" s="49">
        <f t="shared" si="1"/>
        <v>118774842</v>
      </c>
      <c r="L27" s="49">
        <f t="shared" si="2"/>
        <v>0</v>
      </c>
    </row>
    <row r="28" spans="1:12" ht="23.25" customHeight="1">
      <c r="A28" s="6" t="str">
        <f t="shared" si="0"/>
        <v>GBN41377</v>
      </c>
      <c r="B28" s="3">
        <v>41377</v>
      </c>
      <c r="C28" s="4" t="s">
        <v>79</v>
      </c>
      <c r="D28" s="3">
        <v>41377</v>
      </c>
      <c r="E28" s="5" t="s">
        <v>194</v>
      </c>
      <c r="F28" s="33"/>
      <c r="G28" s="5"/>
      <c r="H28" s="22" t="s">
        <v>24</v>
      </c>
      <c r="I28" s="16">
        <v>1000</v>
      </c>
      <c r="J28" s="5"/>
      <c r="K28" s="49">
        <f t="shared" si="1"/>
        <v>118775842</v>
      </c>
      <c r="L28" s="49">
        <f t="shared" si="2"/>
        <v>0</v>
      </c>
    </row>
    <row r="29" spans="1:12" ht="23.25" customHeight="1">
      <c r="A29" s="6" t="str">
        <f t="shared" si="0"/>
        <v>GBN41377</v>
      </c>
      <c r="B29" s="3">
        <v>41377</v>
      </c>
      <c r="C29" s="4" t="s">
        <v>79</v>
      </c>
      <c r="D29" s="3">
        <v>41377</v>
      </c>
      <c r="E29" s="23" t="s">
        <v>194</v>
      </c>
      <c r="F29" s="33"/>
      <c r="G29" s="5"/>
      <c r="H29" s="22" t="s">
        <v>24</v>
      </c>
      <c r="I29" s="16">
        <v>1000</v>
      </c>
      <c r="J29" s="5"/>
      <c r="K29" s="49">
        <f t="shared" si="1"/>
        <v>118776842</v>
      </c>
      <c r="L29" s="49">
        <f t="shared" si="2"/>
        <v>0</v>
      </c>
    </row>
    <row r="30" spans="1:12" ht="23.25" customHeight="1">
      <c r="A30" s="6" t="str">
        <f t="shared" si="0"/>
        <v>GBN41379</v>
      </c>
      <c r="B30" s="3">
        <v>41379</v>
      </c>
      <c r="C30" s="4" t="s">
        <v>79</v>
      </c>
      <c r="D30" s="3">
        <v>41379</v>
      </c>
      <c r="E30" s="5" t="s">
        <v>223</v>
      </c>
      <c r="F30" s="33"/>
      <c r="G30" s="5"/>
      <c r="H30" s="22" t="s">
        <v>24</v>
      </c>
      <c r="I30" s="16">
        <v>10460</v>
      </c>
      <c r="J30" s="5"/>
      <c r="K30" s="49">
        <f t="shared" si="1"/>
        <v>118787302</v>
      </c>
      <c r="L30" s="49">
        <f t="shared" si="2"/>
        <v>0</v>
      </c>
    </row>
    <row r="31" spans="1:12" ht="23.25" customHeight="1">
      <c r="A31" s="6" t="str">
        <f t="shared" si="0"/>
        <v>C1241379</v>
      </c>
      <c r="B31" s="3">
        <v>41379</v>
      </c>
      <c r="C31" s="4" t="s">
        <v>44</v>
      </c>
      <c r="D31" s="3">
        <v>41379</v>
      </c>
      <c r="E31" s="23" t="s">
        <v>133</v>
      </c>
      <c r="F31" s="33"/>
      <c r="G31" s="5"/>
      <c r="H31" s="22" t="s">
        <v>176</v>
      </c>
      <c r="I31" s="16">
        <v>117700</v>
      </c>
      <c r="J31" s="5"/>
      <c r="K31" s="49">
        <f t="shared" si="1"/>
        <v>118905002</v>
      </c>
      <c r="L31" s="49">
        <f t="shared" si="2"/>
        <v>0</v>
      </c>
    </row>
    <row r="32" spans="1:12" ht="23.25" customHeight="1">
      <c r="A32" s="6" t="str">
        <f t="shared" si="0"/>
        <v>C1341379</v>
      </c>
      <c r="B32" s="3">
        <v>41379</v>
      </c>
      <c r="C32" s="4" t="s">
        <v>45</v>
      </c>
      <c r="D32" s="3">
        <v>41379</v>
      </c>
      <c r="E32" s="23" t="s">
        <v>97</v>
      </c>
      <c r="F32" s="34"/>
      <c r="G32" s="32"/>
      <c r="H32" s="22" t="s">
        <v>176</v>
      </c>
      <c r="I32" s="16">
        <v>181650</v>
      </c>
      <c r="J32" s="5"/>
      <c r="K32" s="49">
        <f t="shared" si="1"/>
        <v>119086652</v>
      </c>
      <c r="L32" s="49">
        <f t="shared" si="2"/>
        <v>0</v>
      </c>
    </row>
    <row r="33" spans="1:12" ht="30">
      <c r="A33" s="6" t="str">
        <f t="shared" si="0"/>
        <v>C1541380</v>
      </c>
      <c r="B33" s="3">
        <v>41380</v>
      </c>
      <c r="C33" s="4" t="s">
        <v>47</v>
      </c>
      <c r="D33" s="3">
        <v>41380</v>
      </c>
      <c r="E33" s="5" t="s">
        <v>134</v>
      </c>
      <c r="F33" s="34"/>
      <c r="G33" s="32"/>
      <c r="H33" s="22" t="s">
        <v>176</v>
      </c>
      <c r="I33" s="16">
        <v>525845</v>
      </c>
      <c r="J33" s="5"/>
      <c r="K33" s="49">
        <f t="shared" si="1"/>
        <v>119612497</v>
      </c>
      <c r="L33" s="49">
        <f t="shared" si="2"/>
        <v>0</v>
      </c>
    </row>
    <row r="34" spans="1:12" ht="23.25" customHeight="1">
      <c r="A34" s="6" t="str">
        <f t="shared" si="0"/>
        <v>GBC41380</v>
      </c>
      <c r="B34" s="3">
        <v>41380</v>
      </c>
      <c r="C34" s="4" t="s">
        <v>81</v>
      </c>
      <c r="D34" s="3">
        <v>41380</v>
      </c>
      <c r="E34" s="5" t="s">
        <v>244</v>
      </c>
      <c r="F34" s="33"/>
      <c r="G34" s="5"/>
      <c r="H34" s="22" t="s">
        <v>82</v>
      </c>
      <c r="I34" s="16">
        <v>53504</v>
      </c>
      <c r="J34" s="5"/>
      <c r="K34" s="49">
        <f t="shared" si="1"/>
        <v>119666001</v>
      </c>
      <c r="L34" s="49">
        <f t="shared" si="2"/>
        <v>0</v>
      </c>
    </row>
    <row r="35" spans="1:12" ht="23.25" customHeight="1">
      <c r="A35" s="6" t="str">
        <f t="shared" si="0"/>
        <v>GBC41381</v>
      </c>
      <c r="B35" s="3">
        <v>41381</v>
      </c>
      <c r="C35" s="4" t="s">
        <v>81</v>
      </c>
      <c r="D35" s="3">
        <v>41381</v>
      </c>
      <c r="E35" s="5" t="s">
        <v>244</v>
      </c>
      <c r="F35" s="5"/>
      <c r="G35" s="5"/>
      <c r="H35" s="22" t="s">
        <v>82</v>
      </c>
      <c r="I35" s="16">
        <v>59717</v>
      </c>
      <c r="J35" s="5"/>
      <c r="K35" s="49">
        <f t="shared" si="1"/>
        <v>119725718</v>
      </c>
      <c r="L35" s="49">
        <f t="shared" si="2"/>
        <v>0</v>
      </c>
    </row>
    <row r="36" spans="1:12" ht="30">
      <c r="A36" s="6" t="str">
        <f t="shared" si="0"/>
        <v>C2041385</v>
      </c>
      <c r="B36" s="3">
        <v>41385</v>
      </c>
      <c r="C36" s="4" t="s">
        <v>52</v>
      </c>
      <c r="D36" s="3">
        <v>41385</v>
      </c>
      <c r="E36" s="5" t="s">
        <v>135</v>
      </c>
      <c r="F36" s="33"/>
      <c r="G36" s="5"/>
      <c r="H36" s="22" t="s">
        <v>176</v>
      </c>
      <c r="I36" s="16">
        <v>525218</v>
      </c>
      <c r="J36" s="5"/>
      <c r="K36" s="49">
        <f t="shared" si="1"/>
        <v>120250936</v>
      </c>
      <c r="L36" s="49">
        <f t="shared" si="2"/>
        <v>0</v>
      </c>
    </row>
    <row r="37" spans="1:12" ht="23.25" customHeight="1">
      <c r="A37" s="6" t="str">
        <f t="shared" si="0"/>
        <v>GBN41389</v>
      </c>
      <c r="B37" s="3">
        <v>41389</v>
      </c>
      <c r="C37" s="4" t="s">
        <v>79</v>
      </c>
      <c r="D37" s="3">
        <v>41389</v>
      </c>
      <c r="E37" s="5" t="s">
        <v>194</v>
      </c>
      <c r="F37" s="33"/>
      <c r="G37" s="5"/>
      <c r="H37" s="22" t="s">
        <v>24</v>
      </c>
      <c r="I37" s="16">
        <v>1000</v>
      </c>
      <c r="J37" s="5"/>
      <c r="K37" s="49">
        <f t="shared" si="1"/>
        <v>120251936</v>
      </c>
      <c r="L37" s="49">
        <f t="shared" si="2"/>
        <v>0</v>
      </c>
    </row>
    <row r="38" spans="1:12" ht="23.25" customHeight="1">
      <c r="A38" s="6" t="str">
        <f t="shared" si="0"/>
        <v>GBN41389</v>
      </c>
      <c r="B38" s="3">
        <v>41389</v>
      </c>
      <c r="C38" s="4" t="s">
        <v>79</v>
      </c>
      <c r="D38" s="3">
        <v>41389</v>
      </c>
      <c r="E38" s="5" t="s">
        <v>194</v>
      </c>
      <c r="F38" s="33"/>
      <c r="G38" s="5"/>
      <c r="H38" s="22" t="s">
        <v>24</v>
      </c>
      <c r="I38" s="16">
        <v>1000</v>
      </c>
      <c r="J38" s="5"/>
      <c r="K38" s="49">
        <f t="shared" si="1"/>
        <v>120252936</v>
      </c>
      <c r="L38" s="49">
        <f t="shared" si="2"/>
        <v>0</v>
      </c>
    </row>
    <row r="39" spans="1:12" ht="23.25" customHeight="1">
      <c r="A39" s="6" t="str">
        <f t="shared" si="0"/>
        <v>C2241389</v>
      </c>
      <c r="B39" s="3">
        <v>41389</v>
      </c>
      <c r="C39" s="4" t="s">
        <v>54</v>
      </c>
      <c r="D39" s="3">
        <v>41389</v>
      </c>
      <c r="E39" s="5" t="s">
        <v>100</v>
      </c>
      <c r="F39" s="33"/>
      <c r="G39" s="5"/>
      <c r="H39" s="22" t="s">
        <v>176</v>
      </c>
      <c r="I39" s="16">
        <v>1600000</v>
      </c>
      <c r="J39" s="5"/>
      <c r="K39" s="49">
        <f t="shared" si="1"/>
        <v>121852936</v>
      </c>
      <c r="L39" s="49">
        <f t="shared" si="2"/>
        <v>0</v>
      </c>
    </row>
    <row r="40" spans="1:12" ht="23.25" customHeight="1">
      <c r="A40" s="6" t="str">
        <f t="shared" si="0"/>
        <v>C2441390</v>
      </c>
      <c r="B40" s="3">
        <v>41390</v>
      </c>
      <c r="C40" s="4" t="s">
        <v>56</v>
      </c>
      <c r="D40" s="3">
        <v>41390</v>
      </c>
      <c r="E40" s="5" t="s">
        <v>97</v>
      </c>
      <c r="F40" s="33"/>
      <c r="G40" s="5"/>
      <c r="H40" s="22" t="s">
        <v>176</v>
      </c>
      <c r="I40" s="16">
        <v>331200</v>
      </c>
      <c r="J40" s="5"/>
      <c r="K40" s="49">
        <f t="shared" si="1"/>
        <v>122184136</v>
      </c>
      <c r="L40" s="49">
        <f t="shared" si="2"/>
        <v>0</v>
      </c>
    </row>
    <row r="41" spans="1:12" ht="23.25" customHeight="1">
      <c r="A41" s="6" t="str">
        <f t="shared" si="0"/>
        <v>VL0241391</v>
      </c>
      <c r="B41" s="3">
        <v>41391</v>
      </c>
      <c r="C41" s="4" t="s">
        <v>193</v>
      </c>
      <c r="D41" s="3">
        <v>41391</v>
      </c>
      <c r="E41" s="5" t="s">
        <v>225</v>
      </c>
      <c r="F41" s="33"/>
      <c r="G41" s="5"/>
      <c r="H41" s="22" t="s">
        <v>23</v>
      </c>
      <c r="I41" s="16">
        <v>914600</v>
      </c>
      <c r="J41" s="5"/>
      <c r="K41" s="49">
        <f t="shared" si="1"/>
        <v>123098736</v>
      </c>
      <c r="L41" s="49">
        <f t="shared" si="2"/>
        <v>0</v>
      </c>
    </row>
    <row r="42" spans="1:12" ht="23.25" customHeight="1">
      <c r="A42" s="6" t="str">
        <f t="shared" si="0"/>
        <v>VL0241391</v>
      </c>
      <c r="B42" s="3">
        <v>41391</v>
      </c>
      <c r="C42" s="4" t="s">
        <v>193</v>
      </c>
      <c r="D42" s="3">
        <v>41391</v>
      </c>
      <c r="E42" s="5" t="s">
        <v>259</v>
      </c>
      <c r="F42" s="33"/>
      <c r="G42" s="5"/>
      <c r="H42" s="22" t="s">
        <v>23</v>
      </c>
      <c r="I42" s="16">
        <v>554200</v>
      </c>
      <c r="J42" s="5"/>
      <c r="K42" s="49">
        <f t="shared" si="1"/>
        <v>123652936</v>
      </c>
      <c r="L42" s="49">
        <f t="shared" si="2"/>
        <v>0</v>
      </c>
    </row>
    <row r="43" spans="1:12" ht="23.25" customHeight="1">
      <c r="A43" s="6" t="str">
        <f t="shared" si="0"/>
        <v>C2541393</v>
      </c>
      <c r="B43" s="3">
        <v>41393</v>
      </c>
      <c r="C43" s="4" t="s">
        <v>57</v>
      </c>
      <c r="D43" s="3">
        <v>41393</v>
      </c>
      <c r="E43" s="23" t="s">
        <v>136</v>
      </c>
      <c r="F43" s="33"/>
      <c r="G43" s="5"/>
      <c r="H43" s="22" t="s">
        <v>176</v>
      </c>
      <c r="I43" s="16">
        <v>62060</v>
      </c>
      <c r="J43" s="5"/>
      <c r="K43" s="49">
        <f t="shared" si="1"/>
        <v>123714996</v>
      </c>
      <c r="L43" s="49">
        <f t="shared" si="2"/>
        <v>0</v>
      </c>
    </row>
    <row r="44" spans="1:12" ht="23.25" customHeight="1">
      <c r="A44" s="6" t="str">
        <f t="shared" si="0"/>
        <v>CTGS41363</v>
      </c>
      <c r="B44" s="3">
        <v>41393</v>
      </c>
      <c r="C44" s="4" t="s">
        <v>177</v>
      </c>
      <c r="D44" s="3">
        <v>41363</v>
      </c>
      <c r="E44" s="5" t="s">
        <v>260</v>
      </c>
      <c r="F44" s="33"/>
      <c r="G44" s="5"/>
      <c r="H44" s="22" t="s">
        <v>23</v>
      </c>
      <c r="I44" s="16">
        <v>2007850</v>
      </c>
      <c r="J44" s="5"/>
      <c r="K44" s="49">
        <f t="shared" si="1"/>
        <v>125722846</v>
      </c>
      <c r="L44" s="49">
        <f t="shared" si="2"/>
        <v>0</v>
      </c>
    </row>
    <row r="45" spans="1:12" ht="23.25" customHeight="1">
      <c r="A45" s="6" t="str">
        <f t="shared" si="0"/>
        <v>CTGS41393</v>
      </c>
      <c r="B45" s="3">
        <v>41393</v>
      </c>
      <c r="C45" s="4" t="s">
        <v>177</v>
      </c>
      <c r="D45" s="3">
        <v>41393</v>
      </c>
      <c r="E45" s="5" t="s">
        <v>236</v>
      </c>
      <c r="F45" s="33"/>
      <c r="G45" s="5"/>
      <c r="H45" s="22" t="s">
        <v>23</v>
      </c>
      <c r="I45" s="16">
        <v>3185980</v>
      </c>
      <c r="J45" s="5"/>
      <c r="K45" s="49">
        <f t="shared" si="1"/>
        <v>128908826</v>
      </c>
      <c r="L45" s="49">
        <f t="shared" si="2"/>
        <v>0</v>
      </c>
    </row>
    <row r="46" spans="1:12" ht="20.25" customHeight="1">
      <c r="A46" s="6" t="str">
        <f t="shared" si="0"/>
        <v/>
      </c>
      <c r="B46" s="3"/>
      <c r="C46" s="4"/>
      <c r="D46" s="17"/>
      <c r="E46" s="5"/>
      <c r="F46" s="33"/>
      <c r="G46" s="5"/>
      <c r="H46" s="22"/>
      <c r="I46" s="16"/>
      <c r="J46" s="5"/>
      <c r="K46" s="49">
        <f t="shared" si="1"/>
        <v>128908826</v>
      </c>
      <c r="L46" s="49">
        <f t="shared" si="2"/>
        <v>0</v>
      </c>
    </row>
    <row r="47" spans="1:12" ht="20.25" customHeight="1">
      <c r="A47" s="6" t="str">
        <f>C47&amp;D47</f>
        <v/>
      </c>
      <c r="B47" s="18"/>
      <c r="C47" s="15"/>
      <c r="D47" s="15"/>
      <c r="E47" s="15"/>
      <c r="F47" s="15"/>
      <c r="G47" s="15"/>
      <c r="H47" s="19"/>
      <c r="I47" s="15"/>
      <c r="J47" s="15"/>
      <c r="K47" s="4"/>
      <c r="L47" s="15"/>
    </row>
    <row r="48" spans="1:12" s="27" customFormat="1" ht="20.25" customHeight="1">
      <c r="B48" s="25"/>
      <c r="C48" s="25"/>
      <c r="D48" s="25"/>
      <c r="E48" s="25" t="s">
        <v>19</v>
      </c>
      <c r="F48" s="25"/>
      <c r="G48" s="25"/>
      <c r="H48" s="26" t="s">
        <v>20</v>
      </c>
      <c r="I48" s="25">
        <f>SUM(I14:I47)</f>
        <v>15735961</v>
      </c>
      <c r="J48" s="25">
        <f>SUM(J14:J47)</f>
        <v>0</v>
      </c>
      <c r="K48" s="26" t="s">
        <v>20</v>
      </c>
      <c r="L48" s="26" t="s">
        <v>20</v>
      </c>
    </row>
    <row r="49" spans="2:12" s="27" customFormat="1" ht="20.25" customHeight="1">
      <c r="B49" s="28"/>
      <c r="C49" s="28"/>
      <c r="D49" s="28"/>
      <c r="E49" s="28" t="s">
        <v>21</v>
      </c>
      <c r="F49" s="28"/>
      <c r="G49" s="28"/>
      <c r="H49" s="29" t="s">
        <v>20</v>
      </c>
      <c r="I49" s="29" t="s">
        <v>20</v>
      </c>
      <c r="J49" s="29" t="s">
        <v>20</v>
      </c>
      <c r="K49" s="20">
        <f>K13+I48-J48</f>
        <v>128908826</v>
      </c>
      <c r="L49" s="29" t="s">
        <v>20</v>
      </c>
    </row>
    <row r="50" spans="2:12" ht="20.25" customHeight="1"/>
    <row r="51" spans="2:12" ht="20.25" customHeight="1">
      <c r="B51" s="21" t="s">
        <v>25</v>
      </c>
    </row>
    <row r="52" spans="2:12" ht="20.25" customHeight="1">
      <c r="B52" s="21" t="s">
        <v>108</v>
      </c>
    </row>
    <row r="53" spans="2:12" ht="20.25" customHeight="1">
      <c r="K53" s="8" t="s">
        <v>187</v>
      </c>
    </row>
    <row r="54" spans="2:12" s="7" customFormat="1" ht="20.25" customHeight="1">
      <c r="E54" s="7" t="s">
        <v>8</v>
      </c>
      <c r="K54" s="7" t="s">
        <v>9</v>
      </c>
    </row>
    <row r="55" spans="2:12" s="2" customFormat="1" ht="20.25" customHeight="1">
      <c r="E55" s="2" t="s">
        <v>10</v>
      </c>
      <c r="K55" s="2" t="s">
        <v>11</v>
      </c>
    </row>
    <row r="56" spans="2:12" s="2" customFormat="1" ht="20.25" customHeight="1"/>
    <row r="57" spans="2:12" ht="20.25" customHeight="1"/>
    <row r="58" spans="2:12" ht="20.25" customHeight="1"/>
    <row r="59" spans="2:12" ht="20.25" customHeight="1"/>
    <row r="60" spans="2:12" ht="20.25" customHeight="1">
      <c r="E60" s="6">
        <f>SUMIF($D$14:$D$46,#REF!,J14:J46)</f>
        <v>0</v>
      </c>
    </row>
    <row r="61" spans="2:12" ht="20.25" customHeight="1"/>
    <row r="62" spans="2:12" ht="19.5" customHeight="1"/>
    <row r="63" spans="2:12" ht="19.5" customHeight="1"/>
  </sheetData>
  <autoFilter ref="A11:N86">
    <filterColumn colId="7"/>
    <filterColumn colId="8"/>
    <filterColumn colId="9"/>
  </autoFilter>
  <sortState ref="A13:X101">
    <sortCondition ref="B13:B101"/>
  </sortState>
  <mergeCells count="14">
    <mergeCell ref="I1:L1"/>
    <mergeCell ref="I2:L3"/>
    <mergeCell ref="B5:L5"/>
    <mergeCell ref="B6:L6"/>
    <mergeCell ref="B7:L7"/>
    <mergeCell ref="B8:L8"/>
    <mergeCell ref="B10:B11"/>
    <mergeCell ref="C10:D10"/>
    <mergeCell ref="E10:E11"/>
    <mergeCell ref="F10:F11"/>
    <mergeCell ref="G10:G11"/>
    <mergeCell ref="H10:H11"/>
    <mergeCell ref="I10:J10"/>
    <mergeCell ref="K10:L10"/>
  </mergeCells>
  <phoneticPr fontId="30" type="noConversion"/>
  <conditionalFormatting sqref="H31">
    <cfRule type="expression" dxfId="13" priority="4" stopIfTrue="1">
      <formula>$C31&lt;&gt;""</formula>
    </cfRule>
  </conditionalFormatting>
  <conditionalFormatting sqref="B14:J46">
    <cfRule type="expression" dxfId="12" priority="3" stopIfTrue="1">
      <formula>#REF!&lt;&gt;""</formula>
    </cfRule>
  </conditionalFormatting>
  <conditionalFormatting sqref="H35 H42">
    <cfRule type="expression" dxfId="11" priority="2" stopIfTrue="1">
      <formula>$C35&lt;&gt;""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5" enableFormatConditionsCalculation="0">
    <tabColor indexed="31"/>
  </sheetPr>
  <dimension ref="A1:L76"/>
  <sheetViews>
    <sheetView topLeftCell="B41" zoomScale="90" workbookViewId="0">
      <selection activeCell="K70" sqref="K70"/>
    </sheetView>
  </sheetViews>
  <sheetFormatPr defaultRowHeight="15"/>
  <cols>
    <col min="1" max="1" width="5.140625" style="6" hidden="1" customWidth="1"/>
    <col min="2" max="2" width="10.7109375" style="6" customWidth="1"/>
    <col min="3" max="3" width="8.7109375" style="6" customWidth="1"/>
    <col min="4" max="4" width="11.140625" style="6" customWidth="1"/>
    <col min="5" max="5" width="34.5703125" style="6" customWidth="1"/>
    <col min="6" max="6" width="6.7109375" style="6" hidden="1" customWidth="1"/>
    <col min="7" max="7" width="34.85546875" style="6" hidden="1" customWidth="1"/>
    <col min="8" max="8" width="6.85546875" style="6" customWidth="1"/>
    <col min="9" max="9" width="16" style="6" customWidth="1"/>
    <col min="10" max="10" width="16.28515625" style="6" customWidth="1"/>
    <col min="11" max="11" width="15.85546875" style="6" customWidth="1"/>
    <col min="12" max="12" width="12.7109375" style="6" customWidth="1"/>
    <col min="13" max="16384" width="9.140625" style="6"/>
  </cols>
  <sheetData>
    <row r="1" spans="1:12" s="11" customFormat="1" ht="16.5" customHeight="1">
      <c r="B1" s="1" t="s">
        <v>0</v>
      </c>
      <c r="C1" s="10"/>
      <c r="D1" s="10"/>
      <c r="E1" s="10"/>
      <c r="F1" s="10"/>
      <c r="G1" s="10"/>
      <c r="I1" s="42" t="s">
        <v>178</v>
      </c>
      <c r="J1" s="42"/>
      <c r="K1" s="42"/>
      <c r="L1" s="42"/>
    </row>
    <row r="2" spans="1:12" s="11" customFormat="1" ht="16.5" customHeight="1">
      <c r="B2" s="1" t="s">
        <v>26</v>
      </c>
      <c r="C2" s="38"/>
      <c r="D2" s="38"/>
      <c r="E2" s="38"/>
      <c r="F2" s="38"/>
      <c r="G2" s="38"/>
      <c r="I2" s="43" t="s">
        <v>173</v>
      </c>
      <c r="J2" s="43"/>
      <c r="K2" s="43"/>
      <c r="L2" s="43"/>
    </row>
    <row r="3" spans="1:12" s="11" customFormat="1" ht="16.5" customHeight="1">
      <c r="B3" s="9"/>
      <c r="C3" s="12"/>
      <c r="D3" s="12"/>
      <c r="E3" s="38"/>
      <c r="F3" s="38"/>
      <c r="G3" s="38"/>
      <c r="I3" s="43"/>
      <c r="J3" s="43"/>
      <c r="K3" s="43"/>
      <c r="L3" s="43"/>
    </row>
    <row r="4" spans="1:12" s="11" customFormat="1" ht="6.75" customHeight="1">
      <c r="B4" s="38"/>
      <c r="C4" s="38"/>
      <c r="D4" s="38"/>
      <c r="E4" s="38"/>
      <c r="F4" s="38"/>
      <c r="G4" s="38"/>
      <c r="I4" s="39"/>
      <c r="J4" s="39"/>
      <c r="K4" s="39"/>
      <c r="L4" s="39"/>
    </row>
    <row r="5" spans="1:12" ht="24.75" customHeight="1">
      <c r="B5" s="44" t="s">
        <v>179</v>
      </c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2">
      <c r="B6" s="48" t="s">
        <v>180</v>
      </c>
      <c r="C6" s="48"/>
      <c r="D6" s="48"/>
      <c r="E6" s="48"/>
      <c r="F6" s="48"/>
      <c r="G6" s="48"/>
      <c r="H6" s="48"/>
      <c r="I6" s="48"/>
      <c r="J6" s="48"/>
      <c r="K6" s="48"/>
      <c r="L6" s="48"/>
    </row>
    <row r="7" spans="1:12">
      <c r="B7" s="48" t="s">
        <v>181</v>
      </c>
      <c r="C7" s="48"/>
      <c r="D7" s="48"/>
      <c r="E7" s="48"/>
      <c r="F7" s="48"/>
      <c r="G7" s="48"/>
      <c r="H7" s="48"/>
      <c r="I7" s="48"/>
      <c r="J7" s="48"/>
      <c r="K7" s="48"/>
      <c r="L7" s="48"/>
    </row>
    <row r="8" spans="1:12">
      <c r="B8" s="48" t="s">
        <v>182</v>
      </c>
      <c r="C8" s="48"/>
      <c r="D8" s="48"/>
      <c r="E8" s="48"/>
      <c r="F8" s="48"/>
      <c r="G8" s="48"/>
      <c r="H8" s="48"/>
      <c r="I8" s="48"/>
      <c r="J8" s="48"/>
      <c r="K8" s="48"/>
      <c r="L8" s="48"/>
    </row>
    <row r="9" spans="1:12" ht="30" customHeight="1"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</row>
    <row r="10" spans="1:12" ht="20.25" customHeight="1">
      <c r="B10" s="46" t="s">
        <v>12</v>
      </c>
      <c r="C10" s="45" t="s">
        <v>183</v>
      </c>
      <c r="D10" s="45"/>
      <c r="E10" s="45" t="s">
        <v>1</v>
      </c>
      <c r="F10" s="46" t="s">
        <v>31</v>
      </c>
      <c r="G10" s="46" t="s">
        <v>32</v>
      </c>
      <c r="H10" s="46" t="s">
        <v>13</v>
      </c>
      <c r="I10" s="45" t="s">
        <v>14</v>
      </c>
      <c r="J10" s="45"/>
      <c r="K10" s="45" t="s">
        <v>185</v>
      </c>
      <c r="L10" s="45" t="s">
        <v>2</v>
      </c>
    </row>
    <row r="11" spans="1:12" ht="33.75" customHeight="1">
      <c r="B11" s="47"/>
      <c r="C11" s="40" t="s">
        <v>78</v>
      </c>
      <c r="D11" s="40" t="s">
        <v>184</v>
      </c>
      <c r="E11" s="45"/>
      <c r="F11" s="47"/>
      <c r="G11" s="47"/>
      <c r="H11" s="47"/>
      <c r="I11" s="40" t="s">
        <v>15</v>
      </c>
      <c r="J11" s="40" t="s">
        <v>16</v>
      </c>
      <c r="K11" s="40" t="s">
        <v>15</v>
      </c>
      <c r="L11" s="40" t="s">
        <v>16</v>
      </c>
    </row>
    <row r="12" spans="1:12" s="14" customFormat="1" ht="19.5" customHeight="1">
      <c r="B12" s="13" t="s">
        <v>3</v>
      </c>
      <c r="C12" s="13" t="s">
        <v>4</v>
      </c>
      <c r="D12" s="13" t="s">
        <v>5</v>
      </c>
      <c r="E12" s="13" t="s">
        <v>6</v>
      </c>
      <c r="F12" s="13"/>
      <c r="G12" s="13"/>
      <c r="H12" s="13" t="s">
        <v>17</v>
      </c>
      <c r="I12" s="13">
        <v>1</v>
      </c>
      <c r="J12" s="13">
        <v>2</v>
      </c>
      <c r="K12" s="13">
        <v>3</v>
      </c>
      <c r="L12" s="13" t="s">
        <v>7</v>
      </c>
    </row>
    <row r="13" spans="1:12" s="27" customFormat="1" ht="18.75" customHeight="1">
      <c r="B13" s="25"/>
      <c r="C13" s="25"/>
      <c r="D13" s="25"/>
      <c r="E13" s="25" t="s">
        <v>18</v>
      </c>
      <c r="F13" s="25"/>
      <c r="G13" s="25"/>
      <c r="H13" s="30"/>
      <c r="I13" s="24"/>
      <c r="J13" s="25"/>
      <c r="K13" s="31">
        <f>'04'!K49</f>
        <v>128908826</v>
      </c>
      <c r="L13" s="25"/>
    </row>
    <row r="14" spans="1:12" ht="18.75" customHeight="1">
      <c r="A14" s="6" t="str">
        <f t="shared" ref="A14:A47" si="0">C14&amp;D14</f>
        <v>GBN41396</v>
      </c>
      <c r="B14" s="3">
        <v>41396</v>
      </c>
      <c r="C14" s="4" t="s">
        <v>79</v>
      </c>
      <c r="D14" s="3">
        <v>41396</v>
      </c>
      <c r="E14" s="5" t="s">
        <v>261</v>
      </c>
      <c r="F14" s="33"/>
      <c r="G14" s="5"/>
      <c r="H14" s="22" t="s">
        <v>80</v>
      </c>
      <c r="I14" s="16">
        <v>10460</v>
      </c>
      <c r="J14" s="5"/>
      <c r="K14" s="49">
        <f>MAX(K13+I14-J14-L13,0)</f>
        <v>128919286</v>
      </c>
      <c r="L14" s="49">
        <f>MAX(L13+J14-K13-I14,0)</f>
        <v>0</v>
      </c>
    </row>
    <row r="15" spans="1:12" ht="18.75" customHeight="1">
      <c r="A15" s="6" t="str">
        <f t="shared" si="0"/>
        <v>C0141372</v>
      </c>
      <c r="B15" s="3">
        <v>41396</v>
      </c>
      <c r="C15" s="4" t="s">
        <v>33</v>
      </c>
      <c r="D15" s="3">
        <v>41372</v>
      </c>
      <c r="E15" s="5" t="s">
        <v>137</v>
      </c>
      <c r="F15" s="33"/>
      <c r="G15" s="5"/>
      <c r="H15" s="22" t="s">
        <v>176</v>
      </c>
      <c r="I15" s="16">
        <v>9564</v>
      </c>
      <c r="J15" s="5"/>
      <c r="K15" s="49">
        <f t="shared" ref="K15:K47" si="1">MAX(K14+I15-J15-L14,0)</f>
        <v>128928850</v>
      </c>
      <c r="L15" s="49">
        <f t="shared" ref="L15:L47" si="2">MAX(L14+J15-K14-I15,0)</f>
        <v>0</v>
      </c>
    </row>
    <row r="16" spans="1:12" ht="18.75" customHeight="1">
      <c r="A16" s="6" t="str">
        <f t="shared" si="0"/>
        <v>C0241393</v>
      </c>
      <c r="B16" s="3">
        <v>41396</v>
      </c>
      <c r="C16" s="4" t="s">
        <v>34</v>
      </c>
      <c r="D16" s="3">
        <v>41393</v>
      </c>
      <c r="E16" s="5" t="s">
        <v>27</v>
      </c>
      <c r="F16" s="33"/>
      <c r="G16" s="5"/>
      <c r="H16" s="22" t="s">
        <v>176</v>
      </c>
      <c r="I16" s="16">
        <v>432600</v>
      </c>
      <c r="J16" s="5"/>
      <c r="K16" s="49">
        <f t="shared" si="1"/>
        <v>129361450</v>
      </c>
      <c r="L16" s="49">
        <f t="shared" si="2"/>
        <v>0</v>
      </c>
    </row>
    <row r="17" spans="1:12" ht="18.75" customHeight="1">
      <c r="A17" s="6" t="str">
        <f t="shared" si="0"/>
        <v>C0241393</v>
      </c>
      <c r="B17" s="3">
        <v>41396</v>
      </c>
      <c r="C17" s="4" t="s">
        <v>34</v>
      </c>
      <c r="D17" s="3">
        <v>41393</v>
      </c>
      <c r="E17" s="5" t="s">
        <v>130</v>
      </c>
      <c r="F17" s="33"/>
      <c r="G17" s="5"/>
      <c r="H17" s="22" t="s">
        <v>176</v>
      </c>
      <c r="I17" s="16">
        <v>240925</v>
      </c>
      <c r="J17" s="5"/>
      <c r="K17" s="49">
        <f t="shared" si="1"/>
        <v>129602375</v>
      </c>
      <c r="L17" s="49">
        <f t="shared" si="2"/>
        <v>0</v>
      </c>
    </row>
    <row r="18" spans="1:12" ht="18.75" customHeight="1">
      <c r="A18" s="6" t="str">
        <f t="shared" si="0"/>
        <v>C0341394</v>
      </c>
      <c r="B18" s="3">
        <v>41396</v>
      </c>
      <c r="C18" s="4" t="s">
        <v>35</v>
      </c>
      <c r="D18" s="3">
        <v>41394</v>
      </c>
      <c r="E18" s="5" t="s">
        <v>138</v>
      </c>
      <c r="F18" s="33"/>
      <c r="G18" s="5"/>
      <c r="H18" s="22" t="s">
        <v>176</v>
      </c>
      <c r="I18" s="16">
        <v>216433</v>
      </c>
      <c r="J18" s="5"/>
      <c r="K18" s="49">
        <f t="shared" si="1"/>
        <v>129818808</v>
      </c>
      <c r="L18" s="49">
        <f t="shared" si="2"/>
        <v>0</v>
      </c>
    </row>
    <row r="19" spans="1:12" ht="18.75" customHeight="1">
      <c r="A19" s="6" t="str">
        <f t="shared" si="0"/>
        <v>C0541396</v>
      </c>
      <c r="B19" s="3">
        <v>41396</v>
      </c>
      <c r="C19" s="4" t="s">
        <v>37</v>
      </c>
      <c r="D19" s="3">
        <v>41396</v>
      </c>
      <c r="E19" s="5" t="s">
        <v>139</v>
      </c>
      <c r="F19" s="33"/>
      <c r="G19" s="5"/>
      <c r="H19" s="22" t="s">
        <v>176</v>
      </c>
      <c r="I19" s="16">
        <v>1269570</v>
      </c>
      <c r="J19" s="5"/>
      <c r="K19" s="49">
        <f t="shared" si="1"/>
        <v>131088378</v>
      </c>
      <c r="L19" s="49">
        <f t="shared" si="2"/>
        <v>0</v>
      </c>
    </row>
    <row r="20" spans="1:12" ht="18.75" customHeight="1">
      <c r="A20" s="6" t="str">
        <f t="shared" si="0"/>
        <v>GBN41400</v>
      </c>
      <c r="B20" s="3">
        <v>41400</v>
      </c>
      <c r="C20" s="4" t="s">
        <v>79</v>
      </c>
      <c r="D20" s="3">
        <v>41400</v>
      </c>
      <c r="E20" s="5" t="s">
        <v>220</v>
      </c>
      <c r="F20" s="33"/>
      <c r="G20" s="5"/>
      <c r="H20" s="22" t="s">
        <v>24</v>
      </c>
      <c r="I20" s="16">
        <v>3000</v>
      </c>
      <c r="J20" s="5"/>
      <c r="K20" s="49">
        <f t="shared" si="1"/>
        <v>131091378</v>
      </c>
      <c r="L20" s="49">
        <f t="shared" si="2"/>
        <v>0</v>
      </c>
    </row>
    <row r="21" spans="1:12" ht="18.75" customHeight="1">
      <c r="A21" s="6" t="str">
        <f t="shared" si="0"/>
        <v>GBN41400</v>
      </c>
      <c r="B21" s="3">
        <v>41400</v>
      </c>
      <c r="C21" s="4" t="s">
        <v>79</v>
      </c>
      <c r="D21" s="3">
        <v>41400</v>
      </c>
      <c r="E21" s="5" t="s">
        <v>220</v>
      </c>
      <c r="F21" s="33"/>
      <c r="G21" s="5"/>
      <c r="H21" s="22" t="s">
        <v>24</v>
      </c>
      <c r="I21" s="16">
        <v>3000</v>
      </c>
      <c r="J21" s="5"/>
      <c r="K21" s="49">
        <f t="shared" si="1"/>
        <v>131094378</v>
      </c>
      <c r="L21" s="49">
        <f t="shared" si="2"/>
        <v>0</v>
      </c>
    </row>
    <row r="22" spans="1:12" ht="18.75" customHeight="1">
      <c r="A22" s="6" t="str">
        <f t="shared" si="0"/>
        <v>C0741401</v>
      </c>
      <c r="B22" s="3">
        <v>41401</v>
      </c>
      <c r="C22" s="4" t="s">
        <v>39</v>
      </c>
      <c r="D22" s="3">
        <v>41401</v>
      </c>
      <c r="E22" s="5" t="s">
        <v>137</v>
      </c>
      <c r="F22" s="5"/>
      <c r="G22" s="5"/>
      <c r="H22" s="22" t="s">
        <v>176</v>
      </c>
      <c r="I22" s="16">
        <v>10586</v>
      </c>
      <c r="J22" s="5"/>
      <c r="K22" s="49">
        <f t="shared" si="1"/>
        <v>131104964</v>
      </c>
      <c r="L22" s="49">
        <f t="shared" si="2"/>
        <v>0</v>
      </c>
    </row>
    <row r="23" spans="1:12" ht="18.75" customHeight="1">
      <c r="A23" s="6" t="str">
        <f t="shared" si="0"/>
        <v>C0841401</v>
      </c>
      <c r="B23" s="3">
        <v>41401</v>
      </c>
      <c r="C23" s="4" t="s">
        <v>40</v>
      </c>
      <c r="D23" s="3">
        <v>41401</v>
      </c>
      <c r="E23" s="23" t="s">
        <v>140</v>
      </c>
      <c r="F23" s="23"/>
      <c r="G23" s="5"/>
      <c r="H23" s="22" t="s">
        <v>176</v>
      </c>
      <c r="I23" s="16">
        <v>1086440</v>
      </c>
      <c r="J23" s="5"/>
      <c r="K23" s="49">
        <f t="shared" si="1"/>
        <v>132191404</v>
      </c>
      <c r="L23" s="49">
        <f t="shared" si="2"/>
        <v>0</v>
      </c>
    </row>
    <row r="24" spans="1:12" ht="18.75" customHeight="1">
      <c r="B24" s="3">
        <v>41403</v>
      </c>
      <c r="C24" s="4" t="s">
        <v>79</v>
      </c>
      <c r="D24" s="3">
        <v>41403</v>
      </c>
      <c r="E24" s="15" t="s">
        <v>194</v>
      </c>
      <c r="F24" s="15"/>
      <c r="G24" s="15"/>
      <c r="H24" s="22" t="s">
        <v>24</v>
      </c>
      <c r="I24" s="15">
        <v>2500</v>
      </c>
      <c r="J24" s="15"/>
      <c r="K24" s="49">
        <f t="shared" si="1"/>
        <v>132193904</v>
      </c>
      <c r="L24" s="49">
        <f t="shared" si="2"/>
        <v>0</v>
      </c>
    </row>
    <row r="25" spans="1:12" ht="18.75" customHeight="1">
      <c r="A25" s="6" t="str">
        <f t="shared" si="0"/>
        <v>GBN41403</v>
      </c>
      <c r="B25" s="3">
        <v>41403</v>
      </c>
      <c r="C25" s="4" t="s">
        <v>79</v>
      </c>
      <c r="D25" s="3">
        <v>41403</v>
      </c>
      <c r="E25" s="5" t="s">
        <v>194</v>
      </c>
      <c r="F25" s="5"/>
      <c r="G25" s="5"/>
      <c r="H25" s="22" t="s">
        <v>24</v>
      </c>
      <c r="I25" s="16">
        <v>1000</v>
      </c>
      <c r="J25" s="5"/>
      <c r="K25" s="49">
        <f t="shared" si="1"/>
        <v>132194904</v>
      </c>
      <c r="L25" s="49">
        <f t="shared" si="2"/>
        <v>0</v>
      </c>
    </row>
    <row r="26" spans="1:12" ht="18.75" customHeight="1">
      <c r="A26" s="6" t="str">
        <f t="shared" si="0"/>
        <v>GBN41403</v>
      </c>
      <c r="B26" s="3">
        <v>41403</v>
      </c>
      <c r="C26" s="4" t="s">
        <v>79</v>
      </c>
      <c r="D26" s="3">
        <v>41403</v>
      </c>
      <c r="E26" s="5" t="s">
        <v>262</v>
      </c>
      <c r="F26" s="33"/>
      <c r="G26" s="5"/>
      <c r="H26" s="22" t="s">
        <v>24</v>
      </c>
      <c r="I26" s="16">
        <v>2000</v>
      </c>
      <c r="J26" s="5"/>
      <c r="K26" s="49">
        <f t="shared" si="1"/>
        <v>132196904</v>
      </c>
      <c r="L26" s="49">
        <f t="shared" si="2"/>
        <v>0</v>
      </c>
    </row>
    <row r="27" spans="1:12" ht="18.75" customHeight="1">
      <c r="A27" s="6" t="str">
        <f t="shared" si="0"/>
        <v>GBN41403</v>
      </c>
      <c r="B27" s="3">
        <v>41403</v>
      </c>
      <c r="C27" s="4" t="s">
        <v>79</v>
      </c>
      <c r="D27" s="3">
        <v>41403</v>
      </c>
      <c r="E27" s="5" t="s">
        <v>194</v>
      </c>
      <c r="F27" s="33"/>
      <c r="G27" s="5"/>
      <c r="H27" s="22" t="s">
        <v>24</v>
      </c>
      <c r="I27" s="16">
        <v>1000</v>
      </c>
      <c r="J27" s="5"/>
      <c r="K27" s="49">
        <f t="shared" si="1"/>
        <v>132197904</v>
      </c>
      <c r="L27" s="49">
        <f t="shared" si="2"/>
        <v>0</v>
      </c>
    </row>
    <row r="28" spans="1:12" ht="18.75" customHeight="1">
      <c r="A28" s="6" t="str">
        <f t="shared" si="0"/>
        <v>GBN41403</v>
      </c>
      <c r="B28" s="3">
        <v>41403</v>
      </c>
      <c r="C28" s="4" t="s">
        <v>79</v>
      </c>
      <c r="D28" s="3">
        <v>41403</v>
      </c>
      <c r="E28" s="5" t="s">
        <v>194</v>
      </c>
      <c r="F28" s="33"/>
      <c r="G28" s="5"/>
      <c r="H28" s="22" t="s">
        <v>24</v>
      </c>
      <c r="I28" s="16">
        <v>5000</v>
      </c>
      <c r="J28" s="5"/>
      <c r="K28" s="49">
        <f t="shared" si="1"/>
        <v>132202904</v>
      </c>
      <c r="L28" s="49">
        <f t="shared" si="2"/>
        <v>0</v>
      </c>
    </row>
    <row r="29" spans="1:12" ht="18.75" customHeight="1">
      <c r="A29" s="6" t="str">
        <f t="shared" si="0"/>
        <v>GBC41403</v>
      </c>
      <c r="B29" s="3">
        <v>41403</v>
      </c>
      <c r="C29" s="4" t="s">
        <v>81</v>
      </c>
      <c r="D29" s="3">
        <v>41403</v>
      </c>
      <c r="E29" s="23" t="s">
        <v>85</v>
      </c>
      <c r="F29" s="33"/>
      <c r="G29" s="5"/>
      <c r="H29" s="22" t="s">
        <v>82</v>
      </c>
      <c r="I29" s="16">
        <v>115451</v>
      </c>
      <c r="J29" s="5"/>
      <c r="K29" s="49">
        <f t="shared" si="1"/>
        <v>132318355</v>
      </c>
      <c r="L29" s="49">
        <f t="shared" si="2"/>
        <v>0</v>
      </c>
    </row>
    <row r="30" spans="1:12" ht="18.75" customHeight="1">
      <c r="A30" s="6" t="str">
        <f t="shared" si="0"/>
        <v>GBN41405</v>
      </c>
      <c r="B30" s="3">
        <v>41405</v>
      </c>
      <c r="C30" s="4" t="s">
        <v>79</v>
      </c>
      <c r="D30" s="3">
        <v>41405</v>
      </c>
      <c r="E30" s="5" t="s">
        <v>194</v>
      </c>
      <c r="F30" s="33"/>
      <c r="G30" s="5"/>
      <c r="H30" s="22" t="s">
        <v>24</v>
      </c>
      <c r="I30" s="16">
        <v>2000</v>
      </c>
      <c r="J30" s="5"/>
      <c r="K30" s="49">
        <f t="shared" si="1"/>
        <v>132320355</v>
      </c>
      <c r="L30" s="49">
        <f t="shared" si="2"/>
        <v>0</v>
      </c>
    </row>
    <row r="31" spans="1:12" ht="18.75" customHeight="1">
      <c r="A31" s="6" t="str">
        <f t="shared" si="0"/>
        <v>GBN41405</v>
      </c>
      <c r="B31" s="3">
        <v>41405</v>
      </c>
      <c r="C31" s="4" t="s">
        <v>79</v>
      </c>
      <c r="D31" s="3">
        <v>41405</v>
      </c>
      <c r="E31" s="23" t="s">
        <v>194</v>
      </c>
      <c r="F31" s="33"/>
      <c r="G31" s="5"/>
      <c r="H31" s="22" t="s">
        <v>24</v>
      </c>
      <c r="I31" s="16">
        <v>1000</v>
      </c>
      <c r="J31" s="5"/>
      <c r="K31" s="49">
        <f t="shared" si="1"/>
        <v>132321355</v>
      </c>
      <c r="L31" s="49">
        <f t="shared" si="2"/>
        <v>0</v>
      </c>
    </row>
    <row r="32" spans="1:12" ht="18.75" customHeight="1">
      <c r="A32" s="6" t="str">
        <f t="shared" si="0"/>
        <v>GBN41405</v>
      </c>
      <c r="B32" s="3">
        <v>41405</v>
      </c>
      <c r="C32" s="4" t="s">
        <v>79</v>
      </c>
      <c r="D32" s="3">
        <v>41405</v>
      </c>
      <c r="E32" s="23" t="s">
        <v>194</v>
      </c>
      <c r="F32" s="34"/>
      <c r="G32" s="32"/>
      <c r="H32" s="22" t="s">
        <v>24</v>
      </c>
      <c r="I32" s="16">
        <v>2500</v>
      </c>
      <c r="J32" s="5"/>
      <c r="K32" s="49">
        <f t="shared" si="1"/>
        <v>132323855</v>
      </c>
      <c r="L32" s="49">
        <f t="shared" si="2"/>
        <v>0</v>
      </c>
    </row>
    <row r="33" spans="1:12" ht="18.75" customHeight="1">
      <c r="A33" s="6" t="str">
        <f t="shared" si="0"/>
        <v>VL0141407</v>
      </c>
      <c r="B33" s="3">
        <v>41407</v>
      </c>
      <c r="C33" s="4" t="s">
        <v>192</v>
      </c>
      <c r="D33" s="3">
        <v>41407</v>
      </c>
      <c r="E33" s="5" t="s">
        <v>251</v>
      </c>
      <c r="F33" s="34"/>
      <c r="G33" s="32"/>
      <c r="H33" s="22" t="s">
        <v>23</v>
      </c>
      <c r="I33" s="16">
        <v>5037500</v>
      </c>
      <c r="J33" s="5"/>
      <c r="K33" s="49">
        <f t="shared" si="1"/>
        <v>137361355</v>
      </c>
      <c r="L33" s="49">
        <f t="shared" si="2"/>
        <v>0</v>
      </c>
    </row>
    <row r="34" spans="1:12" ht="18.75" customHeight="1">
      <c r="A34" s="6" t="str">
        <f t="shared" si="0"/>
        <v>C1441409</v>
      </c>
      <c r="B34" s="3">
        <v>41409</v>
      </c>
      <c r="C34" s="4" t="s">
        <v>46</v>
      </c>
      <c r="D34" s="3">
        <v>41409</v>
      </c>
      <c r="E34" s="5" t="s">
        <v>71</v>
      </c>
      <c r="F34" s="33"/>
      <c r="G34" s="5"/>
      <c r="H34" s="22" t="s">
        <v>176</v>
      </c>
      <c r="I34" s="16">
        <v>692481</v>
      </c>
      <c r="J34" s="5"/>
      <c r="K34" s="49">
        <f t="shared" si="1"/>
        <v>138053836</v>
      </c>
      <c r="L34" s="49">
        <f t="shared" si="2"/>
        <v>0</v>
      </c>
    </row>
    <row r="35" spans="1:12" ht="18.75" customHeight="1">
      <c r="A35" s="6" t="str">
        <f t="shared" si="0"/>
        <v>C1541410</v>
      </c>
      <c r="B35" s="3">
        <v>41410</v>
      </c>
      <c r="C35" s="4" t="s">
        <v>47</v>
      </c>
      <c r="D35" s="3">
        <v>41410</v>
      </c>
      <c r="E35" s="5" t="s">
        <v>141</v>
      </c>
      <c r="F35" s="5"/>
      <c r="G35" s="5"/>
      <c r="H35" s="22" t="s">
        <v>176</v>
      </c>
      <c r="I35" s="16">
        <v>24545</v>
      </c>
      <c r="J35" s="5"/>
      <c r="K35" s="49">
        <f t="shared" si="1"/>
        <v>138078381</v>
      </c>
      <c r="L35" s="49">
        <f t="shared" si="2"/>
        <v>0</v>
      </c>
    </row>
    <row r="36" spans="1:12" ht="18.75" customHeight="1">
      <c r="A36" s="6" t="str">
        <f t="shared" si="0"/>
        <v>VL0241411</v>
      </c>
      <c r="B36" s="3">
        <v>41411</v>
      </c>
      <c r="C36" s="4" t="s">
        <v>193</v>
      </c>
      <c r="D36" s="3">
        <v>41411</v>
      </c>
      <c r="E36" s="5" t="s">
        <v>263</v>
      </c>
      <c r="F36" s="33"/>
      <c r="G36" s="5"/>
      <c r="H36" s="22" t="s">
        <v>23</v>
      </c>
      <c r="I36" s="16">
        <v>756000</v>
      </c>
      <c r="J36" s="5"/>
      <c r="K36" s="49">
        <f t="shared" si="1"/>
        <v>138834381</v>
      </c>
      <c r="L36" s="49">
        <f t="shared" si="2"/>
        <v>0</v>
      </c>
    </row>
    <row r="37" spans="1:12" ht="18.75" customHeight="1">
      <c r="A37" s="6" t="str">
        <f t="shared" si="0"/>
        <v>VL0241411</v>
      </c>
      <c r="B37" s="3">
        <v>41411</v>
      </c>
      <c r="C37" s="4" t="s">
        <v>193</v>
      </c>
      <c r="D37" s="3">
        <v>41411</v>
      </c>
      <c r="E37" s="5" t="s">
        <v>264</v>
      </c>
      <c r="F37" s="33"/>
      <c r="G37" s="5"/>
      <c r="H37" s="22" t="s">
        <v>23</v>
      </c>
      <c r="I37" s="16">
        <v>180750</v>
      </c>
      <c r="J37" s="5"/>
      <c r="K37" s="49">
        <f t="shared" si="1"/>
        <v>139015131</v>
      </c>
      <c r="L37" s="49">
        <f t="shared" si="2"/>
        <v>0</v>
      </c>
    </row>
    <row r="38" spans="1:12" ht="18.75" customHeight="1">
      <c r="A38" s="6" t="str">
        <f t="shared" si="0"/>
        <v>C1641411</v>
      </c>
      <c r="B38" s="3">
        <v>41411</v>
      </c>
      <c r="C38" s="4" t="s">
        <v>48</v>
      </c>
      <c r="D38" s="3">
        <v>41411</v>
      </c>
      <c r="E38" s="5" t="s">
        <v>142</v>
      </c>
      <c r="F38" s="33"/>
      <c r="G38" s="5"/>
      <c r="H38" s="22" t="s">
        <v>176</v>
      </c>
      <c r="I38" s="16">
        <v>1789080</v>
      </c>
      <c r="J38" s="5"/>
      <c r="K38" s="49">
        <f t="shared" si="1"/>
        <v>140804211</v>
      </c>
      <c r="L38" s="49">
        <f t="shared" si="2"/>
        <v>0</v>
      </c>
    </row>
    <row r="39" spans="1:12" ht="18.75" customHeight="1">
      <c r="A39" s="6" t="str">
        <f t="shared" si="0"/>
        <v>VL0341414</v>
      </c>
      <c r="B39" s="3">
        <v>41414</v>
      </c>
      <c r="C39" s="4" t="s">
        <v>226</v>
      </c>
      <c r="D39" s="3">
        <v>41414</v>
      </c>
      <c r="E39" s="5" t="s">
        <v>247</v>
      </c>
      <c r="F39" s="33"/>
      <c r="G39" s="5"/>
      <c r="H39" s="22" t="s">
        <v>23</v>
      </c>
      <c r="I39" s="16">
        <v>546000</v>
      </c>
      <c r="J39" s="5"/>
      <c r="K39" s="49">
        <f t="shared" si="1"/>
        <v>141350211</v>
      </c>
      <c r="L39" s="49">
        <f t="shared" si="2"/>
        <v>0</v>
      </c>
    </row>
    <row r="40" spans="1:12" ht="18.75" customHeight="1">
      <c r="A40" s="6" t="str">
        <f t="shared" si="0"/>
        <v>VL0441417</v>
      </c>
      <c r="B40" s="3">
        <v>41417</v>
      </c>
      <c r="C40" s="4" t="s">
        <v>229</v>
      </c>
      <c r="D40" s="3">
        <v>41417</v>
      </c>
      <c r="E40" s="5" t="s">
        <v>206</v>
      </c>
      <c r="F40" s="33"/>
      <c r="G40" s="5"/>
      <c r="H40" s="22" t="s">
        <v>23</v>
      </c>
      <c r="I40" s="16">
        <v>1317273</v>
      </c>
      <c r="J40" s="5"/>
      <c r="K40" s="49">
        <f t="shared" si="1"/>
        <v>142667484</v>
      </c>
      <c r="L40" s="49">
        <f t="shared" si="2"/>
        <v>0</v>
      </c>
    </row>
    <row r="41" spans="1:12" ht="18.75" customHeight="1">
      <c r="A41" s="6" t="str">
        <f t="shared" si="0"/>
        <v>C2041417</v>
      </c>
      <c r="B41" s="3">
        <v>41417</v>
      </c>
      <c r="C41" s="4" t="s">
        <v>52</v>
      </c>
      <c r="D41" s="3">
        <v>41417</v>
      </c>
      <c r="E41" s="5" t="s">
        <v>143</v>
      </c>
      <c r="F41" s="33"/>
      <c r="G41" s="5"/>
      <c r="H41" s="22" t="s">
        <v>176</v>
      </c>
      <c r="I41" s="16">
        <v>527602</v>
      </c>
      <c r="J41" s="5"/>
      <c r="K41" s="49">
        <f t="shared" si="1"/>
        <v>143195086</v>
      </c>
      <c r="L41" s="49">
        <f t="shared" si="2"/>
        <v>0</v>
      </c>
    </row>
    <row r="42" spans="1:12" ht="18.75" customHeight="1">
      <c r="A42" s="6" t="str">
        <f t="shared" si="0"/>
        <v>GBN41421</v>
      </c>
      <c r="B42" s="3">
        <v>41421</v>
      </c>
      <c r="C42" s="4" t="s">
        <v>79</v>
      </c>
      <c r="D42" s="3">
        <v>41421</v>
      </c>
      <c r="E42" s="5" t="s">
        <v>265</v>
      </c>
      <c r="F42" s="33"/>
      <c r="G42" s="5"/>
      <c r="H42" s="22" t="s">
        <v>24</v>
      </c>
      <c r="I42" s="16">
        <v>10515</v>
      </c>
      <c r="J42" s="5"/>
      <c r="K42" s="49">
        <f t="shared" si="1"/>
        <v>143205601</v>
      </c>
      <c r="L42" s="49">
        <f t="shared" si="2"/>
        <v>0</v>
      </c>
    </row>
    <row r="43" spans="1:12" ht="18.75" customHeight="1">
      <c r="A43" s="6" t="str">
        <f t="shared" si="0"/>
        <v>VL0541421</v>
      </c>
      <c r="B43" s="3">
        <v>41421</v>
      </c>
      <c r="C43" s="4" t="s">
        <v>231</v>
      </c>
      <c r="D43" s="3">
        <v>41421</v>
      </c>
      <c r="E43" s="23" t="s">
        <v>251</v>
      </c>
      <c r="F43" s="33"/>
      <c r="G43" s="5"/>
      <c r="H43" s="22" t="s">
        <v>23</v>
      </c>
      <c r="I43" s="16">
        <v>2437500</v>
      </c>
      <c r="J43" s="5"/>
      <c r="K43" s="49">
        <f t="shared" si="1"/>
        <v>145643101</v>
      </c>
      <c r="L43" s="49">
        <f t="shared" si="2"/>
        <v>0</v>
      </c>
    </row>
    <row r="44" spans="1:12" ht="18.75" customHeight="1">
      <c r="A44" s="6" t="str">
        <f t="shared" si="0"/>
        <v>VL0541421</v>
      </c>
      <c r="B44" s="3">
        <v>41421</v>
      </c>
      <c r="C44" s="4" t="s">
        <v>231</v>
      </c>
      <c r="D44" s="3">
        <v>41421</v>
      </c>
      <c r="E44" s="5" t="s">
        <v>264</v>
      </c>
      <c r="F44" s="33"/>
      <c r="G44" s="5"/>
      <c r="H44" s="22" t="s">
        <v>23</v>
      </c>
      <c r="I44" s="16">
        <v>120500</v>
      </c>
      <c r="J44" s="5"/>
      <c r="K44" s="49">
        <f t="shared" si="1"/>
        <v>145763601</v>
      </c>
      <c r="L44" s="49">
        <f t="shared" si="2"/>
        <v>0</v>
      </c>
    </row>
    <row r="45" spans="1:12" ht="18.75" customHeight="1">
      <c r="A45" s="6" t="str">
        <f t="shared" si="0"/>
        <v>C2241421</v>
      </c>
      <c r="B45" s="3">
        <v>41421</v>
      </c>
      <c r="C45" s="4" t="s">
        <v>54</v>
      </c>
      <c r="D45" s="3">
        <v>41421</v>
      </c>
      <c r="E45" s="5" t="s">
        <v>100</v>
      </c>
      <c r="F45" s="33"/>
      <c r="G45" s="5"/>
      <c r="H45" s="22" t="s">
        <v>176</v>
      </c>
      <c r="I45" s="16">
        <v>1600000</v>
      </c>
      <c r="J45" s="5"/>
      <c r="K45" s="49">
        <f t="shared" si="1"/>
        <v>147363601</v>
      </c>
      <c r="L45" s="49">
        <f t="shared" si="2"/>
        <v>0</v>
      </c>
    </row>
    <row r="46" spans="1:12" ht="18.75" customHeight="1">
      <c r="A46" s="6" t="str">
        <f t="shared" si="0"/>
        <v>GBN41423</v>
      </c>
      <c r="B46" s="3">
        <v>41423</v>
      </c>
      <c r="C46" s="4" t="s">
        <v>79</v>
      </c>
      <c r="D46" s="3">
        <v>41423</v>
      </c>
      <c r="E46" s="5" t="s">
        <v>194</v>
      </c>
      <c r="F46" s="33"/>
      <c r="G46" s="5"/>
      <c r="H46" s="22" t="s">
        <v>24</v>
      </c>
      <c r="I46" s="16">
        <v>1000</v>
      </c>
      <c r="J46" s="5"/>
      <c r="K46" s="49">
        <f t="shared" si="1"/>
        <v>147364601</v>
      </c>
      <c r="L46" s="49">
        <f t="shared" si="2"/>
        <v>0</v>
      </c>
    </row>
    <row r="47" spans="1:12" ht="18.75" customHeight="1">
      <c r="A47" s="6" t="str">
        <f t="shared" si="0"/>
        <v>GBN41423</v>
      </c>
      <c r="B47" s="3">
        <v>41423</v>
      </c>
      <c r="C47" s="4" t="s">
        <v>79</v>
      </c>
      <c r="D47" s="3">
        <v>41423</v>
      </c>
      <c r="E47" s="5" t="s">
        <v>194</v>
      </c>
      <c r="F47" s="33"/>
      <c r="G47" s="5"/>
      <c r="H47" s="22" t="s">
        <v>24</v>
      </c>
      <c r="I47" s="16">
        <v>1000</v>
      </c>
      <c r="J47" s="5"/>
      <c r="K47" s="49">
        <f t="shared" si="1"/>
        <v>147365601</v>
      </c>
      <c r="L47" s="49">
        <f t="shared" si="2"/>
        <v>0</v>
      </c>
    </row>
    <row r="48" spans="1:12" ht="18.75" customHeight="1">
      <c r="A48" s="6" t="str">
        <f>C48&amp;D48</f>
        <v>GBN41423</v>
      </c>
      <c r="B48" s="3">
        <v>41423</v>
      </c>
      <c r="C48" s="4" t="s">
        <v>79</v>
      </c>
      <c r="D48" s="3">
        <v>41423</v>
      </c>
      <c r="E48" s="5" t="s">
        <v>194</v>
      </c>
      <c r="F48" s="33"/>
      <c r="G48" s="5"/>
      <c r="H48" s="22" t="s">
        <v>24</v>
      </c>
      <c r="I48" s="16">
        <v>2000</v>
      </c>
      <c r="J48" s="5"/>
      <c r="K48" s="49">
        <f t="shared" ref="K48:K65" si="3">MAX(K47+I48-J48-L47,0)</f>
        <v>147367601</v>
      </c>
      <c r="L48" s="49">
        <f t="shared" ref="L48:L65" si="4">MAX(L47+J48-K47-I48,0)</f>
        <v>0</v>
      </c>
    </row>
    <row r="49" spans="2:12" ht="18.75" customHeight="1">
      <c r="B49" s="3">
        <v>41423</v>
      </c>
      <c r="C49" s="4" t="s">
        <v>79</v>
      </c>
      <c r="D49" s="3">
        <v>41423</v>
      </c>
      <c r="E49" s="5" t="s">
        <v>265</v>
      </c>
      <c r="F49" s="33"/>
      <c r="G49" s="5"/>
      <c r="H49" s="22" t="s">
        <v>24</v>
      </c>
      <c r="I49" s="16">
        <v>10518</v>
      </c>
      <c r="J49" s="5"/>
      <c r="K49" s="49">
        <f t="shared" si="3"/>
        <v>147378119</v>
      </c>
      <c r="L49" s="49">
        <f t="shared" si="4"/>
        <v>0</v>
      </c>
    </row>
    <row r="50" spans="2:12" ht="18.75" customHeight="1">
      <c r="B50" s="3">
        <v>41424</v>
      </c>
      <c r="C50" s="4" t="s">
        <v>250</v>
      </c>
      <c r="D50" s="3">
        <v>41424</v>
      </c>
      <c r="E50" s="5" t="s">
        <v>206</v>
      </c>
      <c r="F50" s="33"/>
      <c r="G50" s="5"/>
      <c r="H50" s="22" t="s">
        <v>23</v>
      </c>
      <c r="I50" s="16">
        <v>1320909</v>
      </c>
      <c r="J50" s="5"/>
      <c r="K50" s="49">
        <f t="shared" si="3"/>
        <v>148699028</v>
      </c>
      <c r="L50" s="49">
        <f t="shared" si="4"/>
        <v>0</v>
      </c>
    </row>
    <row r="51" spans="2:12" ht="18.75" customHeight="1">
      <c r="B51" s="3">
        <v>41424</v>
      </c>
      <c r="C51" s="4" t="s">
        <v>56</v>
      </c>
      <c r="D51" s="3">
        <v>41424</v>
      </c>
      <c r="E51" s="5" t="s">
        <v>144</v>
      </c>
      <c r="F51" s="33"/>
      <c r="G51" s="5"/>
      <c r="H51" s="22" t="s">
        <v>176</v>
      </c>
      <c r="I51" s="16">
        <v>443918</v>
      </c>
      <c r="J51" s="5"/>
      <c r="K51" s="49">
        <f t="shared" si="3"/>
        <v>149142946</v>
      </c>
      <c r="L51" s="49">
        <f t="shared" si="4"/>
        <v>0</v>
      </c>
    </row>
    <row r="52" spans="2:12" ht="18.75" customHeight="1">
      <c r="B52" s="3">
        <v>41425</v>
      </c>
      <c r="C52" s="4" t="s">
        <v>266</v>
      </c>
      <c r="D52" s="3">
        <v>41425</v>
      </c>
      <c r="E52" s="5" t="s">
        <v>251</v>
      </c>
      <c r="F52" s="33"/>
      <c r="G52" s="5"/>
      <c r="H52" s="22" t="s">
        <v>23</v>
      </c>
      <c r="I52" s="16">
        <v>422500</v>
      </c>
      <c r="J52" s="5"/>
      <c r="K52" s="49">
        <f t="shared" si="3"/>
        <v>149565446</v>
      </c>
      <c r="L52" s="49">
        <f t="shared" si="4"/>
        <v>0</v>
      </c>
    </row>
    <row r="53" spans="2:12" ht="18.75" customHeight="1">
      <c r="B53" s="3">
        <v>41425</v>
      </c>
      <c r="C53" s="4" t="s">
        <v>59</v>
      </c>
      <c r="D53" s="3">
        <v>41425</v>
      </c>
      <c r="E53" s="5" t="s">
        <v>97</v>
      </c>
      <c r="F53" s="33"/>
      <c r="G53" s="5"/>
      <c r="H53" s="22" t="s">
        <v>176</v>
      </c>
      <c r="I53" s="16">
        <v>1357205</v>
      </c>
      <c r="J53" s="5"/>
      <c r="K53" s="49">
        <f t="shared" si="3"/>
        <v>150922651</v>
      </c>
      <c r="L53" s="49">
        <f t="shared" si="4"/>
        <v>0</v>
      </c>
    </row>
    <row r="54" spans="2:12" ht="18.75" customHeight="1">
      <c r="B54" s="3">
        <v>41425</v>
      </c>
      <c r="C54" s="4" t="s">
        <v>177</v>
      </c>
      <c r="D54" s="3">
        <v>41393</v>
      </c>
      <c r="E54" s="5" t="s">
        <v>267</v>
      </c>
      <c r="F54" s="33"/>
      <c r="G54" s="5"/>
      <c r="H54" s="22" t="s">
        <v>23</v>
      </c>
      <c r="I54" s="16">
        <v>1470800</v>
      </c>
      <c r="J54" s="5"/>
      <c r="K54" s="49">
        <f t="shared" si="3"/>
        <v>152393451</v>
      </c>
      <c r="L54" s="49">
        <f t="shared" si="4"/>
        <v>0</v>
      </c>
    </row>
    <row r="55" spans="2:12" ht="18.75" customHeight="1">
      <c r="B55" s="3">
        <v>41425</v>
      </c>
      <c r="C55" s="4" t="s">
        <v>177</v>
      </c>
      <c r="D55" s="3">
        <v>41415</v>
      </c>
      <c r="E55" s="5" t="s">
        <v>268</v>
      </c>
      <c r="F55" s="33"/>
      <c r="G55" s="5"/>
      <c r="H55" s="22" t="s">
        <v>23</v>
      </c>
      <c r="I55" s="16">
        <v>646174</v>
      </c>
      <c r="J55" s="5"/>
      <c r="K55" s="49">
        <f t="shared" si="3"/>
        <v>153039625</v>
      </c>
      <c r="L55" s="49">
        <f t="shared" si="4"/>
        <v>0</v>
      </c>
    </row>
    <row r="56" spans="2:12" ht="18.75" customHeight="1">
      <c r="B56" s="3">
        <v>41425</v>
      </c>
      <c r="C56" s="4" t="s">
        <v>177</v>
      </c>
      <c r="D56" s="3">
        <v>41409</v>
      </c>
      <c r="E56" s="5" t="s">
        <v>269</v>
      </c>
      <c r="F56" s="33"/>
      <c r="G56" s="5"/>
      <c r="H56" s="22" t="s">
        <v>23</v>
      </c>
      <c r="I56" s="16">
        <v>4600000</v>
      </c>
      <c r="J56" s="5"/>
      <c r="K56" s="49">
        <f t="shared" si="3"/>
        <v>157639625</v>
      </c>
      <c r="L56" s="49">
        <f t="shared" si="4"/>
        <v>0</v>
      </c>
    </row>
    <row r="57" spans="2:12" ht="18.75" customHeight="1">
      <c r="B57" s="3">
        <v>41425</v>
      </c>
      <c r="C57" s="4" t="s">
        <v>177</v>
      </c>
      <c r="D57" s="3">
        <v>41425</v>
      </c>
      <c r="E57" s="5" t="s">
        <v>270</v>
      </c>
      <c r="F57" s="33"/>
      <c r="G57" s="5"/>
      <c r="H57" s="22" t="s">
        <v>23</v>
      </c>
      <c r="I57" s="16">
        <v>10897000</v>
      </c>
      <c r="J57" s="5"/>
      <c r="K57" s="49">
        <f t="shared" si="3"/>
        <v>168536625</v>
      </c>
      <c r="L57" s="49">
        <f t="shared" si="4"/>
        <v>0</v>
      </c>
    </row>
    <row r="58" spans="2:12" ht="18.75" customHeight="1">
      <c r="B58" s="3">
        <v>41425</v>
      </c>
      <c r="C58" s="4" t="s">
        <v>177</v>
      </c>
      <c r="D58" s="3">
        <v>41425</v>
      </c>
      <c r="E58" s="5" t="s">
        <v>271</v>
      </c>
      <c r="F58" s="33"/>
      <c r="G58" s="5"/>
      <c r="H58" s="22" t="s">
        <v>23</v>
      </c>
      <c r="I58" s="16">
        <v>774091</v>
      </c>
      <c r="J58" s="5"/>
      <c r="K58" s="49">
        <f t="shared" si="3"/>
        <v>169310716</v>
      </c>
      <c r="L58" s="49">
        <f t="shared" si="4"/>
        <v>0</v>
      </c>
    </row>
    <row r="59" spans="2:12" ht="18.75" customHeight="1">
      <c r="B59" s="3">
        <v>41425</v>
      </c>
      <c r="C59" s="4" t="s">
        <v>177</v>
      </c>
      <c r="D59" s="3">
        <v>41425</v>
      </c>
      <c r="E59" s="5" t="s">
        <v>271</v>
      </c>
      <c r="F59" s="33"/>
      <c r="G59" s="5"/>
      <c r="H59" s="22" t="s">
        <v>23</v>
      </c>
      <c r="I59" s="16">
        <v>1968182</v>
      </c>
      <c r="J59" s="5"/>
      <c r="K59" s="49">
        <f t="shared" si="3"/>
        <v>171278898</v>
      </c>
      <c r="L59" s="49">
        <f t="shared" si="4"/>
        <v>0</v>
      </c>
    </row>
    <row r="60" spans="2:12" ht="18.75" customHeight="1">
      <c r="B60" s="3">
        <v>41425</v>
      </c>
      <c r="C60" s="4" t="s">
        <v>177</v>
      </c>
      <c r="D60" s="3">
        <v>41425</v>
      </c>
      <c r="E60" s="5" t="s">
        <v>271</v>
      </c>
      <c r="F60" s="33"/>
      <c r="G60" s="5"/>
      <c r="H60" s="22" t="s">
        <v>23</v>
      </c>
      <c r="I60" s="16">
        <v>812273</v>
      </c>
      <c r="J60" s="5"/>
      <c r="K60" s="49">
        <f t="shared" si="3"/>
        <v>172091171</v>
      </c>
      <c r="L60" s="49">
        <f t="shared" si="4"/>
        <v>0</v>
      </c>
    </row>
    <row r="61" spans="2:12" ht="18.75" customHeight="1">
      <c r="B61" s="3">
        <v>41425</v>
      </c>
      <c r="C61" s="4" t="s">
        <v>177</v>
      </c>
      <c r="D61" s="3">
        <v>41425</v>
      </c>
      <c r="E61" s="5" t="s">
        <v>271</v>
      </c>
      <c r="F61" s="33"/>
      <c r="G61" s="5"/>
      <c r="H61" s="22" t="s">
        <v>23</v>
      </c>
      <c r="I61" s="16">
        <v>860455</v>
      </c>
      <c r="J61" s="5"/>
      <c r="K61" s="49">
        <f t="shared" si="3"/>
        <v>172951626</v>
      </c>
      <c r="L61" s="49">
        <f t="shared" si="4"/>
        <v>0</v>
      </c>
    </row>
    <row r="62" spans="2:12" ht="18.75" customHeight="1">
      <c r="B62" s="3">
        <v>41425</v>
      </c>
      <c r="C62" s="4" t="s">
        <v>177</v>
      </c>
      <c r="D62" s="3">
        <v>41425</v>
      </c>
      <c r="E62" s="5" t="s">
        <v>271</v>
      </c>
      <c r="F62" s="33"/>
      <c r="G62" s="5"/>
      <c r="H62" s="22" t="s">
        <v>23</v>
      </c>
      <c r="I62" s="16">
        <v>872273</v>
      </c>
      <c r="J62" s="5"/>
      <c r="K62" s="49">
        <f t="shared" si="3"/>
        <v>173823899</v>
      </c>
      <c r="L62" s="49">
        <f t="shared" si="4"/>
        <v>0</v>
      </c>
    </row>
    <row r="63" spans="2:12" ht="18.75" customHeight="1">
      <c r="B63" s="3">
        <v>41425</v>
      </c>
      <c r="C63" s="4" t="s">
        <v>177</v>
      </c>
      <c r="D63" s="3">
        <v>41425</v>
      </c>
      <c r="E63" s="5" t="s">
        <v>271</v>
      </c>
      <c r="F63" s="33"/>
      <c r="G63" s="5"/>
      <c r="H63" s="22" t="s">
        <v>23</v>
      </c>
      <c r="I63" s="16">
        <v>480455</v>
      </c>
      <c r="J63" s="5"/>
      <c r="K63" s="49">
        <f t="shared" si="3"/>
        <v>174304354</v>
      </c>
      <c r="L63" s="49">
        <f t="shared" si="4"/>
        <v>0</v>
      </c>
    </row>
    <row r="64" spans="2:12" ht="18.75" customHeight="1">
      <c r="B64" s="3">
        <v>41425</v>
      </c>
      <c r="C64" s="4" t="s">
        <v>177</v>
      </c>
      <c r="D64" s="3">
        <v>41425</v>
      </c>
      <c r="E64" s="5" t="s">
        <v>214</v>
      </c>
      <c r="F64" s="33"/>
      <c r="G64" s="5"/>
      <c r="H64" s="22" t="s">
        <v>23</v>
      </c>
      <c r="I64" s="16">
        <v>337675</v>
      </c>
      <c r="J64" s="5"/>
      <c r="K64" s="49">
        <f t="shared" si="3"/>
        <v>174642029</v>
      </c>
      <c r="L64" s="49">
        <f t="shared" si="4"/>
        <v>0</v>
      </c>
    </row>
    <row r="65" spans="2:12" ht="18.75" customHeight="1">
      <c r="B65" s="3">
        <v>41425</v>
      </c>
      <c r="C65" s="4" t="s">
        <v>177</v>
      </c>
      <c r="D65" s="3">
        <v>41425</v>
      </c>
      <c r="E65" s="5" t="s">
        <v>272</v>
      </c>
      <c r="F65" s="33"/>
      <c r="G65" s="5"/>
      <c r="H65" s="22" t="s">
        <v>23</v>
      </c>
      <c r="I65" s="16">
        <v>2810194</v>
      </c>
      <c r="J65" s="5"/>
      <c r="K65" s="49">
        <f t="shared" si="3"/>
        <v>177452223</v>
      </c>
      <c r="L65" s="49">
        <f t="shared" si="4"/>
        <v>0</v>
      </c>
    </row>
    <row r="66" spans="2:12">
      <c r="B66" s="3"/>
      <c r="C66" s="4"/>
      <c r="D66" s="17"/>
      <c r="E66" s="5"/>
      <c r="F66" s="33"/>
      <c r="G66" s="5"/>
      <c r="H66" s="22"/>
      <c r="I66" s="16"/>
      <c r="J66" s="5"/>
      <c r="K66" s="49">
        <f t="shared" ref="K66" si="5">MAX(K65+I66-J66-L65,0)</f>
        <v>177452223</v>
      </c>
      <c r="L66" s="49">
        <f t="shared" ref="L66:L76" si="6">MAX(L65+J66-K65-I66,0)</f>
        <v>0</v>
      </c>
    </row>
    <row r="67" spans="2:12">
      <c r="B67" s="18"/>
      <c r="C67" s="15"/>
      <c r="D67" s="15"/>
      <c r="E67" s="15"/>
      <c r="F67" s="15"/>
      <c r="G67" s="15"/>
      <c r="H67" s="19"/>
      <c r="I67" s="15"/>
      <c r="J67" s="15"/>
      <c r="K67" s="4"/>
      <c r="L67" s="15"/>
    </row>
    <row r="68" spans="2:12">
      <c r="B68" s="25"/>
      <c r="C68" s="25"/>
      <c r="D68" s="25"/>
      <c r="E68" s="25" t="s">
        <v>19</v>
      </c>
      <c r="F68" s="25"/>
      <c r="G68" s="25"/>
      <c r="H68" s="26" t="s">
        <v>20</v>
      </c>
      <c r="I68" s="25">
        <f>SUM(I14:I67)</f>
        <v>48543397</v>
      </c>
      <c r="J68" s="25">
        <f>SUM(J34:J67)</f>
        <v>0</v>
      </c>
      <c r="K68" s="26" t="s">
        <v>20</v>
      </c>
      <c r="L68" s="26" t="s">
        <v>20</v>
      </c>
    </row>
    <row r="69" spans="2:12">
      <c r="B69" s="28"/>
      <c r="C69" s="28"/>
      <c r="D69" s="28"/>
      <c r="E69" s="28" t="s">
        <v>21</v>
      </c>
      <c r="F69" s="28"/>
      <c r="G69" s="28"/>
      <c r="H69" s="29" t="s">
        <v>20</v>
      </c>
      <c r="I69" s="29" t="s">
        <v>20</v>
      </c>
      <c r="J69" s="29" t="s">
        <v>20</v>
      </c>
      <c r="K69" s="20">
        <f>K13+I68-J68</f>
        <v>177452223</v>
      </c>
      <c r="L69" s="29" t="s">
        <v>20</v>
      </c>
    </row>
    <row r="71" spans="2:12">
      <c r="B71" s="21" t="s">
        <v>25</v>
      </c>
    </row>
    <row r="72" spans="2:12">
      <c r="B72" s="21" t="s">
        <v>188</v>
      </c>
    </row>
    <row r="73" spans="2:12">
      <c r="K73" s="8" t="s">
        <v>109</v>
      </c>
    </row>
    <row r="74" spans="2:12">
      <c r="B74" s="7"/>
      <c r="C74" s="7"/>
      <c r="D74" s="7"/>
      <c r="E74" s="7" t="s">
        <v>8</v>
      </c>
      <c r="F74" s="7"/>
      <c r="G74" s="7"/>
      <c r="H74" s="7"/>
      <c r="I74" s="7"/>
      <c r="J74" s="7"/>
      <c r="K74" s="7" t="s">
        <v>9</v>
      </c>
      <c r="L74" s="7"/>
    </row>
    <row r="75" spans="2:12">
      <c r="B75" s="2"/>
      <c r="C75" s="2"/>
      <c r="D75" s="2"/>
      <c r="E75" s="2" t="s">
        <v>10</v>
      </c>
      <c r="F75" s="2"/>
      <c r="G75" s="2"/>
      <c r="H75" s="2"/>
      <c r="I75" s="2"/>
      <c r="J75" s="2"/>
      <c r="K75" s="2" t="s">
        <v>11</v>
      </c>
      <c r="L75" s="2"/>
    </row>
    <row r="76" spans="2:12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</sheetData>
  <autoFilter ref="A11:N60">
    <filterColumn colId="8"/>
    <filterColumn colId="9"/>
  </autoFilter>
  <sortState ref="A13:N80">
    <sortCondition ref="B13:B80"/>
  </sortState>
  <mergeCells count="14">
    <mergeCell ref="B5:L5"/>
    <mergeCell ref="B6:L6"/>
    <mergeCell ref="B7:L7"/>
    <mergeCell ref="B8:L8"/>
    <mergeCell ref="B10:B11"/>
    <mergeCell ref="C10:D10"/>
    <mergeCell ref="E10:E11"/>
    <mergeCell ref="F10:F11"/>
    <mergeCell ref="G10:G11"/>
    <mergeCell ref="I1:L1"/>
    <mergeCell ref="I2:L3"/>
    <mergeCell ref="H10:H11"/>
    <mergeCell ref="I10:J10"/>
    <mergeCell ref="K10:L10"/>
  </mergeCells>
  <phoneticPr fontId="30" type="noConversion"/>
  <conditionalFormatting sqref="H21">
    <cfRule type="expression" dxfId="26" priority="3" stopIfTrue="1">
      <formula>$C21&lt;&gt;""</formula>
    </cfRule>
  </conditionalFormatting>
  <conditionalFormatting sqref="B14:J65">
    <cfRule type="expression" dxfId="24" priority="2" stopIfTrue="1">
      <formula>#REF!&lt;&gt;""</formula>
    </cfRule>
  </conditionalFormatting>
  <conditionalFormatting sqref="B66:J66">
    <cfRule type="expression" dxfId="10" priority="1" stopIfTrue="1">
      <formula>#REF!&lt;&gt;""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6" enableFormatConditionsCalculation="0">
    <tabColor indexed="31"/>
  </sheetPr>
  <dimension ref="A1:L86"/>
  <sheetViews>
    <sheetView topLeftCell="B66" zoomScale="90" workbookViewId="0">
      <selection activeCell="H97" sqref="H97"/>
    </sheetView>
  </sheetViews>
  <sheetFormatPr defaultRowHeight="15"/>
  <cols>
    <col min="1" max="1" width="5.140625" style="6" hidden="1" customWidth="1"/>
    <col min="2" max="2" width="10.7109375" style="6" customWidth="1"/>
    <col min="3" max="3" width="9" style="6" customWidth="1"/>
    <col min="4" max="4" width="10.42578125" style="6" customWidth="1"/>
    <col min="5" max="5" width="40.85546875" style="6" customWidth="1"/>
    <col min="6" max="6" width="6.7109375" style="6" hidden="1" customWidth="1"/>
    <col min="7" max="7" width="34.85546875" style="6" hidden="1" customWidth="1"/>
    <col min="8" max="8" width="6.85546875" style="6" customWidth="1"/>
    <col min="9" max="9" width="16" style="6" customWidth="1"/>
    <col min="10" max="10" width="13.28515625" style="6" customWidth="1"/>
    <col min="11" max="11" width="15.85546875" style="6" customWidth="1"/>
    <col min="12" max="12" width="12.7109375" style="6" customWidth="1"/>
    <col min="13" max="16384" width="9.140625" style="6"/>
  </cols>
  <sheetData>
    <row r="1" spans="1:12" s="11" customFormat="1" ht="16.5" customHeight="1">
      <c r="B1" s="1" t="s">
        <v>0</v>
      </c>
      <c r="C1" s="10"/>
      <c r="D1" s="10"/>
      <c r="E1" s="10"/>
      <c r="F1" s="10"/>
      <c r="G1" s="10"/>
      <c r="I1" s="42" t="s">
        <v>178</v>
      </c>
      <c r="J1" s="42"/>
      <c r="K1" s="42"/>
      <c r="L1" s="42"/>
    </row>
    <row r="2" spans="1:12" s="11" customFormat="1" ht="16.5" customHeight="1">
      <c r="B2" s="1" t="s">
        <v>26</v>
      </c>
      <c r="C2" s="38"/>
      <c r="D2" s="38"/>
      <c r="E2" s="38"/>
      <c r="F2" s="38"/>
      <c r="G2" s="38"/>
      <c r="I2" s="43" t="s">
        <v>173</v>
      </c>
      <c r="J2" s="43"/>
      <c r="K2" s="43"/>
      <c r="L2" s="43"/>
    </row>
    <row r="3" spans="1:12" s="11" customFormat="1" ht="16.5" customHeight="1">
      <c r="B3" s="9"/>
      <c r="C3" s="12"/>
      <c r="D3" s="12"/>
      <c r="E3" s="38"/>
      <c r="F3" s="38"/>
      <c r="G3" s="38"/>
      <c r="I3" s="43"/>
      <c r="J3" s="43"/>
      <c r="K3" s="43"/>
      <c r="L3" s="43"/>
    </row>
    <row r="4" spans="1:12" s="11" customFormat="1" ht="6.75" customHeight="1">
      <c r="B4" s="38"/>
      <c r="C4" s="38"/>
      <c r="D4" s="38"/>
      <c r="E4" s="38"/>
      <c r="F4" s="38"/>
      <c r="G4" s="38"/>
      <c r="I4" s="39"/>
      <c r="J4" s="39"/>
      <c r="K4" s="39"/>
      <c r="L4" s="39"/>
    </row>
    <row r="5" spans="1:12" ht="24.75" customHeight="1">
      <c r="B5" s="44" t="s">
        <v>179</v>
      </c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2">
      <c r="B6" s="48" t="s">
        <v>180</v>
      </c>
      <c r="C6" s="48"/>
      <c r="D6" s="48"/>
      <c r="E6" s="48"/>
      <c r="F6" s="48"/>
      <c r="G6" s="48"/>
      <c r="H6" s="48"/>
      <c r="I6" s="48"/>
      <c r="J6" s="48"/>
      <c r="K6" s="48"/>
      <c r="L6" s="48"/>
    </row>
    <row r="7" spans="1:12">
      <c r="B7" s="48" t="s">
        <v>181</v>
      </c>
      <c r="C7" s="48"/>
      <c r="D7" s="48"/>
      <c r="E7" s="48"/>
      <c r="F7" s="48"/>
      <c r="G7" s="48"/>
      <c r="H7" s="48"/>
      <c r="I7" s="48"/>
      <c r="J7" s="48"/>
      <c r="K7" s="48"/>
      <c r="L7" s="48"/>
    </row>
    <row r="8" spans="1:12">
      <c r="B8" s="48" t="s">
        <v>182</v>
      </c>
      <c r="C8" s="48"/>
      <c r="D8" s="48"/>
      <c r="E8" s="48"/>
      <c r="F8" s="48"/>
      <c r="G8" s="48"/>
      <c r="H8" s="48"/>
      <c r="I8" s="48"/>
      <c r="J8" s="48"/>
      <c r="K8" s="48"/>
      <c r="L8" s="48"/>
    </row>
    <row r="9" spans="1:12" ht="30" customHeight="1"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</row>
    <row r="10" spans="1:12" ht="20.25" customHeight="1">
      <c r="B10" s="46" t="s">
        <v>12</v>
      </c>
      <c r="C10" s="45" t="s">
        <v>183</v>
      </c>
      <c r="D10" s="45"/>
      <c r="E10" s="45" t="s">
        <v>1</v>
      </c>
      <c r="F10" s="46" t="s">
        <v>31</v>
      </c>
      <c r="G10" s="46" t="s">
        <v>32</v>
      </c>
      <c r="H10" s="46" t="s">
        <v>13</v>
      </c>
      <c r="I10" s="45" t="s">
        <v>14</v>
      </c>
      <c r="J10" s="45"/>
      <c r="K10" s="45" t="s">
        <v>185</v>
      </c>
      <c r="L10" s="45" t="s">
        <v>2</v>
      </c>
    </row>
    <row r="11" spans="1:12" ht="37.5" customHeight="1">
      <c r="B11" s="47"/>
      <c r="C11" s="40" t="s">
        <v>78</v>
      </c>
      <c r="D11" s="40" t="s">
        <v>184</v>
      </c>
      <c r="E11" s="45"/>
      <c r="F11" s="47"/>
      <c r="G11" s="47"/>
      <c r="H11" s="47"/>
      <c r="I11" s="40" t="s">
        <v>15</v>
      </c>
      <c r="J11" s="40" t="s">
        <v>16</v>
      </c>
      <c r="K11" s="40" t="s">
        <v>15</v>
      </c>
      <c r="L11" s="40" t="s">
        <v>16</v>
      </c>
    </row>
    <row r="12" spans="1:12" s="14" customFormat="1" ht="18" customHeight="1">
      <c r="B12" s="13" t="s">
        <v>3</v>
      </c>
      <c r="C12" s="13" t="s">
        <v>4</v>
      </c>
      <c r="D12" s="13" t="s">
        <v>5</v>
      </c>
      <c r="E12" s="13" t="s">
        <v>6</v>
      </c>
      <c r="F12" s="13"/>
      <c r="G12" s="13"/>
      <c r="H12" s="13" t="s">
        <v>17</v>
      </c>
      <c r="I12" s="13">
        <v>1</v>
      </c>
      <c r="J12" s="13">
        <v>2</v>
      </c>
      <c r="K12" s="13">
        <v>3</v>
      </c>
      <c r="L12" s="13" t="s">
        <v>7</v>
      </c>
    </row>
    <row r="13" spans="1:12" s="27" customFormat="1" ht="19.5" customHeight="1">
      <c r="B13" s="25"/>
      <c r="C13" s="25"/>
      <c r="D13" s="25"/>
      <c r="E13" s="25" t="s">
        <v>18</v>
      </c>
      <c r="F13" s="25"/>
      <c r="G13" s="25"/>
      <c r="H13" s="30"/>
      <c r="I13" s="24"/>
      <c r="J13" s="25"/>
      <c r="K13" s="31">
        <f>'05'!K69</f>
        <v>177452223</v>
      </c>
      <c r="L13" s="25"/>
    </row>
    <row r="14" spans="1:12" ht="19.5" customHeight="1">
      <c r="A14" s="6" t="str">
        <f t="shared" ref="A14:A47" si="0">C14&amp;D14</f>
        <v>C0141424</v>
      </c>
      <c r="B14" s="3">
        <v>41426</v>
      </c>
      <c r="C14" s="4" t="s">
        <v>33</v>
      </c>
      <c r="D14" s="3">
        <v>41424</v>
      </c>
      <c r="E14" s="5" t="s">
        <v>27</v>
      </c>
      <c r="F14" s="33"/>
      <c r="G14" s="5"/>
      <c r="H14" s="22" t="s">
        <v>176</v>
      </c>
      <c r="I14" s="16">
        <v>569400</v>
      </c>
      <c r="J14" s="5"/>
      <c r="K14" s="49">
        <f>MAX(K13+I14-J14-L13,0)</f>
        <v>178021623</v>
      </c>
      <c r="L14" s="49">
        <f>MAX(L13+J14-K13-I14,0)</f>
        <v>0</v>
      </c>
    </row>
    <row r="15" spans="1:12" ht="19.5" customHeight="1">
      <c r="A15" s="6" t="str">
        <f t="shared" si="0"/>
        <v>C0141424</v>
      </c>
      <c r="B15" s="3">
        <v>41426</v>
      </c>
      <c r="C15" s="4" t="s">
        <v>33</v>
      </c>
      <c r="D15" s="3">
        <v>41424</v>
      </c>
      <c r="E15" s="5" t="s">
        <v>130</v>
      </c>
      <c r="F15" s="33"/>
      <c r="G15" s="5"/>
      <c r="H15" s="22" t="s">
        <v>176</v>
      </c>
      <c r="I15" s="16">
        <v>242075</v>
      </c>
      <c r="J15" s="5"/>
      <c r="K15" s="49">
        <f t="shared" ref="K15:K47" si="1">MAX(K14+I15-J15-L14,0)</f>
        <v>178263698</v>
      </c>
      <c r="L15" s="49">
        <f t="shared" ref="L15:L47" si="2">MAX(L14+J15-K14-I15,0)</f>
        <v>0</v>
      </c>
    </row>
    <row r="16" spans="1:12" ht="19.5" customHeight="1">
      <c r="A16" s="6" t="str">
        <f t="shared" si="0"/>
        <v>C0241425</v>
      </c>
      <c r="B16" s="3">
        <v>41426</v>
      </c>
      <c r="C16" s="4" t="s">
        <v>34</v>
      </c>
      <c r="D16" s="3">
        <v>41425</v>
      </c>
      <c r="E16" s="5" t="s">
        <v>145</v>
      </c>
      <c r="F16" s="33"/>
      <c r="G16" s="5"/>
      <c r="H16" s="22" t="s">
        <v>176</v>
      </c>
      <c r="I16" s="16">
        <v>209591</v>
      </c>
      <c r="J16" s="5"/>
      <c r="K16" s="49">
        <f t="shared" si="1"/>
        <v>178473289</v>
      </c>
      <c r="L16" s="49">
        <f t="shared" si="2"/>
        <v>0</v>
      </c>
    </row>
    <row r="17" spans="1:12" ht="19.5" customHeight="1">
      <c r="A17" s="6" t="str">
        <f t="shared" si="0"/>
        <v>GBN41428</v>
      </c>
      <c r="B17" s="3">
        <v>41428</v>
      </c>
      <c r="C17" s="4" t="s">
        <v>79</v>
      </c>
      <c r="D17" s="3">
        <v>41428</v>
      </c>
      <c r="E17" s="5" t="s">
        <v>273</v>
      </c>
      <c r="F17" s="33"/>
      <c r="G17" s="5"/>
      <c r="H17" s="22" t="s">
        <v>80</v>
      </c>
      <c r="I17" s="16">
        <v>178959</v>
      </c>
      <c r="J17" s="5"/>
      <c r="K17" s="49">
        <f t="shared" si="1"/>
        <v>178652248</v>
      </c>
      <c r="L17" s="49">
        <f t="shared" si="2"/>
        <v>0</v>
      </c>
    </row>
    <row r="18" spans="1:12" ht="19.5" customHeight="1">
      <c r="A18" s="6" t="str">
        <f t="shared" si="0"/>
        <v>GBN41428</v>
      </c>
      <c r="B18" s="3">
        <v>41428</v>
      </c>
      <c r="C18" s="4" t="s">
        <v>79</v>
      </c>
      <c r="D18" s="3">
        <v>41428</v>
      </c>
      <c r="E18" s="5" t="s">
        <v>274</v>
      </c>
      <c r="F18" s="33"/>
      <c r="G18" s="5"/>
      <c r="H18" s="22" t="s">
        <v>80</v>
      </c>
      <c r="I18" s="16">
        <v>57905</v>
      </c>
      <c r="J18" s="5"/>
      <c r="K18" s="49">
        <f t="shared" si="1"/>
        <v>178710153</v>
      </c>
      <c r="L18" s="49">
        <f t="shared" si="2"/>
        <v>0</v>
      </c>
    </row>
    <row r="19" spans="1:12" ht="19.5" customHeight="1">
      <c r="A19" s="6" t="str">
        <f t="shared" si="0"/>
        <v>C0341428</v>
      </c>
      <c r="B19" s="3">
        <v>41428</v>
      </c>
      <c r="C19" s="4" t="s">
        <v>35</v>
      </c>
      <c r="D19" s="3">
        <v>41428</v>
      </c>
      <c r="E19" s="5" t="s">
        <v>146</v>
      </c>
      <c r="F19" s="33"/>
      <c r="G19" s="5"/>
      <c r="H19" s="22" t="s">
        <v>176</v>
      </c>
      <c r="I19" s="16">
        <v>157000</v>
      </c>
      <c r="J19" s="5"/>
      <c r="K19" s="49">
        <f t="shared" si="1"/>
        <v>178867153</v>
      </c>
      <c r="L19" s="49">
        <f t="shared" si="2"/>
        <v>0</v>
      </c>
    </row>
    <row r="20" spans="1:12" ht="19.5" customHeight="1">
      <c r="A20" s="6" t="str">
        <f t="shared" si="0"/>
        <v>GBN41429</v>
      </c>
      <c r="B20" s="3">
        <v>41429</v>
      </c>
      <c r="C20" s="4" t="s">
        <v>79</v>
      </c>
      <c r="D20" s="3">
        <v>41429</v>
      </c>
      <c r="E20" s="5" t="s">
        <v>275</v>
      </c>
      <c r="F20" s="33"/>
      <c r="G20" s="5"/>
      <c r="H20" s="22" t="s">
        <v>24</v>
      </c>
      <c r="I20" s="16">
        <v>7746</v>
      </c>
      <c r="J20" s="5"/>
      <c r="K20" s="49">
        <f t="shared" si="1"/>
        <v>178874899</v>
      </c>
      <c r="L20" s="49">
        <f t="shared" si="2"/>
        <v>0</v>
      </c>
    </row>
    <row r="21" spans="1:12" ht="19.5" customHeight="1">
      <c r="A21" s="6" t="str">
        <f t="shared" si="0"/>
        <v>C0641431</v>
      </c>
      <c r="B21" s="3">
        <v>41431</v>
      </c>
      <c r="C21" s="4" t="s">
        <v>38</v>
      </c>
      <c r="D21" s="3">
        <v>41431</v>
      </c>
      <c r="E21" s="5" t="s">
        <v>88</v>
      </c>
      <c r="F21" s="33"/>
      <c r="G21" s="5"/>
      <c r="H21" s="22" t="s">
        <v>176</v>
      </c>
      <c r="I21" s="16">
        <v>870000</v>
      </c>
      <c r="J21" s="5"/>
      <c r="K21" s="49">
        <f t="shared" si="1"/>
        <v>179744899</v>
      </c>
      <c r="L21" s="49">
        <f t="shared" si="2"/>
        <v>0</v>
      </c>
    </row>
    <row r="22" spans="1:12" ht="19.5" customHeight="1">
      <c r="A22" s="6" t="str">
        <f t="shared" si="0"/>
        <v>VL0141433</v>
      </c>
      <c r="B22" s="3">
        <v>41433</v>
      </c>
      <c r="C22" s="4" t="s">
        <v>192</v>
      </c>
      <c r="D22" s="3">
        <v>41433</v>
      </c>
      <c r="E22" s="5" t="s">
        <v>206</v>
      </c>
      <c r="F22" s="5"/>
      <c r="G22" s="5"/>
      <c r="H22" s="22" t="s">
        <v>23</v>
      </c>
      <c r="I22" s="16">
        <v>1320909</v>
      </c>
      <c r="J22" s="5"/>
      <c r="K22" s="49">
        <f t="shared" si="1"/>
        <v>181065808</v>
      </c>
      <c r="L22" s="49">
        <f t="shared" si="2"/>
        <v>0</v>
      </c>
    </row>
    <row r="23" spans="1:12" ht="19.5" customHeight="1">
      <c r="A23" s="6" t="str">
        <f t="shared" si="0"/>
        <v>C0741433</v>
      </c>
      <c r="B23" s="3">
        <v>41433</v>
      </c>
      <c r="C23" s="4" t="s">
        <v>39</v>
      </c>
      <c r="D23" s="3">
        <v>41433</v>
      </c>
      <c r="E23" s="23" t="s">
        <v>147</v>
      </c>
      <c r="F23" s="23"/>
      <c r="G23" s="5"/>
      <c r="H23" s="22" t="s">
        <v>176</v>
      </c>
      <c r="I23" s="16">
        <v>420098</v>
      </c>
      <c r="J23" s="5"/>
      <c r="K23" s="49">
        <f t="shared" si="1"/>
        <v>181485906</v>
      </c>
      <c r="L23" s="49">
        <f t="shared" si="2"/>
        <v>0</v>
      </c>
    </row>
    <row r="24" spans="1:12" ht="19.5" customHeight="1">
      <c r="B24" s="3">
        <v>41435</v>
      </c>
      <c r="C24" s="15" t="s">
        <v>41</v>
      </c>
      <c r="D24" s="3">
        <v>41435</v>
      </c>
      <c r="E24" s="15" t="s">
        <v>147</v>
      </c>
      <c r="F24" s="15"/>
      <c r="G24" s="15"/>
      <c r="H24" s="22" t="s">
        <v>176</v>
      </c>
      <c r="I24" s="15">
        <v>370293</v>
      </c>
      <c r="J24" s="15"/>
      <c r="K24" s="49">
        <f t="shared" si="1"/>
        <v>181856199</v>
      </c>
      <c r="L24" s="49">
        <f t="shared" si="2"/>
        <v>0</v>
      </c>
    </row>
    <row r="25" spans="1:12" ht="19.5" customHeight="1">
      <c r="A25" s="6" t="str">
        <f t="shared" si="0"/>
        <v>C1041435</v>
      </c>
      <c r="B25" s="3">
        <v>41435</v>
      </c>
      <c r="C25" s="4" t="s">
        <v>42</v>
      </c>
      <c r="D25" s="3">
        <v>41435</v>
      </c>
      <c r="E25" s="5" t="s">
        <v>88</v>
      </c>
      <c r="F25" s="5"/>
      <c r="G25" s="5"/>
      <c r="H25" s="22" t="s">
        <v>176</v>
      </c>
      <c r="I25" s="16">
        <v>1032000</v>
      </c>
      <c r="J25" s="5"/>
      <c r="K25" s="49">
        <f t="shared" si="1"/>
        <v>182888199</v>
      </c>
      <c r="L25" s="49">
        <f t="shared" si="2"/>
        <v>0</v>
      </c>
    </row>
    <row r="26" spans="1:12" ht="19.5" customHeight="1">
      <c r="A26" s="6" t="str">
        <f t="shared" si="0"/>
        <v>GBN41436</v>
      </c>
      <c r="B26" s="3">
        <v>41436</v>
      </c>
      <c r="C26" s="4" t="s">
        <v>79</v>
      </c>
      <c r="D26" s="3">
        <v>41436</v>
      </c>
      <c r="E26" s="5" t="s">
        <v>276</v>
      </c>
      <c r="F26" s="33"/>
      <c r="G26" s="5"/>
      <c r="H26" s="22" t="s">
        <v>24</v>
      </c>
      <c r="I26" s="16">
        <v>1000</v>
      </c>
      <c r="J26" s="5"/>
      <c r="K26" s="49">
        <f t="shared" si="1"/>
        <v>182889199</v>
      </c>
      <c r="L26" s="49">
        <f t="shared" si="2"/>
        <v>0</v>
      </c>
    </row>
    <row r="27" spans="1:12" ht="19.5" customHeight="1">
      <c r="A27" s="6" t="str">
        <f t="shared" si="0"/>
        <v>GBN41436</v>
      </c>
      <c r="B27" s="3">
        <v>41436</v>
      </c>
      <c r="C27" s="4" t="s">
        <v>79</v>
      </c>
      <c r="D27" s="3">
        <v>41436</v>
      </c>
      <c r="E27" s="5" t="s">
        <v>276</v>
      </c>
      <c r="F27" s="33"/>
      <c r="G27" s="5"/>
      <c r="H27" s="22" t="s">
        <v>24</v>
      </c>
      <c r="I27" s="16">
        <v>1000</v>
      </c>
      <c r="J27" s="5"/>
      <c r="K27" s="49">
        <f t="shared" si="1"/>
        <v>182890199</v>
      </c>
      <c r="L27" s="49">
        <f t="shared" si="2"/>
        <v>0</v>
      </c>
    </row>
    <row r="28" spans="1:12" ht="19.5" customHeight="1">
      <c r="A28" s="6" t="str">
        <f t="shared" si="0"/>
        <v>GBN41436</v>
      </c>
      <c r="B28" s="3">
        <v>41436</v>
      </c>
      <c r="C28" s="4" t="s">
        <v>79</v>
      </c>
      <c r="D28" s="3">
        <v>41436</v>
      </c>
      <c r="E28" s="5" t="s">
        <v>276</v>
      </c>
      <c r="F28" s="33"/>
      <c r="G28" s="5"/>
      <c r="H28" s="22" t="s">
        <v>24</v>
      </c>
      <c r="I28" s="16">
        <v>1000</v>
      </c>
      <c r="J28" s="5"/>
      <c r="K28" s="49">
        <f t="shared" si="1"/>
        <v>182891199</v>
      </c>
      <c r="L28" s="49">
        <f t="shared" si="2"/>
        <v>0</v>
      </c>
    </row>
    <row r="29" spans="1:12" ht="19.5" customHeight="1">
      <c r="A29" s="6" t="str">
        <f t="shared" si="0"/>
        <v>GBN41436</v>
      </c>
      <c r="B29" s="3">
        <v>41436</v>
      </c>
      <c r="C29" s="4" t="s">
        <v>79</v>
      </c>
      <c r="D29" s="3">
        <v>41436</v>
      </c>
      <c r="E29" s="23" t="s">
        <v>277</v>
      </c>
      <c r="F29" s="33"/>
      <c r="G29" s="5"/>
      <c r="H29" s="22" t="s">
        <v>24</v>
      </c>
      <c r="I29" s="16">
        <v>2500</v>
      </c>
      <c r="J29" s="5"/>
      <c r="K29" s="49">
        <f t="shared" si="1"/>
        <v>182893699</v>
      </c>
      <c r="L29" s="49">
        <f t="shared" si="2"/>
        <v>0</v>
      </c>
    </row>
    <row r="30" spans="1:12" ht="19.5" customHeight="1">
      <c r="A30" s="6" t="str">
        <f t="shared" si="0"/>
        <v>C1141436</v>
      </c>
      <c r="B30" s="3">
        <v>41436</v>
      </c>
      <c r="C30" s="4" t="s">
        <v>43</v>
      </c>
      <c r="D30" s="3">
        <v>41436</v>
      </c>
      <c r="E30" s="5" t="s">
        <v>148</v>
      </c>
      <c r="F30" s="33"/>
      <c r="G30" s="5"/>
      <c r="H30" s="22" t="s">
        <v>176</v>
      </c>
      <c r="I30" s="16">
        <v>4300</v>
      </c>
      <c r="J30" s="5"/>
      <c r="K30" s="49">
        <f t="shared" si="1"/>
        <v>182897999</v>
      </c>
      <c r="L30" s="49">
        <f t="shared" si="2"/>
        <v>0</v>
      </c>
    </row>
    <row r="31" spans="1:12" ht="19.5" customHeight="1">
      <c r="A31" s="6" t="str">
        <f t="shared" si="0"/>
        <v>GBN41437</v>
      </c>
      <c r="B31" s="3">
        <v>41437</v>
      </c>
      <c r="C31" s="4" t="s">
        <v>79</v>
      </c>
      <c r="D31" s="3">
        <v>41437</v>
      </c>
      <c r="E31" s="23" t="s">
        <v>276</v>
      </c>
      <c r="F31" s="33"/>
      <c r="G31" s="5"/>
      <c r="H31" s="22" t="s">
        <v>24</v>
      </c>
      <c r="I31" s="16">
        <v>1000</v>
      </c>
      <c r="J31" s="5"/>
      <c r="K31" s="49">
        <f t="shared" si="1"/>
        <v>182898999</v>
      </c>
      <c r="L31" s="49">
        <f t="shared" si="2"/>
        <v>0</v>
      </c>
    </row>
    <row r="32" spans="1:12" ht="19.5" customHeight="1">
      <c r="A32" s="6" t="str">
        <f t="shared" si="0"/>
        <v>GBN41437</v>
      </c>
      <c r="B32" s="3">
        <v>41437</v>
      </c>
      <c r="C32" s="4" t="s">
        <v>79</v>
      </c>
      <c r="D32" s="3">
        <v>41437</v>
      </c>
      <c r="E32" s="23" t="s">
        <v>276</v>
      </c>
      <c r="F32" s="34"/>
      <c r="G32" s="32"/>
      <c r="H32" s="22" t="s">
        <v>24</v>
      </c>
      <c r="I32" s="16">
        <v>2000</v>
      </c>
      <c r="J32" s="5"/>
      <c r="K32" s="49">
        <f t="shared" si="1"/>
        <v>182900999</v>
      </c>
      <c r="L32" s="49">
        <f t="shared" si="2"/>
        <v>0</v>
      </c>
    </row>
    <row r="33" spans="1:12" ht="19.5" customHeight="1">
      <c r="A33" s="6" t="str">
        <f t="shared" si="0"/>
        <v>GBN41438</v>
      </c>
      <c r="B33" s="3">
        <v>41438</v>
      </c>
      <c r="C33" s="4" t="s">
        <v>79</v>
      </c>
      <c r="D33" s="3">
        <v>41438</v>
      </c>
      <c r="E33" s="5" t="s">
        <v>278</v>
      </c>
      <c r="F33" s="34"/>
      <c r="G33" s="32"/>
      <c r="H33" s="22" t="s">
        <v>80</v>
      </c>
      <c r="I33" s="16">
        <v>31553</v>
      </c>
      <c r="J33" s="5"/>
      <c r="K33" s="49">
        <f t="shared" si="1"/>
        <v>182932552</v>
      </c>
      <c r="L33" s="49">
        <f t="shared" si="2"/>
        <v>0</v>
      </c>
    </row>
    <row r="34" spans="1:12" ht="19.5" customHeight="1">
      <c r="A34" s="6" t="str">
        <f t="shared" si="0"/>
        <v>C1441439</v>
      </c>
      <c r="B34" s="3">
        <v>41439</v>
      </c>
      <c r="C34" s="4" t="s">
        <v>46</v>
      </c>
      <c r="D34" s="3">
        <v>41439</v>
      </c>
      <c r="E34" s="5" t="s">
        <v>147</v>
      </c>
      <c r="F34" s="33"/>
      <c r="G34" s="5"/>
      <c r="H34" s="22" t="s">
        <v>176</v>
      </c>
      <c r="I34" s="16">
        <v>184064</v>
      </c>
      <c r="J34" s="5"/>
      <c r="K34" s="49">
        <f t="shared" si="1"/>
        <v>183116616</v>
      </c>
      <c r="L34" s="49">
        <f t="shared" si="2"/>
        <v>0</v>
      </c>
    </row>
    <row r="35" spans="1:12" ht="19.5" customHeight="1">
      <c r="A35" s="6" t="str">
        <f t="shared" si="0"/>
        <v>C1541439</v>
      </c>
      <c r="B35" s="3">
        <v>41439</v>
      </c>
      <c r="C35" s="4" t="s">
        <v>47</v>
      </c>
      <c r="D35" s="3">
        <v>41439</v>
      </c>
      <c r="E35" s="5" t="s">
        <v>71</v>
      </c>
      <c r="F35" s="5"/>
      <c r="G35" s="5"/>
      <c r="H35" s="22" t="s">
        <v>176</v>
      </c>
      <c r="I35" s="16">
        <v>344419</v>
      </c>
      <c r="J35" s="5"/>
      <c r="K35" s="49">
        <f t="shared" si="1"/>
        <v>183461035</v>
      </c>
      <c r="L35" s="49">
        <f t="shared" si="2"/>
        <v>0</v>
      </c>
    </row>
    <row r="36" spans="1:12" ht="19.5" customHeight="1">
      <c r="A36" s="6" t="str">
        <f t="shared" si="0"/>
        <v>C1741439</v>
      </c>
      <c r="B36" s="3">
        <v>41439</v>
      </c>
      <c r="C36" s="4" t="s">
        <v>49</v>
      </c>
      <c r="D36" s="3">
        <v>41439</v>
      </c>
      <c r="E36" s="5" t="s">
        <v>88</v>
      </c>
      <c r="F36" s="33"/>
      <c r="G36" s="5"/>
      <c r="H36" s="22" t="s">
        <v>176</v>
      </c>
      <c r="I36" s="16">
        <v>924000</v>
      </c>
      <c r="J36" s="5"/>
      <c r="K36" s="49">
        <f t="shared" si="1"/>
        <v>184385035</v>
      </c>
      <c r="L36" s="49">
        <f t="shared" si="2"/>
        <v>0</v>
      </c>
    </row>
    <row r="37" spans="1:12" ht="19.5" customHeight="1">
      <c r="A37" s="6" t="str">
        <f t="shared" si="0"/>
        <v>GBN41443</v>
      </c>
      <c r="B37" s="3">
        <v>41443</v>
      </c>
      <c r="C37" s="4" t="s">
        <v>79</v>
      </c>
      <c r="D37" s="3">
        <v>41443</v>
      </c>
      <c r="E37" s="5" t="s">
        <v>279</v>
      </c>
      <c r="F37" s="33"/>
      <c r="G37" s="5"/>
      <c r="H37" s="22" t="s">
        <v>24</v>
      </c>
      <c r="I37" s="16">
        <v>3000</v>
      </c>
      <c r="J37" s="5"/>
      <c r="K37" s="49">
        <f t="shared" si="1"/>
        <v>184388035</v>
      </c>
      <c r="L37" s="49">
        <f t="shared" si="2"/>
        <v>0</v>
      </c>
    </row>
    <row r="38" spans="1:12" ht="19.5" customHeight="1">
      <c r="A38" s="6" t="str">
        <f t="shared" si="0"/>
        <v>GBN41443</v>
      </c>
      <c r="B38" s="3">
        <v>41443</v>
      </c>
      <c r="C38" s="4" t="s">
        <v>79</v>
      </c>
      <c r="D38" s="3">
        <v>41443</v>
      </c>
      <c r="E38" s="5" t="s">
        <v>280</v>
      </c>
      <c r="F38" s="33"/>
      <c r="G38" s="5"/>
      <c r="H38" s="22" t="s">
        <v>24</v>
      </c>
      <c r="I38" s="16">
        <v>3000</v>
      </c>
      <c r="J38" s="5"/>
      <c r="K38" s="49">
        <f t="shared" si="1"/>
        <v>184391035</v>
      </c>
      <c r="L38" s="49">
        <f t="shared" si="2"/>
        <v>0</v>
      </c>
    </row>
    <row r="39" spans="1:12" ht="19.5" customHeight="1">
      <c r="A39" s="6" t="str">
        <f t="shared" si="0"/>
        <v>GBN41443</v>
      </c>
      <c r="B39" s="3">
        <v>41443</v>
      </c>
      <c r="C39" s="4" t="s">
        <v>79</v>
      </c>
      <c r="D39" s="3">
        <v>41443</v>
      </c>
      <c r="E39" s="5" t="s">
        <v>280</v>
      </c>
      <c r="F39" s="33"/>
      <c r="G39" s="5"/>
      <c r="H39" s="22" t="s">
        <v>24</v>
      </c>
      <c r="I39" s="16">
        <v>3000</v>
      </c>
      <c r="J39" s="5"/>
      <c r="K39" s="49">
        <f t="shared" si="1"/>
        <v>184394035</v>
      </c>
      <c r="L39" s="49">
        <f t="shared" si="2"/>
        <v>0</v>
      </c>
    </row>
    <row r="40" spans="1:12" ht="19.5" customHeight="1">
      <c r="A40" s="6" t="str">
        <f t="shared" si="0"/>
        <v>GBN41443</v>
      </c>
      <c r="B40" s="3">
        <v>41443</v>
      </c>
      <c r="C40" s="4" t="s">
        <v>79</v>
      </c>
      <c r="D40" s="3">
        <v>41443</v>
      </c>
      <c r="E40" s="5" t="s">
        <v>280</v>
      </c>
      <c r="F40" s="33"/>
      <c r="G40" s="5"/>
      <c r="H40" s="22" t="s">
        <v>24</v>
      </c>
      <c r="I40" s="16">
        <v>3000</v>
      </c>
      <c r="J40" s="5"/>
      <c r="K40" s="49">
        <f t="shared" si="1"/>
        <v>184397035</v>
      </c>
      <c r="L40" s="49">
        <f t="shared" si="2"/>
        <v>0</v>
      </c>
    </row>
    <row r="41" spans="1:12" ht="19.5" customHeight="1">
      <c r="A41" s="6" t="str">
        <f t="shared" si="0"/>
        <v>GBN41443</v>
      </c>
      <c r="B41" s="3">
        <v>41443</v>
      </c>
      <c r="C41" s="4" t="s">
        <v>79</v>
      </c>
      <c r="D41" s="3">
        <v>41443</v>
      </c>
      <c r="E41" s="5" t="s">
        <v>280</v>
      </c>
      <c r="F41" s="33"/>
      <c r="G41" s="5"/>
      <c r="H41" s="22" t="s">
        <v>24</v>
      </c>
      <c r="I41" s="16">
        <v>3000</v>
      </c>
      <c r="J41" s="5"/>
      <c r="K41" s="49">
        <f t="shared" si="1"/>
        <v>184400035</v>
      </c>
      <c r="L41" s="49">
        <f t="shared" si="2"/>
        <v>0</v>
      </c>
    </row>
    <row r="42" spans="1:12" ht="19.5" customHeight="1">
      <c r="A42" s="6" t="str">
        <f t="shared" si="0"/>
        <v>GBN41443</v>
      </c>
      <c r="B42" s="3">
        <v>41443</v>
      </c>
      <c r="C42" s="4" t="s">
        <v>79</v>
      </c>
      <c r="D42" s="3">
        <v>41443</v>
      </c>
      <c r="E42" s="5" t="s">
        <v>280</v>
      </c>
      <c r="F42" s="33"/>
      <c r="G42" s="5"/>
      <c r="H42" s="22" t="s">
        <v>24</v>
      </c>
      <c r="I42" s="16">
        <v>3000</v>
      </c>
      <c r="J42" s="5"/>
      <c r="K42" s="49">
        <f t="shared" ref="K42:K76" si="3">MAX(K41+I42-J42-L41,0)</f>
        <v>184403035</v>
      </c>
      <c r="L42" s="49">
        <f t="shared" ref="L42:L76" si="4">MAX(L41+J42-K41-I42,0)</f>
        <v>0</v>
      </c>
    </row>
    <row r="43" spans="1:12" ht="19.5" customHeight="1">
      <c r="A43" s="6" t="str">
        <f t="shared" si="0"/>
        <v>GBN41444</v>
      </c>
      <c r="B43" s="3">
        <v>41444</v>
      </c>
      <c r="C43" s="4" t="s">
        <v>79</v>
      </c>
      <c r="D43" s="3">
        <v>41444</v>
      </c>
      <c r="E43" s="23" t="s">
        <v>281</v>
      </c>
      <c r="F43" s="33"/>
      <c r="G43" s="5"/>
      <c r="H43" s="22" t="s">
        <v>80</v>
      </c>
      <c r="I43" s="16">
        <v>118848</v>
      </c>
      <c r="J43" s="5"/>
      <c r="K43" s="49">
        <f t="shared" si="3"/>
        <v>184521883</v>
      </c>
      <c r="L43" s="49">
        <f t="shared" si="4"/>
        <v>0</v>
      </c>
    </row>
    <row r="44" spans="1:12" ht="19.5" customHeight="1">
      <c r="A44" s="6" t="str">
        <f t="shared" si="0"/>
        <v>GBN41444</v>
      </c>
      <c r="B44" s="3">
        <v>41444</v>
      </c>
      <c r="C44" s="4" t="s">
        <v>79</v>
      </c>
      <c r="D44" s="3">
        <v>41444</v>
      </c>
      <c r="E44" s="5" t="s">
        <v>249</v>
      </c>
      <c r="F44" s="33"/>
      <c r="G44" s="5"/>
      <c r="H44" s="22" t="s">
        <v>80</v>
      </c>
      <c r="I44" s="16">
        <v>58057</v>
      </c>
      <c r="J44" s="5"/>
      <c r="K44" s="49">
        <f t="shared" si="3"/>
        <v>184579940</v>
      </c>
      <c r="L44" s="49">
        <f t="shared" si="4"/>
        <v>0</v>
      </c>
    </row>
    <row r="45" spans="1:12" ht="19.5" customHeight="1">
      <c r="A45" s="6" t="str">
        <f t="shared" si="0"/>
        <v>GBN41444</v>
      </c>
      <c r="B45" s="3">
        <v>41444</v>
      </c>
      <c r="C45" s="4" t="s">
        <v>79</v>
      </c>
      <c r="D45" s="3">
        <v>41444</v>
      </c>
      <c r="E45" s="5" t="s">
        <v>275</v>
      </c>
      <c r="F45" s="33"/>
      <c r="G45" s="5"/>
      <c r="H45" s="22" t="s">
        <v>80</v>
      </c>
      <c r="I45" s="16">
        <v>6311</v>
      </c>
      <c r="J45" s="5"/>
      <c r="K45" s="49">
        <f t="shared" si="3"/>
        <v>184586251</v>
      </c>
      <c r="L45" s="49">
        <f t="shared" si="4"/>
        <v>0</v>
      </c>
    </row>
    <row r="46" spans="1:12" ht="19.5" customHeight="1">
      <c r="A46" s="6" t="str">
        <f t="shared" si="0"/>
        <v>GBC41445</v>
      </c>
      <c r="B46" s="3">
        <v>41445</v>
      </c>
      <c r="C46" s="4" t="s">
        <v>81</v>
      </c>
      <c r="D46" s="3">
        <v>41445</v>
      </c>
      <c r="E46" s="5" t="s">
        <v>275</v>
      </c>
      <c r="F46" s="33"/>
      <c r="G46" s="5"/>
      <c r="H46" s="22" t="s">
        <v>24</v>
      </c>
      <c r="I46" s="16">
        <v>2000</v>
      </c>
      <c r="J46" s="5"/>
      <c r="K46" s="49">
        <f t="shared" si="3"/>
        <v>184588251</v>
      </c>
      <c r="L46" s="49">
        <f t="shared" si="4"/>
        <v>0</v>
      </c>
    </row>
    <row r="47" spans="1:12" ht="19.5" customHeight="1">
      <c r="A47" s="6" t="str">
        <f t="shared" si="0"/>
        <v>C1941445</v>
      </c>
      <c r="B47" s="3">
        <v>41445</v>
      </c>
      <c r="C47" s="4" t="s">
        <v>51</v>
      </c>
      <c r="D47" s="3">
        <v>41445</v>
      </c>
      <c r="E47" s="5" t="s">
        <v>88</v>
      </c>
      <c r="F47" s="33"/>
      <c r="G47" s="5"/>
      <c r="H47" s="22" t="s">
        <v>176</v>
      </c>
      <c r="I47" s="16">
        <v>1260000</v>
      </c>
      <c r="J47" s="5"/>
      <c r="K47" s="49">
        <f t="shared" si="3"/>
        <v>185848251</v>
      </c>
      <c r="L47" s="49">
        <f t="shared" si="4"/>
        <v>0</v>
      </c>
    </row>
    <row r="48" spans="1:12" ht="19.5" customHeight="1">
      <c r="A48" s="6" t="str">
        <f>C48&amp;D48</f>
        <v>VL0241446</v>
      </c>
      <c r="B48" s="3">
        <v>41446</v>
      </c>
      <c r="C48" s="4" t="s">
        <v>193</v>
      </c>
      <c r="D48" s="3">
        <v>41446</v>
      </c>
      <c r="E48" s="5" t="s">
        <v>282</v>
      </c>
      <c r="F48" s="33"/>
      <c r="G48" s="5"/>
      <c r="H48" s="22" t="s">
        <v>23</v>
      </c>
      <c r="I48" s="16">
        <v>478400</v>
      </c>
      <c r="J48" s="5"/>
      <c r="K48" s="49">
        <f t="shared" si="3"/>
        <v>186326651</v>
      </c>
      <c r="L48" s="49">
        <f t="shared" si="4"/>
        <v>0</v>
      </c>
    </row>
    <row r="49" spans="2:12" ht="19.5" customHeight="1">
      <c r="B49" s="3">
        <v>41446</v>
      </c>
      <c r="C49" s="4" t="s">
        <v>193</v>
      </c>
      <c r="D49" s="3">
        <v>41446</v>
      </c>
      <c r="E49" s="5" t="s">
        <v>283</v>
      </c>
      <c r="F49" s="33"/>
      <c r="G49" s="5"/>
      <c r="H49" s="22" t="s">
        <v>23</v>
      </c>
      <c r="I49" s="16">
        <v>267750</v>
      </c>
      <c r="J49" s="5"/>
      <c r="K49" s="49">
        <f t="shared" si="3"/>
        <v>186594401</v>
      </c>
      <c r="L49" s="49">
        <f t="shared" si="4"/>
        <v>0</v>
      </c>
    </row>
    <row r="50" spans="2:12" ht="19.5" customHeight="1">
      <c r="B50" s="3">
        <v>41446</v>
      </c>
      <c r="C50" s="4" t="s">
        <v>53</v>
      </c>
      <c r="D50" s="3">
        <v>41446</v>
      </c>
      <c r="E50" s="5" t="s">
        <v>147</v>
      </c>
      <c r="F50" s="33"/>
      <c r="G50" s="5"/>
      <c r="H50" s="22" t="s">
        <v>176</v>
      </c>
      <c r="I50" s="16">
        <v>110091</v>
      </c>
      <c r="J50" s="5"/>
      <c r="K50" s="49">
        <f t="shared" si="3"/>
        <v>186704492</v>
      </c>
      <c r="L50" s="49">
        <f t="shared" si="4"/>
        <v>0</v>
      </c>
    </row>
    <row r="51" spans="2:12" ht="19.5" customHeight="1">
      <c r="B51" s="3">
        <v>41448</v>
      </c>
      <c r="C51" s="4" t="s">
        <v>226</v>
      </c>
      <c r="D51" s="3">
        <v>41448</v>
      </c>
      <c r="E51" s="5" t="s">
        <v>206</v>
      </c>
      <c r="F51" s="33"/>
      <c r="G51" s="5"/>
      <c r="H51" s="22" t="s">
        <v>23</v>
      </c>
      <c r="I51" s="16">
        <v>1320909</v>
      </c>
      <c r="J51" s="5"/>
      <c r="K51" s="49">
        <f t="shared" si="3"/>
        <v>188025401</v>
      </c>
      <c r="L51" s="49">
        <f t="shared" si="4"/>
        <v>0</v>
      </c>
    </row>
    <row r="52" spans="2:12" ht="19.5" customHeight="1">
      <c r="B52" s="3">
        <v>41449</v>
      </c>
      <c r="C52" s="4" t="s">
        <v>79</v>
      </c>
      <c r="D52" s="3">
        <v>41449</v>
      </c>
      <c r="E52" s="5" t="s">
        <v>278</v>
      </c>
      <c r="F52" s="33"/>
      <c r="G52" s="5"/>
      <c r="H52" s="22" t="s">
        <v>80</v>
      </c>
      <c r="I52" s="16">
        <v>31553</v>
      </c>
      <c r="J52" s="5"/>
      <c r="K52" s="49">
        <f t="shared" si="3"/>
        <v>188056954</v>
      </c>
      <c r="L52" s="49">
        <f t="shared" si="4"/>
        <v>0</v>
      </c>
    </row>
    <row r="53" spans="2:12" ht="19.5" customHeight="1">
      <c r="B53" s="3">
        <v>41450</v>
      </c>
      <c r="C53" s="4" t="s">
        <v>56</v>
      </c>
      <c r="D53" s="3">
        <v>41450</v>
      </c>
      <c r="E53" s="5" t="s">
        <v>94</v>
      </c>
      <c r="F53" s="33"/>
      <c r="G53" s="5"/>
      <c r="H53" s="22" t="s">
        <v>176</v>
      </c>
      <c r="I53" s="16">
        <v>255300</v>
      </c>
      <c r="J53" s="5"/>
      <c r="K53" s="49">
        <f t="shared" si="3"/>
        <v>188312254</v>
      </c>
      <c r="L53" s="49">
        <f t="shared" si="4"/>
        <v>0</v>
      </c>
    </row>
    <row r="54" spans="2:12" ht="19.5" customHeight="1">
      <c r="B54" s="3">
        <v>41451</v>
      </c>
      <c r="C54" s="4" t="s">
        <v>229</v>
      </c>
      <c r="D54" s="3">
        <v>41451</v>
      </c>
      <c r="E54" s="5" t="s">
        <v>230</v>
      </c>
      <c r="F54" s="33"/>
      <c r="G54" s="5"/>
      <c r="H54" s="22" t="s">
        <v>23</v>
      </c>
      <c r="I54" s="16">
        <v>3500000</v>
      </c>
      <c r="J54" s="5"/>
      <c r="K54" s="49">
        <f t="shared" si="3"/>
        <v>191812254</v>
      </c>
      <c r="L54" s="49">
        <f t="shared" si="4"/>
        <v>0</v>
      </c>
    </row>
    <row r="55" spans="2:12" ht="19.5" customHeight="1">
      <c r="B55" s="3">
        <v>41452</v>
      </c>
      <c r="C55" s="4" t="s">
        <v>57</v>
      </c>
      <c r="D55" s="3">
        <v>41452</v>
      </c>
      <c r="E55" s="5" t="s">
        <v>100</v>
      </c>
      <c r="F55" s="33"/>
      <c r="G55" s="5"/>
      <c r="H55" s="22" t="s">
        <v>176</v>
      </c>
      <c r="I55" s="16">
        <v>1600000</v>
      </c>
      <c r="J55" s="5"/>
      <c r="K55" s="49">
        <f t="shared" si="3"/>
        <v>193412254</v>
      </c>
      <c r="L55" s="49">
        <f t="shared" si="4"/>
        <v>0</v>
      </c>
    </row>
    <row r="56" spans="2:12" ht="19.5" customHeight="1">
      <c r="B56" s="3">
        <v>41453</v>
      </c>
      <c r="C56" s="4" t="s">
        <v>59</v>
      </c>
      <c r="D56" s="3">
        <v>41453</v>
      </c>
      <c r="E56" s="5" t="s">
        <v>71</v>
      </c>
      <c r="F56" s="33"/>
      <c r="G56" s="5"/>
      <c r="H56" s="22" t="s">
        <v>176</v>
      </c>
      <c r="I56" s="16">
        <v>482418</v>
      </c>
      <c r="J56" s="5"/>
      <c r="K56" s="49">
        <f t="shared" si="3"/>
        <v>193894672</v>
      </c>
      <c r="L56" s="49">
        <f t="shared" si="4"/>
        <v>0</v>
      </c>
    </row>
    <row r="57" spans="2:12" ht="19.5" customHeight="1">
      <c r="B57" s="3">
        <v>41453</v>
      </c>
      <c r="C57" s="4" t="s">
        <v>60</v>
      </c>
      <c r="D57" s="3">
        <v>41453</v>
      </c>
      <c r="E57" s="5" t="s">
        <v>147</v>
      </c>
      <c r="F57" s="33"/>
      <c r="G57" s="5"/>
      <c r="H57" s="22" t="s">
        <v>176</v>
      </c>
      <c r="I57" s="16">
        <v>341282</v>
      </c>
      <c r="J57" s="5"/>
      <c r="K57" s="49">
        <f t="shared" si="3"/>
        <v>194235954</v>
      </c>
      <c r="L57" s="49">
        <f t="shared" si="4"/>
        <v>0</v>
      </c>
    </row>
    <row r="58" spans="2:12" ht="19.5" customHeight="1">
      <c r="B58" s="3">
        <v>41454</v>
      </c>
      <c r="C58" s="4" t="s">
        <v>79</v>
      </c>
      <c r="D58" s="3">
        <v>41454</v>
      </c>
      <c r="E58" s="5" t="s">
        <v>281</v>
      </c>
      <c r="F58" s="33"/>
      <c r="G58" s="5"/>
      <c r="H58" s="22" t="s">
        <v>80</v>
      </c>
      <c r="I58" s="16">
        <v>38934</v>
      </c>
      <c r="J58" s="5"/>
      <c r="K58" s="49">
        <f t="shared" si="3"/>
        <v>194274888</v>
      </c>
      <c r="L58" s="49">
        <f t="shared" si="4"/>
        <v>0</v>
      </c>
    </row>
    <row r="59" spans="2:12" ht="19.5" customHeight="1">
      <c r="B59" s="3">
        <v>41454</v>
      </c>
      <c r="C59" s="4" t="s">
        <v>79</v>
      </c>
      <c r="D59" s="3">
        <v>41454</v>
      </c>
      <c r="E59" s="5" t="s">
        <v>284</v>
      </c>
      <c r="F59" s="33"/>
      <c r="G59" s="5"/>
      <c r="H59" s="22" t="s">
        <v>80</v>
      </c>
      <c r="I59" s="16">
        <v>58402</v>
      </c>
      <c r="J59" s="5"/>
      <c r="K59" s="49">
        <f t="shared" si="3"/>
        <v>194333290</v>
      </c>
      <c r="L59" s="49">
        <f t="shared" si="4"/>
        <v>0</v>
      </c>
    </row>
    <row r="60" spans="2:12" ht="19.5" customHeight="1">
      <c r="B60" s="3">
        <v>41454</v>
      </c>
      <c r="C60" s="4" t="s">
        <v>79</v>
      </c>
      <c r="D60" s="3">
        <v>41454</v>
      </c>
      <c r="E60" s="5" t="s">
        <v>284</v>
      </c>
      <c r="F60" s="33"/>
      <c r="G60" s="5"/>
      <c r="H60" s="22" t="s">
        <v>80</v>
      </c>
      <c r="I60" s="16">
        <v>75541</v>
      </c>
      <c r="J60" s="5"/>
      <c r="K60" s="49">
        <f t="shared" si="3"/>
        <v>194408831</v>
      </c>
      <c r="L60" s="49">
        <f t="shared" si="4"/>
        <v>0</v>
      </c>
    </row>
    <row r="61" spans="2:12" ht="19.5" customHeight="1">
      <c r="B61" s="3">
        <v>41454</v>
      </c>
      <c r="C61" s="4" t="s">
        <v>61</v>
      </c>
      <c r="D61" s="3">
        <v>41454</v>
      </c>
      <c r="E61" s="5" t="s">
        <v>147</v>
      </c>
      <c r="F61" s="33"/>
      <c r="G61" s="5"/>
      <c r="H61" s="22" t="s">
        <v>176</v>
      </c>
      <c r="I61" s="16">
        <v>195770</v>
      </c>
      <c r="J61" s="5"/>
      <c r="K61" s="49">
        <f t="shared" si="3"/>
        <v>194604601</v>
      </c>
      <c r="L61" s="49">
        <f t="shared" si="4"/>
        <v>0</v>
      </c>
    </row>
    <row r="62" spans="2:12" ht="19.5" customHeight="1">
      <c r="B62" s="3">
        <v>41455</v>
      </c>
      <c r="C62" s="4" t="s">
        <v>62</v>
      </c>
      <c r="D62" s="3">
        <v>41455</v>
      </c>
      <c r="E62" s="5" t="s">
        <v>71</v>
      </c>
      <c r="F62" s="33"/>
      <c r="G62" s="5"/>
      <c r="H62" s="22" t="s">
        <v>176</v>
      </c>
      <c r="I62" s="16">
        <v>89141</v>
      </c>
      <c r="J62" s="5"/>
      <c r="K62" s="49">
        <f t="shared" si="3"/>
        <v>194693742</v>
      </c>
      <c r="L62" s="49">
        <f t="shared" si="4"/>
        <v>0</v>
      </c>
    </row>
    <row r="63" spans="2:12" ht="19.5" customHeight="1">
      <c r="B63" s="3">
        <v>41455</v>
      </c>
      <c r="C63" s="4" t="s">
        <v>63</v>
      </c>
      <c r="D63" s="3">
        <v>41455</v>
      </c>
      <c r="E63" s="5" t="s">
        <v>141</v>
      </c>
      <c r="F63" s="33"/>
      <c r="G63" s="5"/>
      <c r="H63" s="22" t="s">
        <v>176</v>
      </c>
      <c r="I63" s="16">
        <v>67273</v>
      </c>
      <c r="J63" s="5"/>
      <c r="K63" s="49">
        <f t="shared" si="3"/>
        <v>194761015</v>
      </c>
      <c r="L63" s="49">
        <f t="shared" si="4"/>
        <v>0</v>
      </c>
    </row>
    <row r="64" spans="2:12" ht="19.5" customHeight="1">
      <c r="B64" s="3">
        <v>41455</v>
      </c>
      <c r="C64" s="4" t="s">
        <v>64</v>
      </c>
      <c r="D64" s="3">
        <v>41455</v>
      </c>
      <c r="E64" s="5" t="s">
        <v>90</v>
      </c>
      <c r="F64" s="33"/>
      <c r="G64" s="5"/>
      <c r="H64" s="22" t="s">
        <v>176</v>
      </c>
      <c r="I64" s="16">
        <v>634545</v>
      </c>
      <c r="J64" s="5"/>
      <c r="K64" s="49">
        <f t="shared" si="3"/>
        <v>195395560</v>
      </c>
      <c r="L64" s="49">
        <f t="shared" si="4"/>
        <v>0</v>
      </c>
    </row>
    <row r="65" spans="2:12" ht="19.5" customHeight="1">
      <c r="B65" s="3">
        <v>41455</v>
      </c>
      <c r="C65" s="4" t="s">
        <v>177</v>
      </c>
      <c r="D65" s="3">
        <v>41332</v>
      </c>
      <c r="E65" s="5" t="s">
        <v>285</v>
      </c>
      <c r="F65" s="33"/>
      <c r="G65" s="5"/>
      <c r="H65" s="22" t="s">
        <v>23</v>
      </c>
      <c r="I65" s="16">
        <v>1418710</v>
      </c>
      <c r="J65" s="5"/>
      <c r="K65" s="49">
        <f t="shared" si="3"/>
        <v>196814270</v>
      </c>
      <c r="L65" s="49">
        <f t="shared" si="4"/>
        <v>0</v>
      </c>
    </row>
    <row r="66" spans="2:12" ht="19.5" customHeight="1">
      <c r="B66" s="3">
        <v>41455</v>
      </c>
      <c r="C66" s="4" t="s">
        <v>177</v>
      </c>
      <c r="D66" s="3">
        <v>41423</v>
      </c>
      <c r="E66" s="5" t="s">
        <v>286</v>
      </c>
      <c r="F66" s="33"/>
      <c r="G66" s="5"/>
      <c r="H66" s="22" t="s">
        <v>23</v>
      </c>
      <c r="I66" s="16">
        <v>2211610</v>
      </c>
      <c r="J66" s="5"/>
      <c r="K66" s="49">
        <f t="shared" si="3"/>
        <v>199025880</v>
      </c>
      <c r="L66" s="49">
        <f t="shared" si="4"/>
        <v>0</v>
      </c>
    </row>
    <row r="67" spans="2:12" ht="19.5" customHeight="1">
      <c r="B67" s="3">
        <v>41455</v>
      </c>
      <c r="C67" s="4" t="s">
        <v>177</v>
      </c>
      <c r="D67" s="3">
        <v>41432</v>
      </c>
      <c r="E67" s="5" t="s">
        <v>287</v>
      </c>
      <c r="F67" s="33"/>
      <c r="G67" s="5"/>
      <c r="H67" s="22" t="s">
        <v>23</v>
      </c>
      <c r="I67" s="16">
        <v>2133800</v>
      </c>
      <c r="J67" s="5"/>
      <c r="K67" s="49">
        <f t="shared" si="3"/>
        <v>201159680</v>
      </c>
      <c r="L67" s="49">
        <f t="shared" si="4"/>
        <v>0</v>
      </c>
    </row>
    <row r="68" spans="2:12" ht="19.5" customHeight="1">
      <c r="B68" s="3">
        <v>41455</v>
      </c>
      <c r="C68" s="4" t="s">
        <v>177</v>
      </c>
      <c r="D68" s="3">
        <v>41441</v>
      </c>
      <c r="E68" s="5" t="s">
        <v>288</v>
      </c>
      <c r="F68" s="33"/>
      <c r="G68" s="5"/>
      <c r="H68" s="22" t="s">
        <v>23</v>
      </c>
      <c r="I68" s="16">
        <v>2189540</v>
      </c>
      <c r="J68" s="5"/>
      <c r="K68" s="49">
        <f t="shared" si="3"/>
        <v>203349220</v>
      </c>
      <c r="L68" s="49">
        <f t="shared" si="4"/>
        <v>0</v>
      </c>
    </row>
    <row r="69" spans="2:12" ht="19.5" customHeight="1">
      <c r="B69" s="3">
        <v>41455</v>
      </c>
      <c r="C69" s="4" t="s">
        <v>177</v>
      </c>
      <c r="D69" s="3">
        <v>41446</v>
      </c>
      <c r="E69" s="5" t="s">
        <v>289</v>
      </c>
      <c r="F69" s="33"/>
      <c r="G69" s="5"/>
      <c r="H69" s="22" t="s">
        <v>23</v>
      </c>
      <c r="I69" s="16">
        <v>507637</v>
      </c>
      <c r="J69" s="5"/>
      <c r="K69" s="49">
        <f t="shared" si="3"/>
        <v>203856857</v>
      </c>
      <c r="L69" s="49">
        <f t="shared" si="4"/>
        <v>0</v>
      </c>
    </row>
    <row r="70" spans="2:12" ht="19.5" customHeight="1">
      <c r="B70" s="3">
        <v>41455</v>
      </c>
      <c r="C70" s="4" t="s">
        <v>177</v>
      </c>
      <c r="D70" s="3">
        <v>41440</v>
      </c>
      <c r="E70" s="5" t="s">
        <v>269</v>
      </c>
      <c r="F70" s="33"/>
      <c r="G70" s="5"/>
      <c r="H70" s="22" t="s">
        <v>23</v>
      </c>
      <c r="I70" s="16">
        <v>4600000</v>
      </c>
      <c r="J70" s="5"/>
      <c r="K70" s="49">
        <f t="shared" si="3"/>
        <v>208456857</v>
      </c>
      <c r="L70" s="49">
        <f t="shared" si="4"/>
        <v>0</v>
      </c>
    </row>
    <row r="71" spans="2:12" ht="19.5" customHeight="1">
      <c r="B71" s="3">
        <v>41455</v>
      </c>
      <c r="C71" s="4" t="s">
        <v>177</v>
      </c>
      <c r="D71" s="3">
        <v>41455</v>
      </c>
      <c r="E71" s="5" t="s">
        <v>290</v>
      </c>
      <c r="F71" s="33"/>
      <c r="G71" s="5"/>
      <c r="H71" s="22" t="s">
        <v>23</v>
      </c>
      <c r="I71" s="16">
        <v>7250450</v>
      </c>
      <c r="J71" s="5"/>
      <c r="K71" s="49">
        <f t="shared" si="3"/>
        <v>215707307</v>
      </c>
      <c r="L71" s="49">
        <f t="shared" si="4"/>
        <v>0</v>
      </c>
    </row>
    <row r="72" spans="2:12" ht="19.5" customHeight="1">
      <c r="B72" s="3">
        <v>41455</v>
      </c>
      <c r="C72" s="4" t="s">
        <v>177</v>
      </c>
      <c r="D72" s="3">
        <v>41455</v>
      </c>
      <c r="E72" s="5" t="s">
        <v>291</v>
      </c>
      <c r="F72" s="33"/>
      <c r="G72" s="5"/>
      <c r="H72" s="22" t="s">
        <v>23</v>
      </c>
      <c r="I72" s="16">
        <v>10877500</v>
      </c>
      <c r="J72" s="5"/>
      <c r="K72" s="49">
        <f t="shared" si="3"/>
        <v>226584807</v>
      </c>
      <c r="L72" s="49">
        <f t="shared" si="4"/>
        <v>0</v>
      </c>
    </row>
    <row r="73" spans="2:12" ht="19.5" customHeight="1">
      <c r="B73" s="3">
        <v>41455</v>
      </c>
      <c r="C73" s="4" t="s">
        <v>177</v>
      </c>
      <c r="D73" s="3">
        <v>41452</v>
      </c>
      <c r="E73" s="5" t="s">
        <v>292</v>
      </c>
      <c r="F73" s="33"/>
      <c r="G73" s="5"/>
      <c r="H73" s="22" t="s">
        <v>23</v>
      </c>
      <c r="I73" s="16">
        <v>183045</v>
      </c>
      <c r="J73" s="5"/>
      <c r="K73" s="49">
        <f t="shared" si="3"/>
        <v>226767852</v>
      </c>
      <c r="L73" s="49">
        <f t="shared" si="4"/>
        <v>0</v>
      </c>
    </row>
    <row r="74" spans="2:12" ht="19.5" customHeight="1">
      <c r="B74" s="3">
        <v>41455</v>
      </c>
      <c r="C74" s="4" t="s">
        <v>177</v>
      </c>
      <c r="D74" s="3">
        <v>41455</v>
      </c>
      <c r="E74" s="5" t="s">
        <v>271</v>
      </c>
      <c r="F74" s="33"/>
      <c r="G74" s="5"/>
      <c r="H74" s="22" t="s">
        <v>23</v>
      </c>
      <c r="I74" s="16">
        <v>908182</v>
      </c>
      <c r="J74" s="5"/>
      <c r="K74" s="49">
        <f t="shared" si="3"/>
        <v>227676034</v>
      </c>
      <c r="L74" s="49">
        <f t="shared" si="4"/>
        <v>0</v>
      </c>
    </row>
    <row r="75" spans="2:12" ht="19.5" customHeight="1">
      <c r="B75" s="3">
        <v>41455</v>
      </c>
      <c r="C75" s="4" t="s">
        <v>177</v>
      </c>
      <c r="D75" s="3">
        <v>41443</v>
      </c>
      <c r="E75" s="5" t="s">
        <v>214</v>
      </c>
      <c r="F75" s="33"/>
      <c r="G75" s="5"/>
      <c r="H75" s="22" t="s">
        <v>23</v>
      </c>
      <c r="I75" s="16">
        <v>375675</v>
      </c>
      <c r="J75" s="5"/>
      <c r="K75" s="49">
        <f t="shared" si="3"/>
        <v>228051709</v>
      </c>
      <c r="L75" s="49">
        <f t="shared" si="4"/>
        <v>0</v>
      </c>
    </row>
    <row r="76" spans="2:12" ht="19.5" customHeight="1">
      <c r="B76" s="3">
        <v>41455</v>
      </c>
      <c r="C76" s="4" t="s">
        <v>177</v>
      </c>
      <c r="D76" s="3">
        <v>41455</v>
      </c>
      <c r="E76" s="5" t="s">
        <v>272</v>
      </c>
      <c r="F76" s="33"/>
      <c r="G76" s="5"/>
      <c r="H76" s="22" t="s">
        <v>23</v>
      </c>
      <c r="I76" s="16">
        <v>1294760</v>
      </c>
      <c r="J76" s="5"/>
      <c r="K76" s="49">
        <f t="shared" si="3"/>
        <v>229346469</v>
      </c>
      <c r="L76" s="49">
        <f t="shared" si="4"/>
        <v>0</v>
      </c>
    </row>
    <row r="77" spans="2:12">
      <c r="B77" s="3"/>
      <c r="C77" s="4"/>
      <c r="D77" s="17"/>
      <c r="E77" s="5"/>
      <c r="F77" s="33"/>
      <c r="G77" s="5"/>
      <c r="H77" s="22"/>
      <c r="I77" s="16"/>
      <c r="J77" s="5"/>
      <c r="K77" s="49">
        <f t="shared" ref="K77" si="5">MAX(K76+I77-J77-L76,0)</f>
        <v>229346469</v>
      </c>
      <c r="L77" s="49">
        <f t="shared" ref="L77:L86" si="6">MAX(L76+J77-K76-I77,0)</f>
        <v>0</v>
      </c>
    </row>
    <row r="78" spans="2:12">
      <c r="B78" s="18"/>
      <c r="C78" s="15"/>
      <c r="D78" s="15"/>
      <c r="E78" s="15"/>
      <c r="F78" s="15"/>
      <c r="G78" s="15"/>
      <c r="H78" s="19"/>
      <c r="I78" s="15"/>
      <c r="J78" s="15"/>
      <c r="K78" s="4"/>
      <c r="L78" s="15"/>
    </row>
    <row r="79" spans="2:12">
      <c r="B79" s="25"/>
      <c r="C79" s="25"/>
      <c r="D79" s="25"/>
      <c r="E79" s="25" t="s">
        <v>19</v>
      </c>
      <c r="F79" s="25"/>
      <c r="G79" s="25"/>
      <c r="H79" s="26" t="s">
        <v>20</v>
      </c>
      <c r="I79" s="25">
        <f>SUM(I14:I78)</f>
        <v>51894246</v>
      </c>
      <c r="J79" s="25">
        <f>SUM(J45:J78)</f>
        <v>0</v>
      </c>
      <c r="K79" s="26" t="s">
        <v>20</v>
      </c>
      <c r="L79" s="26" t="s">
        <v>20</v>
      </c>
    </row>
    <row r="80" spans="2:12">
      <c r="B80" s="28"/>
      <c r="C80" s="28"/>
      <c r="D80" s="28"/>
      <c r="E80" s="28" t="s">
        <v>21</v>
      </c>
      <c r="F80" s="28"/>
      <c r="G80" s="28"/>
      <c r="H80" s="29" t="s">
        <v>20</v>
      </c>
      <c r="I80" s="29" t="s">
        <v>20</v>
      </c>
      <c r="J80" s="29" t="s">
        <v>20</v>
      </c>
      <c r="K80" s="20">
        <f>K13+I79-J79</f>
        <v>229346469</v>
      </c>
      <c r="L80" s="29" t="s">
        <v>20</v>
      </c>
    </row>
    <row r="82" spans="2:12">
      <c r="B82" s="21" t="s">
        <v>25</v>
      </c>
    </row>
    <row r="83" spans="2:12">
      <c r="B83" s="21" t="s">
        <v>110</v>
      </c>
    </row>
    <row r="84" spans="2:12">
      <c r="K84" s="8" t="s">
        <v>111</v>
      </c>
    </row>
    <row r="85" spans="2:12">
      <c r="B85" s="7"/>
      <c r="C85" s="7"/>
      <c r="D85" s="7"/>
      <c r="E85" s="7" t="s">
        <v>8</v>
      </c>
      <c r="F85" s="7"/>
      <c r="G85" s="7"/>
      <c r="H85" s="7"/>
      <c r="I85" s="7"/>
      <c r="J85" s="7"/>
      <c r="K85" s="7" t="s">
        <v>9</v>
      </c>
      <c r="L85" s="7"/>
    </row>
    <row r="86" spans="2:12">
      <c r="B86" s="2"/>
      <c r="C86" s="2"/>
      <c r="D86" s="2"/>
      <c r="E86" s="2" t="s">
        <v>10</v>
      </c>
      <c r="F86" s="2"/>
      <c r="G86" s="2"/>
      <c r="H86" s="2"/>
      <c r="I86" s="2"/>
      <c r="J86" s="2"/>
      <c r="K86" s="2" t="s">
        <v>11</v>
      </c>
      <c r="L86" s="2"/>
    </row>
  </sheetData>
  <autoFilter ref="B11:M82">
    <filterColumn colId="7"/>
  </autoFilter>
  <sortState ref="A13:M85">
    <sortCondition ref="B13:B85"/>
  </sortState>
  <mergeCells count="14">
    <mergeCell ref="I1:L1"/>
    <mergeCell ref="I2:L3"/>
    <mergeCell ref="B5:L5"/>
    <mergeCell ref="B6:L6"/>
    <mergeCell ref="B7:L7"/>
    <mergeCell ref="B8:L8"/>
    <mergeCell ref="B10:B11"/>
    <mergeCell ref="C10:D10"/>
    <mergeCell ref="E10:E11"/>
    <mergeCell ref="F10:F11"/>
    <mergeCell ref="G10:G11"/>
    <mergeCell ref="H10:H11"/>
    <mergeCell ref="I10:J10"/>
    <mergeCell ref="K10:L10"/>
  </mergeCells>
  <phoneticPr fontId="30" type="noConversion"/>
  <conditionalFormatting sqref="H15 H29 H71">
    <cfRule type="expression" dxfId="25" priority="3" stopIfTrue="1">
      <formula>$C15&lt;&gt;""</formula>
    </cfRule>
  </conditionalFormatting>
  <conditionalFormatting sqref="B14:J76">
    <cfRule type="expression" dxfId="23" priority="2" stopIfTrue="1">
      <formula>#REF!&lt;&gt;""</formula>
    </cfRule>
  </conditionalFormatting>
  <conditionalFormatting sqref="B77:J77">
    <cfRule type="expression" dxfId="9" priority="1" stopIfTrue="1">
      <formula>#REF!&lt;&gt;""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7" enableFormatConditionsCalculation="0">
    <tabColor indexed="31"/>
  </sheetPr>
  <dimension ref="A1:L108"/>
  <sheetViews>
    <sheetView topLeftCell="B67" zoomScale="90" workbookViewId="0">
      <selection activeCell="P72" sqref="P72"/>
    </sheetView>
  </sheetViews>
  <sheetFormatPr defaultRowHeight="15"/>
  <cols>
    <col min="1" max="1" width="5.140625" style="6" hidden="1" customWidth="1"/>
    <col min="2" max="2" width="10.7109375" style="6" customWidth="1"/>
    <col min="3" max="3" width="8.28515625" style="6" customWidth="1"/>
    <col min="4" max="4" width="11.5703125" style="6" customWidth="1"/>
    <col min="5" max="5" width="41" style="6" bestFit="1" customWidth="1"/>
    <col min="6" max="6" width="6.7109375" style="6" hidden="1" customWidth="1"/>
    <col min="7" max="7" width="34.85546875" style="6" hidden="1" customWidth="1"/>
    <col min="8" max="8" width="6.85546875" style="6" customWidth="1"/>
    <col min="9" max="9" width="16" style="6" customWidth="1"/>
    <col min="10" max="10" width="12.140625" style="6" customWidth="1"/>
    <col min="11" max="11" width="15.85546875" style="6" customWidth="1"/>
    <col min="12" max="12" width="12.7109375" style="6" customWidth="1"/>
    <col min="13" max="16384" width="9.140625" style="6"/>
  </cols>
  <sheetData>
    <row r="1" spans="1:12" s="11" customFormat="1" ht="16.5" customHeight="1">
      <c r="B1" s="1" t="s">
        <v>0</v>
      </c>
      <c r="C1" s="10"/>
      <c r="D1" s="10"/>
      <c r="E1" s="10"/>
      <c r="F1" s="10"/>
      <c r="G1" s="10"/>
      <c r="I1" s="42" t="s">
        <v>178</v>
      </c>
      <c r="J1" s="42"/>
      <c r="K1" s="42"/>
      <c r="L1" s="42"/>
    </row>
    <row r="2" spans="1:12" s="11" customFormat="1" ht="16.5" customHeight="1">
      <c r="B2" s="1" t="s">
        <v>26</v>
      </c>
      <c r="C2" s="38"/>
      <c r="D2" s="38"/>
      <c r="E2" s="38"/>
      <c r="F2" s="38"/>
      <c r="G2" s="38"/>
      <c r="I2" s="43" t="s">
        <v>173</v>
      </c>
      <c r="J2" s="43"/>
      <c r="K2" s="43"/>
      <c r="L2" s="43"/>
    </row>
    <row r="3" spans="1:12" s="11" customFormat="1" ht="16.5" customHeight="1">
      <c r="B3" s="9"/>
      <c r="C3" s="12"/>
      <c r="D3" s="12"/>
      <c r="E3" s="38"/>
      <c r="F3" s="38"/>
      <c r="G3" s="38"/>
      <c r="I3" s="43"/>
      <c r="J3" s="43"/>
      <c r="K3" s="43"/>
      <c r="L3" s="43"/>
    </row>
    <row r="4" spans="1:12" s="11" customFormat="1" ht="6.75" customHeight="1">
      <c r="B4" s="38"/>
      <c r="C4" s="38"/>
      <c r="D4" s="38"/>
      <c r="E4" s="38"/>
      <c r="F4" s="38"/>
      <c r="G4" s="38"/>
      <c r="I4" s="39"/>
      <c r="J4" s="39"/>
      <c r="K4" s="39"/>
      <c r="L4" s="39"/>
    </row>
    <row r="5" spans="1:12" ht="24.75" customHeight="1">
      <c r="B5" s="44" t="s">
        <v>179</v>
      </c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2">
      <c r="B6" s="48" t="s">
        <v>180</v>
      </c>
      <c r="C6" s="48"/>
      <c r="D6" s="48"/>
      <c r="E6" s="48"/>
      <c r="F6" s="48"/>
      <c r="G6" s="48"/>
      <c r="H6" s="48"/>
      <c r="I6" s="48"/>
      <c r="J6" s="48"/>
      <c r="K6" s="48"/>
      <c r="L6" s="48"/>
    </row>
    <row r="7" spans="1:12">
      <c r="B7" s="48" t="s">
        <v>181</v>
      </c>
      <c r="C7" s="48"/>
      <c r="D7" s="48"/>
      <c r="E7" s="48"/>
      <c r="F7" s="48"/>
      <c r="G7" s="48"/>
      <c r="H7" s="48"/>
      <c r="I7" s="48"/>
      <c r="J7" s="48"/>
      <c r="K7" s="48"/>
      <c r="L7" s="48"/>
    </row>
    <row r="8" spans="1:12">
      <c r="B8" s="48" t="s">
        <v>182</v>
      </c>
      <c r="C8" s="48"/>
      <c r="D8" s="48"/>
      <c r="E8" s="48"/>
      <c r="F8" s="48"/>
      <c r="G8" s="48"/>
      <c r="H8" s="48"/>
      <c r="I8" s="48"/>
      <c r="J8" s="48"/>
      <c r="K8" s="48"/>
      <c r="L8" s="48"/>
    </row>
    <row r="9" spans="1:12" ht="30" customHeight="1"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</row>
    <row r="10" spans="1:12" ht="20.25" customHeight="1">
      <c r="B10" s="46" t="s">
        <v>12</v>
      </c>
      <c r="C10" s="45" t="s">
        <v>183</v>
      </c>
      <c r="D10" s="45"/>
      <c r="E10" s="45" t="s">
        <v>1</v>
      </c>
      <c r="F10" s="46" t="s">
        <v>31</v>
      </c>
      <c r="G10" s="46" t="s">
        <v>32</v>
      </c>
      <c r="H10" s="46" t="s">
        <v>13</v>
      </c>
      <c r="I10" s="45" t="s">
        <v>14</v>
      </c>
      <c r="J10" s="45"/>
      <c r="K10" s="45" t="s">
        <v>185</v>
      </c>
      <c r="L10" s="45" t="s">
        <v>2</v>
      </c>
    </row>
    <row r="11" spans="1:12" ht="33.75" customHeight="1">
      <c r="B11" s="47"/>
      <c r="C11" s="40" t="s">
        <v>78</v>
      </c>
      <c r="D11" s="40" t="s">
        <v>184</v>
      </c>
      <c r="E11" s="45"/>
      <c r="F11" s="47"/>
      <c r="G11" s="47"/>
      <c r="H11" s="47"/>
      <c r="I11" s="40" t="s">
        <v>15</v>
      </c>
      <c r="J11" s="40" t="s">
        <v>16</v>
      </c>
      <c r="K11" s="40" t="s">
        <v>15</v>
      </c>
      <c r="L11" s="40" t="s">
        <v>16</v>
      </c>
    </row>
    <row r="12" spans="1:12" s="14" customFormat="1" ht="18" customHeight="1">
      <c r="B12" s="13" t="s">
        <v>3</v>
      </c>
      <c r="C12" s="13" t="s">
        <v>4</v>
      </c>
      <c r="D12" s="13" t="s">
        <v>5</v>
      </c>
      <c r="E12" s="13" t="s">
        <v>6</v>
      </c>
      <c r="F12" s="13"/>
      <c r="G12" s="13"/>
      <c r="H12" s="13" t="s">
        <v>17</v>
      </c>
      <c r="I12" s="13">
        <v>1</v>
      </c>
      <c r="J12" s="13">
        <v>2</v>
      </c>
      <c r="K12" s="13">
        <v>3</v>
      </c>
      <c r="L12" s="13" t="s">
        <v>7</v>
      </c>
    </row>
    <row r="13" spans="1:12" s="27" customFormat="1" ht="18" customHeight="1">
      <c r="B13" s="25"/>
      <c r="C13" s="25"/>
      <c r="D13" s="25"/>
      <c r="E13" s="25" t="s">
        <v>18</v>
      </c>
      <c r="F13" s="25"/>
      <c r="G13" s="25"/>
      <c r="H13" s="30"/>
      <c r="I13" s="24"/>
      <c r="J13" s="25"/>
      <c r="K13" s="31">
        <f>'06'!K80</f>
        <v>229346469</v>
      </c>
      <c r="L13" s="25"/>
    </row>
    <row r="14" spans="1:12" ht="18" customHeight="1">
      <c r="A14" s="6" t="str">
        <f t="shared" ref="A14:A65" si="0">C14&amp;D14</f>
        <v>C0141454</v>
      </c>
      <c r="B14" s="3">
        <v>41456</v>
      </c>
      <c r="C14" s="4" t="s">
        <v>33</v>
      </c>
      <c r="D14" s="3">
        <v>41454</v>
      </c>
      <c r="E14" s="5" t="s">
        <v>130</v>
      </c>
      <c r="F14" s="33"/>
      <c r="G14" s="5"/>
      <c r="H14" s="22" t="s">
        <v>176</v>
      </c>
      <c r="I14" s="16">
        <v>243800</v>
      </c>
      <c r="J14" s="5"/>
      <c r="K14" s="49">
        <f>MAX(K13+I14-J14-L13,0)</f>
        <v>229590269</v>
      </c>
      <c r="L14" s="49">
        <f>MAX(L13+J14-K13-I14,0)</f>
        <v>0</v>
      </c>
    </row>
    <row r="15" spans="1:12" ht="18" customHeight="1">
      <c r="A15" s="6" t="str">
        <f t="shared" si="0"/>
        <v>C0141454</v>
      </c>
      <c r="B15" s="3">
        <v>41456</v>
      </c>
      <c r="C15" s="4" t="s">
        <v>33</v>
      </c>
      <c r="D15" s="3">
        <v>41454</v>
      </c>
      <c r="E15" s="5" t="s">
        <v>149</v>
      </c>
      <c r="F15" s="33"/>
      <c r="G15" s="5"/>
      <c r="H15" s="22" t="s">
        <v>176</v>
      </c>
      <c r="I15" s="16">
        <v>496500</v>
      </c>
      <c r="J15" s="5"/>
      <c r="K15" s="49">
        <f t="shared" ref="K15:K46" si="1">MAX(K14+I15-J15-L14,0)</f>
        <v>230086769</v>
      </c>
      <c r="L15" s="49">
        <f t="shared" ref="L15:L46" si="2">MAX(L14+J15-K14-I15,0)</f>
        <v>0</v>
      </c>
    </row>
    <row r="16" spans="1:12" ht="18" customHeight="1">
      <c r="A16" s="6" t="str">
        <f t="shared" si="0"/>
        <v>C0241455</v>
      </c>
      <c r="B16" s="3">
        <v>41456</v>
      </c>
      <c r="C16" s="4" t="s">
        <v>34</v>
      </c>
      <c r="D16" s="3">
        <v>41455</v>
      </c>
      <c r="E16" s="5" t="s">
        <v>150</v>
      </c>
      <c r="F16" s="33"/>
      <c r="G16" s="5"/>
      <c r="H16" s="22" t="s">
        <v>176</v>
      </c>
      <c r="I16" s="16">
        <v>207526</v>
      </c>
      <c r="J16" s="5"/>
      <c r="K16" s="49">
        <f t="shared" si="1"/>
        <v>230294295</v>
      </c>
      <c r="L16" s="49">
        <f t="shared" si="2"/>
        <v>0</v>
      </c>
    </row>
    <row r="17" spans="1:12" ht="18" customHeight="1">
      <c r="A17" s="6" t="str">
        <f t="shared" si="0"/>
        <v>VL0141456</v>
      </c>
      <c r="B17" s="3">
        <v>41456</v>
      </c>
      <c r="C17" s="4" t="s">
        <v>192</v>
      </c>
      <c r="D17" s="3">
        <v>41456</v>
      </c>
      <c r="E17" s="5" t="s">
        <v>206</v>
      </c>
      <c r="F17" s="33"/>
      <c r="G17" s="5"/>
      <c r="H17" s="22" t="s">
        <v>23</v>
      </c>
      <c r="I17" s="16">
        <v>1370000</v>
      </c>
      <c r="J17" s="5"/>
      <c r="K17" s="49">
        <f t="shared" si="1"/>
        <v>231664295</v>
      </c>
      <c r="L17" s="49">
        <f t="shared" si="2"/>
        <v>0</v>
      </c>
    </row>
    <row r="18" spans="1:12" ht="18" customHeight="1">
      <c r="A18" s="6" t="str">
        <f t="shared" si="0"/>
        <v>GBN41457</v>
      </c>
      <c r="B18" s="3">
        <v>41457</v>
      </c>
      <c r="C18" s="4" t="s">
        <v>79</v>
      </c>
      <c r="D18" s="3">
        <v>41457</v>
      </c>
      <c r="E18" s="5" t="s">
        <v>194</v>
      </c>
      <c r="F18" s="33"/>
      <c r="G18" s="5"/>
      <c r="H18" s="22" t="s">
        <v>24</v>
      </c>
      <c r="I18" s="16">
        <v>2000</v>
      </c>
      <c r="J18" s="5"/>
      <c r="K18" s="49">
        <f t="shared" si="1"/>
        <v>231666295</v>
      </c>
      <c r="L18" s="49">
        <f t="shared" si="2"/>
        <v>0</v>
      </c>
    </row>
    <row r="19" spans="1:12" ht="18" customHeight="1">
      <c r="A19" s="6" t="str">
        <f t="shared" si="0"/>
        <v>GBN41457</v>
      </c>
      <c r="B19" s="3">
        <v>41457</v>
      </c>
      <c r="C19" s="4" t="s">
        <v>79</v>
      </c>
      <c r="D19" s="3">
        <v>41457</v>
      </c>
      <c r="E19" s="5" t="s">
        <v>194</v>
      </c>
      <c r="F19" s="33"/>
      <c r="G19" s="5"/>
      <c r="H19" s="22" t="s">
        <v>24</v>
      </c>
      <c r="I19" s="16">
        <v>2000</v>
      </c>
      <c r="J19" s="5"/>
      <c r="K19" s="49">
        <f t="shared" si="1"/>
        <v>231668295</v>
      </c>
      <c r="L19" s="49">
        <f t="shared" si="2"/>
        <v>0</v>
      </c>
    </row>
    <row r="20" spans="1:12" ht="18" customHeight="1">
      <c r="A20" s="6" t="str">
        <f t="shared" si="0"/>
        <v>GBN41457</v>
      </c>
      <c r="B20" s="3">
        <v>41457</v>
      </c>
      <c r="C20" s="4" t="s">
        <v>79</v>
      </c>
      <c r="D20" s="3">
        <v>41457</v>
      </c>
      <c r="E20" s="5" t="s">
        <v>194</v>
      </c>
      <c r="F20" s="33"/>
      <c r="G20" s="5"/>
      <c r="H20" s="22" t="s">
        <v>24</v>
      </c>
      <c r="I20" s="16">
        <v>2000</v>
      </c>
      <c r="J20" s="5"/>
      <c r="K20" s="49">
        <f t="shared" si="1"/>
        <v>231670295</v>
      </c>
      <c r="L20" s="49">
        <f t="shared" si="2"/>
        <v>0</v>
      </c>
    </row>
    <row r="21" spans="1:12" ht="18" customHeight="1">
      <c r="A21" s="6" t="str">
        <f t="shared" si="0"/>
        <v>VL0241459</v>
      </c>
      <c r="B21" s="3">
        <v>41459</v>
      </c>
      <c r="C21" s="4" t="s">
        <v>193</v>
      </c>
      <c r="D21" s="3">
        <v>41459</v>
      </c>
      <c r="E21" s="5" t="s">
        <v>243</v>
      </c>
      <c r="F21" s="33"/>
      <c r="G21" s="5"/>
      <c r="H21" s="22" t="s">
        <v>23</v>
      </c>
      <c r="I21" s="16">
        <v>1035400</v>
      </c>
      <c r="J21" s="5"/>
      <c r="K21" s="49">
        <f t="shared" si="1"/>
        <v>232705695</v>
      </c>
      <c r="L21" s="49">
        <f t="shared" si="2"/>
        <v>0</v>
      </c>
    </row>
    <row r="22" spans="1:12" ht="18" customHeight="1">
      <c r="A22" s="6" t="str">
        <f t="shared" si="0"/>
        <v>C1041460</v>
      </c>
      <c r="B22" s="3">
        <v>41460</v>
      </c>
      <c r="C22" s="4" t="s">
        <v>42</v>
      </c>
      <c r="D22" s="3">
        <v>41460</v>
      </c>
      <c r="E22" s="5" t="s">
        <v>151</v>
      </c>
      <c r="F22" s="5"/>
      <c r="G22" s="5"/>
      <c r="H22" s="22" t="s">
        <v>176</v>
      </c>
      <c r="I22" s="16">
        <v>19000</v>
      </c>
      <c r="J22" s="5"/>
      <c r="K22" s="49">
        <f t="shared" si="1"/>
        <v>232724695</v>
      </c>
      <c r="L22" s="49">
        <f t="shared" si="2"/>
        <v>0</v>
      </c>
    </row>
    <row r="23" spans="1:12" ht="18" customHeight="1">
      <c r="A23" s="6" t="str">
        <f t="shared" si="0"/>
        <v>GBN41460</v>
      </c>
      <c r="B23" s="3">
        <v>41460</v>
      </c>
      <c r="C23" s="4" t="s">
        <v>79</v>
      </c>
      <c r="D23" s="3">
        <v>41460</v>
      </c>
      <c r="E23" s="23" t="s">
        <v>194</v>
      </c>
      <c r="F23" s="23"/>
      <c r="G23" s="5"/>
      <c r="H23" s="22" t="s">
        <v>24</v>
      </c>
      <c r="I23" s="16">
        <v>1000</v>
      </c>
      <c r="J23" s="5"/>
      <c r="K23" s="49">
        <f t="shared" si="1"/>
        <v>232725695</v>
      </c>
      <c r="L23" s="49">
        <f t="shared" si="2"/>
        <v>0</v>
      </c>
    </row>
    <row r="24" spans="1:12" ht="18" customHeight="1">
      <c r="B24" s="3">
        <v>41460</v>
      </c>
      <c r="C24" s="15" t="s">
        <v>79</v>
      </c>
      <c r="D24" s="3">
        <v>41460</v>
      </c>
      <c r="E24" s="15" t="s">
        <v>194</v>
      </c>
      <c r="F24" s="15"/>
      <c r="G24" s="15"/>
      <c r="H24" s="22" t="s">
        <v>24</v>
      </c>
      <c r="I24" s="15">
        <v>2000</v>
      </c>
      <c r="J24" s="15"/>
      <c r="K24" s="49">
        <f t="shared" si="1"/>
        <v>232727695</v>
      </c>
      <c r="L24" s="49">
        <f t="shared" si="2"/>
        <v>0</v>
      </c>
    </row>
    <row r="25" spans="1:12" ht="18" customHeight="1">
      <c r="A25" s="6" t="str">
        <f t="shared" si="0"/>
        <v>GBN41460</v>
      </c>
      <c r="B25" s="3">
        <v>41460</v>
      </c>
      <c r="C25" s="4" t="s">
        <v>79</v>
      </c>
      <c r="D25" s="3">
        <v>41460</v>
      </c>
      <c r="E25" s="5" t="s">
        <v>194</v>
      </c>
      <c r="F25" s="5"/>
      <c r="G25" s="5"/>
      <c r="H25" s="22" t="s">
        <v>24</v>
      </c>
      <c r="I25" s="16">
        <v>1000</v>
      </c>
      <c r="J25" s="5"/>
      <c r="K25" s="49">
        <f t="shared" si="1"/>
        <v>232728695</v>
      </c>
      <c r="L25" s="49">
        <f t="shared" si="2"/>
        <v>0</v>
      </c>
    </row>
    <row r="26" spans="1:12" ht="18" customHeight="1">
      <c r="A26" s="6" t="str">
        <f t="shared" si="0"/>
        <v>GBN41460</v>
      </c>
      <c r="B26" s="3">
        <v>41460</v>
      </c>
      <c r="C26" s="4" t="s">
        <v>79</v>
      </c>
      <c r="D26" s="3">
        <v>41460</v>
      </c>
      <c r="E26" s="5" t="s">
        <v>194</v>
      </c>
      <c r="F26" s="33"/>
      <c r="G26" s="5"/>
      <c r="H26" s="22" t="s">
        <v>24</v>
      </c>
      <c r="I26" s="16">
        <v>1000</v>
      </c>
      <c r="J26" s="5"/>
      <c r="K26" s="49">
        <f t="shared" si="1"/>
        <v>232729695</v>
      </c>
      <c r="L26" s="49">
        <f t="shared" si="2"/>
        <v>0</v>
      </c>
    </row>
    <row r="27" spans="1:12" ht="18" customHeight="1">
      <c r="A27" s="6" t="str">
        <f t="shared" si="0"/>
        <v>C1641465</v>
      </c>
      <c r="B27" s="3">
        <v>41465</v>
      </c>
      <c r="C27" s="4" t="s">
        <v>48</v>
      </c>
      <c r="D27" s="3">
        <v>41465</v>
      </c>
      <c r="E27" s="5" t="s">
        <v>147</v>
      </c>
      <c r="F27" s="33"/>
      <c r="G27" s="5"/>
      <c r="H27" s="22" t="s">
        <v>176</v>
      </c>
      <c r="I27" s="16">
        <v>395514</v>
      </c>
      <c r="J27" s="5"/>
      <c r="K27" s="49">
        <f t="shared" si="1"/>
        <v>233125209</v>
      </c>
      <c r="L27" s="49">
        <f t="shared" si="2"/>
        <v>0</v>
      </c>
    </row>
    <row r="28" spans="1:12" ht="18" customHeight="1">
      <c r="A28" s="6" t="str">
        <f t="shared" si="0"/>
        <v>GBN41465</v>
      </c>
      <c r="B28" s="3">
        <v>41465</v>
      </c>
      <c r="C28" s="4" t="s">
        <v>79</v>
      </c>
      <c r="D28" s="3">
        <v>41465</v>
      </c>
      <c r="E28" s="5" t="s">
        <v>194</v>
      </c>
      <c r="F28" s="33"/>
      <c r="G28" s="5"/>
      <c r="H28" s="22" t="s">
        <v>24</v>
      </c>
      <c r="I28" s="16">
        <v>2500</v>
      </c>
      <c r="J28" s="5"/>
      <c r="K28" s="49">
        <f t="shared" si="1"/>
        <v>233127709</v>
      </c>
      <c r="L28" s="49">
        <f t="shared" si="2"/>
        <v>0</v>
      </c>
    </row>
    <row r="29" spans="1:12" ht="18" customHeight="1">
      <c r="A29" s="6" t="str">
        <f t="shared" si="0"/>
        <v>GBN41465</v>
      </c>
      <c r="B29" s="3">
        <v>41465</v>
      </c>
      <c r="C29" s="4" t="s">
        <v>79</v>
      </c>
      <c r="D29" s="3">
        <v>41465</v>
      </c>
      <c r="E29" s="23" t="s">
        <v>194</v>
      </c>
      <c r="F29" s="33"/>
      <c r="G29" s="5"/>
      <c r="H29" s="22" t="s">
        <v>24</v>
      </c>
      <c r="I29" s="16">
        <v>3000</v>
      </c>
      <c r="J29" s="5"/>
      <c r="K29" s="49">
        <f t="shared" si="1"/>
        <v>233130709</v>
      </c>
      <c r="L29" s="49">
        <f t="shared" si="2"/>
        <v>0</v>
      </c>
    </row>
    <row r="30" spans="1:12" ht="18" customHeight="1">
      <c r="A30" s="6" t="str">
        <f t="shared" si="0"/>
        <v>GBN41465</v>
      </c>
      <c r="B30" s="3">
        <v>41465</v>
      </c>
      <c r="C30" s="4" t="s">
        <v>79</v>
      </c>
      <c r="D30" s="3">
        <v>41465</v>
      </c>
      <c r="E30" s="5" t="s">
        <v>194</v>
      </c>
      <c r="F30" s="33"/>
      <c r="G30" s="5"/>
      <c r="H30" s="22" t="s">
        <v>24</v>
      </c>
      <c r="I30" s="16">
        <v>2000</v>
      </c>
      <c r="J30" s="5"/>
      <c r="K30" s="49">
        <f t="shared" si="1"/>
        <v>233132709</v>
      </c>
      <c r="L30" s="49">
        <f t="shared" si="2"/>
        <v>0</v>
      </c>
    </row>
    <row r="31" spans="1:12" ht="18" customHeight="1">
      <c r="A31" s="6" t="str">
        <f t="shared" si="0"/>
        <v>GBN41465</v>
      </c>
      <c r="B31" s="3">
        <v>41465</v>
      </c>
      <c r="C31" s="4" t="s">
        <v>79</v>
      </c>
      <c r="D31" s="3">
        <v>41465</v>
      </c>
      <c r="E31" s="23" t="s">
        <v>194</v>
      </c>
      <c r="F31" s="33"/>
      <c r="G31" s="5"/>
      <c r="H31" s="22" t="s">
        <v>24</v>
      </c>
      <c r="I31" s="16">
        <v>2500</v>
      </c>
      <c r="J31" s="5"/>
      <c r="K31" s="49">
        <f t="shared" si="1"/>
        <v>233135209</v>
      </c>
      <c r="L31" s="49">
        <f t="shared" si="2"/>
        <v>0</v>
      </c>
    </row>
    <row r="32" spans="1:12" ht="18" customHeight="1">
      <c r="A32" s="6" t="str">
        <f t="shared" si="0"/>
        <v>C1741466</v>
      </c>
      <c r="B32" s="3">
        <v>41466</v>
      </c>
      <c r="C32" s="4" t="s">
        <v>49</v>
      </c>
      <c r="D32" s="3">
        <v>41466</v>
      </c>
      <c r="E32" s="23" t="s">
        <v>141</v>
      </c>
      <c r="F32" s="34"/>
      <c r="G32" s="32"/>
      <c r="H32" s="22" t="s">
        <v>176</v>
      </c>
      <c r="I32" s="16">
        <v>49091</v>
      </c>
      <c r="J32" s="5"/>
      <c r="K32" s="49">
        <f t="shared" si="1"/>
        <v>233184300</v>
      </c>
      <c r="L32" s="49">
        <f t="shared" si="2"/>
        <v>0</v>
      </c>
    </row>
    <row r="33" spans="1:12" ht="18" customHeight="1">
      <c r="A33" s="6" t="str">
        <f t="shared" si="0"/>
        <v>C1841466</v>
      </c>
      <c r="B33" s="3">
        <v>41466</v>
      </c>
      <c r="C33" s="4" t="s">
        <v>50</v>
      </c>
      <c r="D33" s="3">
        <v>41466</v>
      </c>
      <c r="E33" s="5" t="s">
        <v>141</v>
      </c>
      <c r="F33" s="34"/>
      <c r="G33" s="32"/>
      <c r="H33" s="22" t="s">
        <v>176</v>
      </c>
      <c r="I33" s="16">
        <v>75000</v>
      </c>
      <c r="J33" s="5"/>
      <c r="K33" s="49">
        <f t="shared" si="1"/>
        <v>233259300</v>
      </c>
      <c r="L33" s="49">
        <f t="shared" si="2"/>
        <v>0</v>
      </c>
    </row>
    <row r="34" spans="1:12" ht="18" customHeight="1">
      <c r="A34" s="6" t="str">
        <f t="shared" si="0"/>
        <v>GBN41466</v>
      </c>
      <c r="B34" s="3">
        <v>41466</v>
      </c>
      <c r="C34" s="4" t="s">
        <v>79</v>
      </c>
      <c r="D34" s="3">
        <v>41466</v>
      </c>
      <c r="E34" s="5" t="s">
        <v>293</v>
      </c>
      <c r="F34" s="33"/>
      <c r="G34" s="5"/>
      <c r="H34" s="22" t="s">
        <v>24</v>
      </c>
      <c r="I34" s="16">
        <v>6665</v>
      </c>
      <c r="J34" s="5"/>
      <c r="K34" s="49">
        <f t="shared" si="1"/>
        <v>233265965</v>
      </c>
      <c r="L34" s="49">
        <f t="shared" si="2"/>
        <v>0</v>
      </c>
    </row>
    <row r="35" spans="1:12" ht="18" customHeight="1">
      <c r="A35" s="6" t="str">
        <f t="shared" si="0"/>
        <v>C2141467</v>
      </c>
      <c r="B35" s="3">
        <v>41467</v>
      </c>
      <c r="C35" s="4" t="s">
        <v>53</v>
      </c>
      <c r="D35" s="3">
        <v>41467</v>
      </c>
      <c r="E35" s="5" t="s">
        <v>152</v>
      </c>
      <c r="F35" s="5"/>
      <c r="G35" s="5"/>
      <c r="H35" s="22" t="s">
        <v>176</v>
      </c>
      <c r="I35" s="16">
        <v>19500</v>
      </c>
      <c r="J35" s="5"/>
      <c r="K35" s="49">
        <f t="shared" si="1"/>
        <v>233285465</v>
      </c>
      <c r="L35" s="49">
        <f t="shared" si="2"/>
        <v>0</v>
      </c>
    </row>
    <row r="36" spans="1:12" ht="18" customHeight="1">
      <c r="A36" s="6" t="str">
        <f t="shared" si="0"/>
        <v>C2241470</v>
      </c>
      <c r="B36" s="3">
        <v>41470</v>
      </c>
      <c r="C36" s="4" t="s">
        <v>54</v>
      </c>
      <c r="D36" s="3">
        <v>41470</v>
      </c>
      <c r="E36" s="5" t="s">
        <v>153</v>
      </c>
      <c r="F36" s="33"/>
      <c r="G36" s="5"/>
      <c r="H36" s="22" t="s">
        <v>176</v>
      </c>
      <c r="I36" s="16">
        <v>5376</v>
      </c>
      <c r="J36" s="5"/>
      <c r="K36" s="49">
        <f t="shared" si="1"/>
        <v>233290841</v>
      </c>
      <c r="L36" s="49">
        <f t="shared" si="2"/>
        <v>0</v>
      </c>
    </row>
    <row r="37" spans="1:12" ht="18" customHeight="1">
      <c r="A37" s="6" t="str">
        <f t="shared" si="0"/>
        <v>C2341470</v>
      </c>
      <c r="B37" s="3">
        <v>41470</v>
      </c>
      <c r="C37" s="4" t="s">
        <v>55</v>
      </c>
      <c r="D37" s="3">
        <v>41470</v>
      </c>
      <c r="E37" s="5" t="s">
        <v>84</v>
      </c>
      <c r="F37" s="33"/>
      <c r="G37" s="5"/>
      <c r="H37" s="22" t="s">
        <v>176</v>
      </c>
      <c r="I37" s="16">
        <v>639246</v>
      </c>
      <c r="J37" s="5"/>
      <c r="K37" s="49">
        <f t="shared" si="1"/>
        <v>233930087</v>
      </c>
      <c r="L37" s="49">
        <f t="shared" si="2"/>
        <v>0</v>
      </c>
    </row>
    <row r="38" spans="1:12" ht="18" customHeight="1">
      <c r="A38" s="6" t="str">
        <f t="shared" si="0"/>
        <v>GBN41470</v>
      </c>
      <c r="B38" s="3">
        <v>41470</v>
      </c>
      <c r="C38" s="4" t="s">
        <v>79</v>
      </c>
      <c r="D38" s="3">
        <v>41470</v>
      </c>
      <c r="E38" s="5" t="s">
        <v>294</v>
      </c>
      <c r="F38" s="33"/>
      <c r="G38" s="5"/>
      <c r="H38" s="22" t="s">
        <v>80</v>
      </c>
      <c r="I38" s="16">
        <v>10610</v>
      </c>
      <c r="J38" s="5"/>
      <c r="K38" s="49">
        <f t="shared" si="1"/>
        <v>233940697</v>
      </c>
      <c r="L38" s="49">
        <f t="shared" si="2"/>
        <v>0</v>
      </c>
    </row>
    <row r="39" spans="1:12" ht="18" customHeight="1">
      <c r="A39" s="6" t="str">
        <f t="shared" si="0"/>
        <v>VL0341470</v>
      </c>
      <c r="B39" s="3">
        <v>41470</v>
      </c>
      <c r="C39" s="4" t="s">
        <v>226</v>
      </c>
      <c r="D39" s="3">
        <v>41470</v>
      </c>
      <c r="E39" s="5" t="s">
        <v>283</v>
      </c>
      <c r="F39" s="33"/>
      <c r="G39" s="5"/>
      <c r="H39" s="22" t="s">
        <v>23</v>
      </c>
      <c r="I39" s="16">
        <v>1213800</v>
      </c>
      <c r="J39" s="5"/>
      <c r="K39" s="49">
        <f t="shared" si="1"/>
        <v>235154497</v>
      </c>
      <c r="L39" s="49">
        <f t="shared" si="2"/>
        <v>0</v>
      </c>
    </row>
    <row r="40" spans="1:12" ht="18" customHeight="1">
      <c r="A40" s="6" t="str">
        <f t="shared" si="0"/>
        <v>VL0341470</v>
      </c>
      <c r="B40" s="3">
        <v>41470</v>
      </c>
      <c r="C40" s="4" t="s">
        <v>226</v>
      </c>
      <c r="D40" s="3">
        <v>41470</v>
      </c>
      <c r="E40" s="5" t="s">
        <v>282</v>
      </c>
      <c r="F40" s="33"/>
      <c r="G40" s="5"/>
      <c r="H40" s="22" t="s">
        <v>23</v>
      </c>
      <c r="I40" s="16">
        <v>938400</v>
      </c>
      <c r="J40" s="5"/>
      <c r="K40" s="49">
        <f t="shared" si="1"/>
        <v>236092897</v>
      </c>
      <c r="L40" s="49">
        <f t="shared" si="2"/>
        <v>0</v>
      </c>
    </row>
    <row r="41" spans="1:12" ht="18" customHeight="1">
      <c r="A41" s="6" t="str">
        <f t="shared" si="0"/>
        <v>GBN41471</v>
      </c>
      <c r="B41" s="3">
        <v>41471</v>
      </c>
      <c r="C41" s="4" t="s">
        <v>79</v>
      </c>
      <c r="D41" s="3">
        <v>41471</v>
      </c>
      <c r="E41" s="5" t="s">
        <v>207</v>
      </c>
      <c r="F41" s="33"/>
      <c r="G41" s="5"/>
      <c r="H41" s="22" t="s">
        <v>80</v>
      </c>
      <c r="I41" s="16">
        <v>31830</v>
      </c>
      <c r="J41" s="5"/>
      <c r="K41" s="49">
        <f t="shared" si="1"/>
        <v>236124727</v>
      </c>
      <c r="L41" s="49">
        <f t="shared" si="2"/>
        <v>0</v>
      </c>
    </row>
    <row r="42" spans="1:12" ht="18" customHeight="1">
      <c r="A42" s="6" t="str">
        <f t="shared" si="0"/>
        <v>C2641472</v>
      </c>
      <c r="B42" s="3">
        <v>41472</v>
      </c>
      <c r="C42" s="4" t="s">
        <v>58</v>
      </c>
      <c r="D42" s="3">
        <v>41472</v>
      </c>
      <c r="E42" s="5" t="s">
        <v>147</v>
      </c>
      <c r="F42" s="33"/>
      <c r="G42" s="5"/>
      <c r="H42" s="22" t="s">
        <v>176</v>
      </c>
      <c r="I42" s="16">
        <v>288256</v>
      </c>
      <c r="J42" s="5"/>
      <c r="K42" s="49">
        <f t="shared" si="1"/>
        <v>236412983</v>
      </c>
      <c r="L42" s="49">
        <f t="shared" si="2"/>
        <v>0</v>
      </c>
    </row>
    <row r="43" spans="1:12" ht="18" customHeight="1">
      <c r="A43" s="6" t="str">
        <f t="shared" si="0"/>
        <v>C2741472</v>
      </c>
      <c r="B43" s="3">
        <v>41472</v>
      </c>
      <c r="C43" s="4" t="s">
        <v>59</v>
      </c>
      <c r="D43" s="3">
        <v>41472</v>
      </c>
      <c r="E43" s="23" t="s">
        <v>86</v>
      </c>
      <c r="F43" s="33"/>
      <c r="G43" s="5"/>
      <c r="H43" s="22" t="s">
        <v>176</v>
      </c>
      <c r="I43" s="16">
        <v>79236</v>
      </c>
      <c r="J43" s="5"/>
      <c r="K43" s="49">
        <f t="shared" si="1"/>
        <v>236492219</v>
      </c>
      <c r="L43" s="49">
        <f t="shared" si="2"/>
        <v>0</v>
      </c>
    </row>
    <row r="44" spans="1:12" ht="18" customHeight="1">
      <c r="A44" s="6" t="str">
        <f t="shared" si="0"/>
        <v>GBN41472</v>
      </c>
      <c r="B44" s="3">
        <v>41472</v>
      </c>
      <c r="C44" s="4" t="s">
        <v>79</v>
      </c>
      <c r="D44" s="3">
        <v>41472</v>
      </c>
      <c r="E44" s="5" t="s">
        <v>249</v>
      </c>
      <c r="F44" s="33"/>
      <c r="G44" s="5"/>
      <c r="H44" s="22" t="s">
        <v>80</v>
      </c>
      <c r="I44" s="16">
        <v>58595</v>
      </c>
      <c r="J44" s="5"/>
      <c r="K44" s="49">
        <f t="shared" si="1"/>
        <v>236550814</v>
      </c>
      <c r="L44" s="49">
        <f t="shared" si="2"/>
        <v>0</v>
      </c>
    </row>
    <row r="45" spans="1:12" ht="18" customHeight="1">
      <c r="A45" s="6" t="str">
        <f t="shared" si="0"/>
        <v>GBN41472</v>
      </c>
      <c r="B45" s="3">
        <v>41472</v>
      </c>
      <c r="C45" s="4" t="s">
        <v>79</v>
      </c>
      <c r="D45" s="3">
        <v>41472</v>
      </c>
      <c r="E45" s="5" t="s">
        <v>194</v>
      </c>
      <c r="F45" s="33"/>
      <c r="G45" s="5"/>
      <c r="H45" s="22" t="s">
        <v>24</v>
      </c>
      <c r="I45" s="16">
        <v>2000</v>
      </c>
      <c r="J45" s="5"/>
      <c r="K45" s="49">
        <f t="shared" si="1"/>
        <v>236552814</v>
      </c>
      <c r="L45" s="49">
        <f t="shared" si="2"/>
        <v>0</v>
      </c>
    </row>
    <row r="46" spans="1:12" ht="18" customHeight="1">
      <c r="A46" s="6" t="str">
        <f t="shared" si="0"/>
        <v>GBN41472</v>
      </c>
      <c r="B46" s="3">
        <v>41472</v>
      </c>
      <c r="C46" s="4" t="s">
        <v>79</v>
      </c>
      <c r="D46" s="3">
        <v>41472</v>
      </c>
      <c r="E46" s="5" t="s">
        <v>194</v>
      </c>
      <c r="F46" s="33"/>
      <c r="G46" s="5"/>
      <c r="H46" s="22" t="s">
        <v>24</v>
      </c>
      <c r="I46" s="16">
        <v>1000</v>
      </c>
      <c r="J46" s="5"/>
      <c r="K46" s="49">
        <f t="shared" si="1"/>
        <v>236553814</v>
      </c>
      <c r="L46" s="49">
        <f t="shared" si="2"/>
        <v>0</v>
      </c>
    </row>
    <row r="47" spans="1:12" ht="18" customHeight="1">
      <c r="B47" s="3">
        <v>41472</v>
      </c>
      <c r="C47" s="4" t="s">
        <v>79</v>
      </c>
      <c r="D47" s="3">
        <v>41472</v>
      </c>
      <c r="E47" s="5" t="s">
        <v>194</v>
      </c>
      <c r="F47" s="33"/>
      <c r="G47" s="5"/>
      <c r="H47" s="22" t="s">
        <v>24</v>
      </c>
      <c r="I47" s="16">
        <v>1000</v>
      </c>
      <c r="J47" s="5"/>
      <c r="K47" s="49">
        <f t="shared" ref="K47:K63" si="3">MAX(K46+I47-J47-L46,0)</f>
        <v>236554814</v>
      </c>
      <c r="L47" s="49">
        <f t="shared" ref="L47:L63" si="4">MAX(L46+J47-K46-I47,0)</f>
        <v>0</v>
      </c>
    </row>
    <row r="48" spans="1:12" ht="18" customHeight="1">
      <c r="B48" s="3">
        <v>41472</v>
      </c>
      <c r="C48" s="4" t="s">
        <v>79</v>
      </c>
      <c r="D48" s="3">
        <v>41472</v>
      </c>
      <c r="E48" s="5" t="s">
        <v>281</v>
      </c>
      <c r="F48" s="33"/>
      <c r="G48" s="5"/>
      <c r="H48" s="22" t="s">
        <v>80</v>
      </c>
      <c r="I48" s="16">
        <v>118888</v>
      </c>
      <c r="J48" s="5"/>
      <c r="K48" s="49">
        <f t="shared" si="3"/>
        <v>236673702</v>
      </c>
      <c r="L48" s="49">
        <f t="shared" si="4"/>
        <v>0</v>
      </c>
    </row>
    <row r="49" spans="2:12" ht="18" customHeight="1">
      <c r="B49" s="3">
        <v>41472</v>
      </c>
      <c r="C49" s="4" t="s">
        <v>229</v>
      </c>
      <c r="D49" s="3">
        <v>41472</v>
      </c>
      <c r="E49" s="5" t="s">
        <v>206</v>
      </c>
      <c r="F49" s="33"/>
      <c r="G49" s="5"/>
      <c r="H49" s="22" t="s">
        <v>23</v>
      </c>
      <c r="I49" s="16">
        <v>1370000</v>
      </c>
      <c r="J49" s="5"/>
      <c r="K49" s="49">
        <f t="shared" si="3"/>
        <v>238043702</v>
      </c>
      <c r="L49" s="49">
        <f t="shared" si="4"/>
        <v>0</v>
      </c>
    </row>
    <row r="50" spans="2:12" ht="18" customHeight="1">
      <c r="B50" s="3">
        <v>41473</v>
      </c>
      <c r="C50" s="4" t="s">
        <v>79</v>
      </c>
      <c r="D50" s="3">
        <v>41473</v>
      </c>
      <c r="E50" s="5" t="s">
        <v>194</v>
      </c>
      <c r="F50" s="33"/>
      <c r="G50" s="5"/>
      <c r="H50" s="22" t="s">
        <v>24</v>
      </c>
      <c r="I50" s="16">
        <v>1000</v>
      </c>
      <c r="J50" s="5"/>
      <c r="K50" s="49">
        <f t="shared" si="3"/>
        <v>238044702</v>
      </c>
      <c r="L50" s="49">
        <f t="shared" si="4"/>
        <v>0</v>
      </c>
    </row>
    <row r="51" spans="2:12" ht="18" customHeight="1">
      <c r="B51" s="3">
        <v>41473</v>
      </c>
      <c r="C51" s="4" t="s">
        <v>79</v>
      </c>
      <c r="D51" s="3">
        <v>41473</v>
      </c>
      <c r="E51" s="5" t="s">
        <v>194</v>
      </c>
      <c r="F51" s="33"/>
      <c r="G51" s="5"/>
      <c r="H51" s="22" t="s">
        <v>24</v>
      </c>
      <c r="I51" s="16">
        <v>1000</v>
      </c>
      <c r="J51" s="5"/>
      <c r="K51" s="49">
        <f t="shared" si="3"/>
        <v>238045702</v>
      </c>
      <c r="L51" s="49">
        <f t="shared" si="4"/>
        <v>0</v>
      </c>
    </row>
    <row r="52" spans="2:12" ht="18" customHeight="1">
      <c r="B52" s="3">
        <v>41473</v>
      </c>
      <c r="C52" s="4" t="s">
        <v>231</v>
      </c>
      <c r="D52" s="3">
        <v>41473</v>
      </c>
      <c r="E52" s="5" t="s">
        <v>230</v>
      </c>
      <c r="F52" s="33"/>
      <c r="G52" s="5"/>
      <c r="H52" s="22" t="s">
        <v>23</v>
      </c>
      <c r="I52" s="16">
        <v>3500000</v>
      </c>
      <c r="J52" s="5"/>
      <c r="K52" s="49">
        <f t="shared" si="3"/>
        <v>241545702</v>
      </c>
      <c r="L52" s="49">
        <f t="shared" si="4"/>
        <v>0</v>
      </c>
    </row>
    <row r="53" spans="2:12" ht="18" customHeight="1">
      <c r="B53" s="3">
        <v>41475</v>
      </c>
      <c r="C53" s="4" t="s">
        <v>64</v>
      </c>
      <c r="D53" s="3">
        <v>41475</v>
      </c>
      <c r="E53" s="5" t="s">
        <v>147</v>
      </c>
      <c r="F53" s="33"/>
      <c r="G53" s="5"/>
      <c r="H53" s="22" t="s">
        <v>176</v>
      </c>
      <c r="I53" s="16">
        <v>113818</v>
      </c>
      <c r="J53" s="5"/>
      <c r="K53" s="49">
        <f t="shared" si="3"/>
        <v>241659520</v>
      </c>
      <c r="L53" s="49">
        <f t="shared" si="4"/>
        <v>0</v>
      </c>
    </row>
    <row r="54" spans="2:12" ht="18" customHeight="1">
      <c r="B54" s="3">
        <v>41475</v>
      </c>
      <c r="C54" s="4" t="s">
        <v>79</v>
      </c>
      <c r="D54" s="3">
        <v>41475</v>
      </c>
      <c r="E54" s="5" t="s">
        <v>207</v>
      </c>
      <c r="F54" s="33"/>
      <c r="G54" s="5"/>
      <c r="H54" s="22" t="s">
        <v>80</v>
      </c>
      <c r="I54" s="16">
        <v>31800</v>
      </c>
      <c r="J54" s="5"/>
      <c r="K54" s="49">
        <f t="shared" si="3"/>
        <v>241691320</v>
      </c>
      <c r="L54" s="49">
        <f t="shared" si="4"/>
        <v>0</v>
      </c>
    </row>
    <row r="55" spans="2:12" ht="18" customHeight="1">
      <c r="B55" s="3">
        <v>41478</v>
      </c>
      <c r="C55" s="4" t="s">
        <v>250</v>
      </c>
      <c r="D55" s="3">
        <v>41478</v>
      </c>
      <c r="E55" s="5" t="s">
        <v>225</v>
      </c>
      <c r="F55" s="33"/>
      <c r="G55" s="5"/>
      <c r="H55" s="22" t="s">
        <v>23</v>
      </c>
      <c r="I55" s="16">
        <v>384000</v>
      </c>
      <c r="J55" s="5"/>
      <c r="K55" s="49">
        <f t="shared" si="3"/>
        <v>242075320</v>
      </c>
      <c r="L55" s="49">
        <f t="shared" si="4"/>
        <v>0</v>
      </c>
    </row>
    <row r="56" spans="2:12" ht="18" customHeight="1">
      <c r="B56" s="3">
        <v>41478</v>
      </c>
      <c r="C56" s="4" t="s">
        <v>250</v>
      </c>
      <c r="D56" s="3">
        <v>41478</v>
      </c>
      <c r="E56" s="5" t="s">
        <v>264</v>
      </c>
      <c r="F56" s="33"/>
      <c r="G56" s="5"/>
      <c r="H56" s="22" t="s">
        <v>23</v>
      </c>
      <c r="I56" s="16">
        <v>632625</v>
      </c>
      <c r="J56" s="5"/>
      <c r="K56" s="49">
        <f t="shared" si="3"/>
        <v>242707945</v>
      </c>
      <c r="L56" s="49">
        <f t="shared" si="4"/>
        <v>0</v>
      </c>
    </row>
    <row r="57" spans="2:12" ht="18" customHeight="1">
      <c r="B57" s="3">
        <v>41478</v>
      </c>
      <c r="C57" s="4" t="s">
        <v>250</v>
      </c>
      <c r="D57" s="3">
        <v>41478</v>
      </c>
      <c r="E57" s="5" t="s">
        <v>295</v>
      </c>
      <c r="F57" s="33"/>
      <c r="G57" s="5"/>
      <c r="H57" s="22" t="s">
        <v>23</v>
      </c>
      <c r="I57" s="16">
        <v>846600</v>
      </c>
      <c r="J57" s="5"/>
      <c r="K57" s="49">
        <f t="shared" si="3"/>
        <v>243554545</v>
      </c>
      <c r="L57" s="49">
        <f t="shared" si="4"/>
        <v>0</v>
      </c>
    </row>
    <row r="58" spans="2:12" ht="18" customHeight="1">
      <c r="B58" s="3">
        <v>41479</v>
      </c>
      <c r="C58" s="4" t="s">
        <v>66</v>
      </c>
      <c r="D58" s="3">
        <v>41479</v>
      </c>
      <c r="E58" s="5" t="s">
        <v>154</v>
      </c>
      <c r="F58" s="33"/>
      <c r="G58" s="5"/>
      <c r="H58" s="22" t="s">
        <v>176</v>
      </c>
      <c r="I58" s="16">
        <v>50000</v>
      </c>
      <c r="J58" s="5"/>
      <c r="K58" s="49">
        <f t="shared" si="3"/>
        <v>243604545</v>
      </c>
      <c r="L58" s="49">
        <f t="shared" si="4"/>
        <v>0</v>
      </c>
    </row>
    <row r="59" spans="2:12" ht="18" customHeight="1">
      <c r="B59" s="3">
        <v>41479</v>
      </c>
      <c r="C59" s="4" t="s">
        <v>79</v>
      </c>
      <c r="D59" s="3">
        <v>41479</v>
      </c>
      <c r="E59" s="5" t="s">
        <v>194</v>
      </c>
      <c r="F59" s="33"/>
      <c r="G59" s="5"/>
      <c r="H59" s="22" t="s">
        <v>24</v>
      </c>
      <c r="I59" s="16">
        <v>1000</v>
      </c>
      <c r="J59" s="5"/>
      <c r="K59" s="49">
        <f t="shared" si="3"/>
        <v>243605545</v>
      </c>
      <c r="L59" s="49">
        <f t="shared" si="4"/>
        <v>0</v>
      </c>
    </row>
    <row r="60" spans="2:12" ht="18" customHeight="1">
      <c r="B60" s="3">
        <v>41480</v>
      </c>
      <c r="C60" s="4" t="s">
        <v>266</v>
      </c>
      <c r="D60" s="3">
        <v>41480</v>
      </c>
      <c r="E60" s="5" t="s">
        <v>296</v>
      </c>
      <c r="F60" s="33"/>
      <c r="G60" s="5"/>
      <c r="H60" s="22" t="s">
        <v>23</v>
      </c>
      <c r="I60" s="16">
        <v>2119050</v>
      </c>
      <c r="J60" s="5"/>
      <c r="K60" s="49">
        <f t="shared" si="3"/>
        <v>245724595</v>
      </c>
      <c r="L60" s="49">
        <f t="shared" si="4"/>
        <v>0</v>
      </c>
    </row>
    <row r="61" spans="2:12" ht="18" customHeight="1">
      <c r="B61" s="3">
        <v>41480</v>
      </c>
      <c r="C61" s="4" t="s">
        <v>266</v>
      </c>
      <c r="D61" s="3">
        <v>41480</v>
      </c>
      <c r="E61" s="5" t="s">
        <v>297</v>
      </c>
      <c r="F61" s="33"/>
      <c r="G61" s="5"/>
      <c r="H61" s="22" t="s">
        <v>23</v>
      </c>
      <c r="I61" s="16">
        <v>450450</v>
      </c>
      <c r="J61" s="5"/>
      <c r="K61" s="49">
        <f t="shared" si="3"/>
        <v>246175045</v>
      </c>
      <c r="L61" s="49">
        <f t="shared" si="4"/>
        <v>0</v>
      </c>
    </row>
    <row r="62" spans="2:12" ht="18" customHeight="1">
      <c r="B62" s="3">
        <v>41482</v>
      </c>
      <c r="C62" s="4" t="s">
        <v>69</v>
      </c>
      <c r="D62" s="3">
        <v>41482</v>
      </c>
      <c r="E62" s="5" t="s">
        <v>87</v>
      </c>
      <c r="F62" s="33"/>
      <c r="G62" s="5"/>
      <c r="H62" s="22" t="s">
        <v>176</v>
      </c>
      <c r="I62" s="16">
        <v>1600000</v>
      </c>
      <c r="J62" s="5"/>
      <c r="K62" s="49">
        <f t="shared" si="3"/>
        <v>247775045</v>
      </c>
      <c r="L62" s="49">
        <f t="shared" si="4"/>
        <v>0</v>
      </c>
    </row>
    <row r="63" spans="2:12" ht="18" customHeight="1">
      <c r="B63" s="3">
        <v>41482</v>
      </c>
      <c r="C63" s="4" t="s">
        <v>298</v>
      </c>
      <c r="D63" s="3">
        <v>41482</v>
      </c>
      <c r="E63" s="5" t="s">
        <v>206</v>
      </c>
      <c r="F63" s="33"/>
      <c r="G63" s="5"/>
      <c r="H63" s="22" t="s">
        <v>23</v>
      </c>
      <c r="I63" s="16">
        <v>1370000</v>
      </c>
      <c r="J63" s="5"/>
      <c r="K63" s="49">
        <f t="shared" ref="K63:K82" si="5">MAX(K62+I63-J63-L62,0)</f>
        <v>249145045</v>
      </c>
      <c r="L63" s="49">
        <f t="shared" ref="L63:L82" si="6">MAX(L62+J63-K62-I63,0)</f>
        <v>0</v>
      </c>
    </row>
    <row r="64" spans="2:12" ht="18" customHeight="1">
      <c r="B64" s="3">
        <v>41482</v>
      </c>
      <c r="C64" s="4" t="s">
        <v>299</v>
      </c>
      <c r="D64" s="3">
        <v>41482</v>
      </c>
      <c r="E64" s="5" t="s">
        <v>300</v>
      </c>
      <c r="F64" s="33"/>
      <c r="G64" s="5"/>
      <c r="H64" s="22" t="s">
        <v>23</v>
      </c>
      <c r="I64" s="16">
        <v>602000</v>
      </c>
      <c r="J64" s="5"/>
      <c r="K64" s="49">
        <f t="shared" si="5"/>
        <v>249747045</v>
      </c>
      <c r="L64" s="49">
        <f t="shared" si="6"/>
        <v>0</v>
      </c>
    </row>
    <row r="65" spans="1:12" ht="18.75" customHeight="1">
      <c r="A65" s="6" t="str">
        <f t="shared" si="0"/>
        <v>VL0941482</v>
      </c>
      <c r="B65" s="3">
        <v>41482</v>
      </c>
      <c r="C65" s="4" t="s">
        <v>299</v>
      </c>
      <c r="D65" s="3">
        <v>41482</v>
      </c>
      <c r="E65" s="5" t="s">
        <v>225</v>
      </c>
      <c r="F65" s="33"/>
      <c r="G65" s="5"/>
      <c r="H65" s="22" t="s">
        <v>23</v>
      </c>
      <c r="I65" s="16">
        <v>380800</v>
      </c>
      <c r="J65" s="5"/>
      <c r="K65" s="49">
        <f t="shared" si="5"/>
        <v>250127845</v>
      </c>
      <c r="L65" s="49">
        <f t="shared" si="6"/>
        <v>0</v>
      </c>
    </row>
    <row r="66" spans="1:12" ht="18.75" customHeight="1">
      <c r="A66" s="6" t="str">
        <f>C66&amp;D66</f>
        <v>VL0941482</v>
      </c>
      <c r="B66" s="3">
        <v>41482</v>
      </c>
      <c r="C66" s="4" t="s">
        <v>299</v>
      </c>
      <c r="D66" s="3">
        <v>41482</v>
      </c>
      <c r="E66" s="5" t="s">
        <v>228</v>
      </c>
      <c r="F66" s="33"/>
      <c r="G66" s="5"/>
      <c r="H66" s="22" t="s">
        <v>23</v>
      </c>
      <c r="I66" s="16">
        <v>631800</v>
      </c>
      <c r="J66" s="5"/>
      <c r="K66" s="49">
        <f t="shared" si="5"/>
        <v>250759645</v>
      </c>
      <c r="L66" s="49">
        <f t="shared" si="6"/>
        <v>0</v>
      </c>
    </row>
    <row r="67" spans="1:12" ht="18.75" customHeight="1">
      <c r="B67" s="3">
        <v>41482</v>
      </c>
      <c r="C67" s="4" t="s">
        <v>299</v>
      </c>
      <c r="D67" s="3">
        <v>41482</v>
      </c>
      <c r="E67" s="5" t="s">
        <v>224</v>
      </c>
      <c r="F67" s="33"/>
      <c r="G67" s="5"/>
      <c r="H67" s="22" t="s">
        <v>23</v>
      </c>
      <c r="I67" s="16">
        <v>425600</v>
      </c>
      <c r="J67" s="5"/>
      <c r="K67" s="49">
        <f t="shared" si="5"/>
        <v>251185245</v>
      </c>
      <c r="L67" s="49">
        <f t="shared" si="6"/>
        <v>0</v>
      </c>
    </row>
    <row r="68" spans="1:12" ht="18.75" customHeight="1">
      <c r="B68" s="3">
        <v>41485</v>
      </c>
      <c r="C68" s="4" t="s">
        <v>74</v>
      </c>
      <c r="D68" s="3">
        <v>41485</v>
      </c>
      <c r="E68" s="5" t="s">
        <v>141</v>
      </c>
      <c r="F68" s="33"/>
      <c r="G68" s="5"/>
      <c r="H68" s="22" t="s">
        <v>176</v>
      </c>
      <c r="I68" s="16">
        <v>130000</v>
      </c>
      <c r="J68" s="5"/>
      <c r="K68" s="49">
        <f t="shared" si="5"/>
        <v>251315245</v>
      </c>
      <c r="L68" s="49">
        <f t="shared" si="6"/>
        <v>0</v>
      </c>
    </row>
    <row r="69" spans="1:12" ht="18.75" customHeight="1">
      <c r="B69" s="3">
        <v>41485</v>
      </c>
      <c r="C69" s="4" t="s">
        <v>79</v>
      </c>
      <c r="D69" s="3">
        <v>41485</v>
      </c>
      <c r="E69" s="5" t="s">
        <v>194</v>
      </c>
      <c r="F69" s="33"/>
      <c r="G69" s="5"/>
      <c r="H69" s="22" t="s">
        <v>24</v>
      </c>
      <c r="I69" s="16">
        <v>1000</v>
      </c>
      <c r="J69" s="5"/>
      <c r="K69" s="49">
        <f t="shared" si="5"/>
        <v>251316245</v>
      </c>
      <c r="L69" s="49">
        <f t="shared" si="6"/>
        <v>0</v>
      </c>
    </row>
    <row r="70" spans="1:12" ht="18.75" customHeight="1">
      <c r="B70" s="3">
        <v>41485</v>
      </c>
      <c r="C70" s="4" t="s">
        <v>79</v>
      </c>
      <c r="D70" s="3">
        <v>41485</v>
      </c>
      <c r="E70" s="5" t="s">
        <v>194</v>
      </c>
      <c r="F70" s="33"/>
      <c r="G70" s="5"/>
      <c r="H70" s="22" t="s">
        <v>24</v>
      </c>
      <c r="I70" s="16">
        <v>1000</v>
      </c>
      <c r="J70" s="5"/>
      <c r="K70" s="49">
        <f t="shared" si="5"/>
        <v>251317245</v>
      </c>
      <c r="L70" s="49">
        <f t="shared" si="6"/>
        <v>0</v>
      </c>
    </row>
    <row r="71" spans="1:12" ht="18.75" customHeight="1">
      <c r="B71" s="3">
        <v>41485</v>
      </c>
      <c r="C71" s="4" t="s">
        <v>79</v>
      </c>
      <c r="D71" s="3">
        <v>41485</v>
      </c>
      <c r="E71" s="5" t="s">
        <v>194</v>
      </c>
      <c r="F71" s="33"/>
      <c r="G71" s="5"/>
      <c r="H71" s="22" t="s">
        <v>24</v>
      </c>
      <c r="I71" s="16">
        <v>2000</v>
      </c>
      <c r="J71" s="5"/>
      <c r="K71" s="49">
        <f t="shared" si="5"/>
        <v>251319245</v>
      </c>
      <c r="L71" s="49">
        <f t="shared" si="6"/>
        <v>0</v>
      </c>
    </row>
    <row r="72" spans="1:12" ht="18.75" customHeight="1">
      <c r="B72" s="3">
        <v>41486</v>
      </c>
      <c r="C72" s="4" t="s">
        <v>75</v>
      </c>
      <c r="D72" s="3">
        <v>41486</v>
      </c>
      <c r="E72" s="5" t="s">
        <v>147</v>
      </c>
      <c r="F72" s="33"/>
      <c r="G72" s="5"/>
      <c r="H72" s="22" t="s">
        <v>176</v>
      </c>
      <c r="I72" s="16">
        <v>86502</v>
      </c>
      <c r="J72" s="5"/>
      <c r="K72" s="49">
        <f t="shared" si="5"/>
        <v>251405747</v>
      </c>
      <c r="L72" s="49">
        <f t="shared" si="6"/>
        <v>0</v>
      </c>
    </row>
    <row r="73" spans="1:12" ht="18.75" customHeight="1">
      <c r="B73" s="3">
        <v>41486</v>
      </c>
      <c r="C73" s="4" t="s">
        <v>76</v>
      </c>
      <c r="D73" s="3">
        <v>41486</v>
      </c>
      <c r="E73" s="5" t="s">
        <v>71</v>
      </c>
      <c r="F73" s="33"/>
      <c r="G73" s="5"/>
      <c r="H73" s="22" t="s">
        <v>176</v>
      </c>
      <c r="I73" s="16">
        <v>666330</v>
      </c>
      <c r="J73" s="5"/>
      <c r="K73" s="49">
        <f t="shared" si="5"/>
        <v>252072077</v>
      </c>
      <c r="L73" s="49">
        <f t="shared" si="6"/>
        <v>0</v>
      </c>
    </row>
    <row r="74" spans="1:12" ht="18.75" customHeight="1">
      <c r="B74" s="3">
        <v>41486</v>
      </c>
      <c r="C74" s="4" t="s">
        <v>177</v>
      </c>
      <c r="D74" s="3">
        <v>41471</v>
      </c>
      <c r="E74" s="5" t="s">
        <v>214</v>
      </c>
      <c r="F74" s="33"/>
      <c r="G74" s="5"/>
      <c r="H74" s="22" t="s">
        <v>23</v>
      </c>
      <c r="I74" s="16">
        <v>378368</v>
      </c>
      <c r="J74" s="5"/>
      <c r="K74" s="49">
        <f t="shared" si="5"/>
        <v>252450445</v>
      </c>
      <c r="L74" s="49">
        <f t="shared" si="6"/>
        <v>0</v>
      </c>
    </row>
    <row r="75" spans="1:12" ht="18.75" customHeight="1">
      <c r="B75" s="3">
        <v>41486</v>
      </c>
      <c r="C75" s="4" t="s">
        <v>177</v>
      </c>
      <c r="D75" s="3">
        <v>41470</v>
      </c>
      <c r="E75" s="5" t="s">
        <v>269</v>
      </c>
      <c r="F75" s="33"/>
      <c r="G75" s="5"/>
      <c r="H75" s="22" t="s">
        <v>23</v>
      </c>
      <c r="I75" s="16">
        <v>4600000</v>
      </c>
      <c r="J75" s="5"/>
      <c r="K75" s="49">
        <f t="shared" si="5"/>
        <v>257050445</v>
      </c>
      <c r="L75" s="49">
        <f t="shared" si="6"/>
        <v>0</v>
      </c>
    </row>
    <row r="76" spans="1:12" ht="18.75" customHeight="1">
      <c r="B76" s="3">
        <v>41486</v>
      </c>
      <c r="C76" s="4" t="s">
        <v>177</v>
      </c>
      <c r="D76" s="3">
        <v>41486</v>
      </c>
      <c r="E76" s="5" t="s">
        <v>301</v>
      </c>
      <c r="F76" s="33"/>
      <c r="G76" s="5"/>
      <c r="H76" s="22" t="s">
        <v>23</v>
      </c>
      <c r="I76" s="16">
        <v>3547401</v>
      </c>
      <c r="J76" s="5"/>
      <c r="K76" s="49">
        <f t="shared" si="5"/>
        <v>260597846</v>
      </c>
      <c r="L76" s="49">
        <f t="shared" si="6"/>
        <v>0</v>
      </c>
    </row>
    <row r="77" spans="1:12" ht="18.75" customHeight="1">
      <c r="B77" s="3">
        <v>41486</v>
      </c>
      <c r="C77" s="4" t="s">
        <v>177</v>
      </c>
      <c r="D77" s="3">
        <v>41459</v>
      </c>
      <c r="E77" s="5" t="s">
        <v>302</v>
      </c>
      <c r="F77" s="33"/>
      <c r="G77" s="5"/>
      <c r="H77" s="22" t="s">
        <v>23</v>
      </c>
      <c r="I77" s="16">
        <v>358903</v>
      </c>
      <c r="J77" s="5"/>
      <c r="K77" s="49">
        <f t="shared" si="5"/>
        <v>260956749</v>
      </c>
      <c r="L77" s="49">
        <f t="shared" si="6"/>
        <v>0</v>
      </c>
    </row>
    <row r="78" spans="1:12" ht="18.75" customHeight="1">
      <c r="B78" s="3">
        <v>41486</v>
      </c>
      <c r="C78" s="4" t="s">
        <v>177</v>
      </c>
      <c r="D78" s="3">
        <v>41464</v>
      </c>
      <c r="E78" s="5" t="s">
        <v>303</v>
      </c>
      <c r="F78" s="33"/>
      <c r="G78" s="5"/>
      <c r="H78" s="22" t="s">
        <v>23</v>
      </c>
      <c r="I78" s="16">
        <v>1328120</v>
      </c>
      <c r="J78" s="5"/>
      <c r="K78" s="49">
        <f t="shared" si="5"/>
        <v>262284869</v>
      </c>
      <c r="L78" s="49">
        <f t="shared" si="6"/>
        <v>0</v>
      </c>
    </row>
    <row r="79" spans="1:12" ht="18.75" customHeight="1">
      <c r="B79" s="3">
        <v>41486</v>
      </c>
      <c r="C79" s="4" t="s">
        <v>177</v>
      </c>
      <c r="D79" s="3">
        <v>41472</v>
      </c>
      <c r="E79" s="5" t="s">
        <v>304</v>
      </c>
      <c r="F79" s="33"/>
      <c r="G79" s="5"/>
      <c r="H79" s="22" t="s">
        <v>23</v>
      </c>
      <c r="I79" s="16">
        <v>1299030</v>
      </c>
      <c r="J79" s="5"/>
      <c r="K79" s="49">
        <f t="shared" si="5"/>
        <v>263583899</v>
      </c>
      <c r="L79" s="49">
        <f t="shared" si="6"/>
        <v>0</v>
      </c>
    </row>
    <row r="80" spans="1:12" ht="18.75" customHeight="1">
      <c r="B80" s="3">
        <v>41486</v>
      </c>
      <c r="C80" s="4" t="s">
        <v>177</v>
      </c>
      <c r="D80" s="3">
        <v>41454</v>
      </c>
      <c r="E80" s="5" t="s">
        <v>305</v>
      </c>
      <c r="F80" s="33"/>
      <c r="G80" s="5"/>
      <c r="H80" s="22" t="s">
        <v>23</v>
      </c>
      <c r="I80" s="16">
        <v>2487420</v>
      </c>
      <c r="J80" s="5"/>
      <c r="K80" s="49">
        <f t="shared" si="5"/>
        <v>266071319</v>
      </c>
      <c r="L80" s="49">
        <f t="shared" si="6"/>
        <v>0</v>
      </c>
    </row>
    <row r="81" spans="2:12" ht="18.75" customHeight="1">
      <c r="B81" s="3">
        <v>41486</v>
      </c>
      <c r="C81" s="4" t="s">
        <v>79</v>
      </c>
      <c r="D81" s="3">
        <v>41486</v>
      </c>
      <c r="E81" s="5" t="s">
        <v>194</v>
      </c>
      <c r="F81" s="33"/>
      <c r="G81" s="5"/>
      <c r="H81" s="22" t="s">
        <v>24</v>
      </c>
      <c r="I81" s="16">
        <v>2000</v>
      </c>
      <c r="J81" s="5"/>
      <c r="K81" s="49">
        <f t="shared" si="5"/>
        <v>266073319</v>
      </c>
      <c r="L81" s="49">
        <f t="shared" si="6"/>
        <v>0</v>
      </c>
    </row>
    <row r="82" spans="2:12">
      <c r="B82" s="3"/>
      <c r="C82" s="4"/>
      <c r="D82" s="17"/>
      <c r="E82" s="5"/>
      <c r="F82" s="33"/>
      <c r="G82" s="5"/>
      <c r="H82" s="22"/>
      <c r="I82" s="16"/>
      <c r="J82" s="5"/>
      <c r="K82" s="49">
        <f t="shared" si="5"/>
        <v>266073319</v>
      </c>
      <c r="L82" s="49">
        <f t="shared" si="6"/>
        <v>0</v>
      </c>
    </row>
    <row r="83" spans="2:12">
      <c r="B83" s="18"/>
      <c r="C83" s="15"/>
      <c r="D83" s="15"/>
      <c r="E83" s="15"/>
      <c r="F83" s="15"/>
      <c r="G83" s="15"/>
      <c r="H83" s="19"/>
      <c r="I83" s="15"/>
      <c r="J83" s="15"/>
      <c r="K83" s="4"/>
      <c r="L83" s="15"/>
    </row>
    <row r="84" spans="2:12">
      <c r="B84" s="25"/>
      <c r="C84" s="25"/>
      <c r="D84" s="25"/>
      <c r="E84" s="25" t="s">
        <v>19</v>
      </c>
      <c r="F84" s="25"/>
      <c r="G84" s="25"/>
      <c r="H84" s="26" t="s">
        <v>20</v>
      </c>
      <c r="I84" s="25">
        <f>SUM(I14:I83)</f>
        <v>36726850</v>
      </c>
      <c r="J84" s="25">
        <f>SUM(J50:J83)</f>
        <v>0</v>
      </c>
      <c r="K84" s="26" t="s">
        <v>20</v>
      </c>
      <c r="L84" s="26" t="s">
        <v>20</v>
      </c>
    </row>
    <row r="85" spans="2:12">
      <c r="B85" s="28"/>
      <c r="C85" s="28"/>
      <c r="D85" s="28"/>
      <c r="E85" s="28" t="s">
        <v>21</v>
      </c>
      <c r="F85" s="28"/>
      <c r="G85" s="28"/>
      <c r="H85" s="29" t="s">
        <v>20</v>
      </c>
      <c r="I85" s="29" t="s">
        <v>20</v>
      </c>
      <c r="J85" s="29" t="s">
        <v>20</v>
      </c>
      <c r="K85" s="20">
        <f>K13+I84-J84</f>
        <v>266073319</v>
      </c>
      <c r="L85" s="29" t="s">
        <v>20</v>
      </c>
    </row>
    <row r="87" spans="2:12">
      <c r="B87" s="21" t="s">
        <v>25</v>
      </c>
    </row>
    <row r="88" spans="2:12">
      <c r="B88" s="21" t="s">
        <v>110</v>
      </c>
    </row>
    <row r="89" spans="2:12">
      <c r="K89" s="8" t="s">
        <v>111</v>
      </c>
    </row>
    <row r="90" spans="2:12">
      <c r="B90" s="7"/>
      <c r="C90" s="7"/>
      <c r="D90" s="7"/>
      <c r="E90" s="7" t="s">
        <v>8</v>
      </c>
      <c r="F90" s="7"/>
      <c r="G90" s="7"/>
      <c r="H90" s="7"/>
      <c r="I90" s="7"/>
      <c r="J90" s="7"/>
      <c r="K90" s="7" t="s">
        <v>9</v>
      </c>
      <c r="L90" s="7"/>
    </row>
    <row r="91" spans="2:12">
      <c r="B91" s="2"/>
      <c r="C91" s="2"/>
      <c r="D91" s="2"/>
      <c r="E91" s="2" t="s">
        <v>10</v>
      </c>
      <c r="F91" s="2"/>
      <c r="G91" s="2"/>
      <c r="H91" s="2"/>
      <c r="I91" s="2"/>
      <c r="J91" s="2"/>
      <c r="K91" s="2" t="s">
        <v>11</v>
      </c>
      <c r="L91" s="2"/>
    </row>
    <row r="92" spans="2:12" ht="18" customHeight="1"/>
    <row r="93" spans="2:12" ht="18" customHeight="1"/>
    <row r="94" spans="2:12" ht="18" customHeight="1"/>
    <row r="95" spans="2:12" ht="18" customHeight="1"/>
    <row r="96" spans="2:12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</sheetData>
  <autoFilter ref="B11:M108">
    <filterColumn colId="8"/>
  </autoFilter>
  <mergeCells count="14">
    <mergeCell ref="B5:L5"/>
    <mergeCell ref="B6:L6"/>
    <mergeCell ref="B7:L7"/>
    <mergeCell ref="B8:L8"/>
    <mergeCell ref="B10:B11"/>
    <mergeCell ref="C10:D10"/>
    <mergeCell ref="E10:E11"/>
    <mergeCell ref="F10:F11"/>
    <mergeCell ref="G10:G11"/>
    <mergeCell ref="I1:L1"/>
    <mergeCell ref="I2:L3"/>
    <mergeCell ref="H10:H11"/>
    <mergeCell ref="I10:J10"/>
    <mergeCell ref="K10:L10"/>
  </mergeCells>
  <phoneticPr fontId="30" type="noConversion"/>
  <conditionalFormatting sqref="B14:J65">
    <cfRule type="expression" dxfId="8" priority="3" stopIfTrue="1">
      <formula>#REF!&lt;&gt;""</formula>
    </cfRule>
  </conditionalFormatting>
  <conditionalFormatting sqref="B82:J82">
    <cfRule type="expression" dxfId="7" priority="2" stopIfTrue="1">
      <formula>#REF!&lt;&gt;""</formula>
    </cfRule>
  </conditionalFormatting>
  <conditionalFormatting sqref="B66:J81">
    <cfRule type="expression" dxfId="6" priority="1" stopIfTrue="1">
      <formula>#REF!&lt;&gt;""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 enableFormatConditionsCalculation="0">
    <tabColor indexed="31"/>
  </sheetPr>
  <dimension ref="A1:L130"/>
  <sheetViews>
    <sheetView topLeftCell="B79" zoomScale="90" workbookViewId="0">
      <selection activeCell="B93" sqref="A93:XFD101"/>
    </sheetView>
  </sheetViews>
  <sheetFormatPr defaultRowHeight="15"/>
  <cols>
    <col min="1" max="1" width="5.140625" style="6" hidden="1" customWidth="1"/>
    <col min="2" max="2" width="10.7109375" style="6" customWidth="1"/>
    <col min="3" max="3" width="8.85546875" style="6" customWidth="1"/>
    <col min="4" max="4" width="12.5703125" style="6" customWidth="1"/>
    <col min="5" max="5" width="40.5703125" style="6" customWidth="1"/>
    <col min="6" max="6" width="6.7109375" style="6" hidden="1" customWidth="1"/>
    <col min="7" max="7" width="34.85546875" style="6" hidden="1" customWidth="1"/>
    <col min="8" max="8" width="6.85546875" style="6" customWidth="1"/>
    <col min="9" max="9" width="14.85546875" style="6" customWidth="1"/>
    <col min="10" max="10" width="11.85546875" style="6" customWidth="1"/>
    <col min="11" max="11" width="15.85546875" style="6" customWidth="1"/>
    <col min="12" max="12" width="10" style="6" customWidth="1"/>
    <col min="13" max="16384" width="9.140625" style="6"/>
  </cols>
  <sheetData>
    <row r="1" spans="1:12" s="11" customFormat="1" ht="16.5" customHeight="1">
      <c r="B1" s="1" t="s">
        <v>0</v>
      </c>
      <c r="C1" s="10"/>
      <c r="D1" s="10"/>
      <c r="E1" s="10"/>
      <c r="F1" s="10"/>
      <c r="G1" s="10"/>
      <c r="I1" s="42" t="s">
        <v>178</v>
      </c>
      <c r="J1" s="42"/>
      <c r="K1" s="42"/>
      <c r="L1" s="42"/>
    </row>
    <row r="2" spans="1:12" s="11" customFormat="1" ht="16.5" customHeight="1">
      <c r="B2" s="1" t="s">
        <v>26</v>
      </c>
      <c r="C2" s="38"/>
      <c r="D2" s="38"/>
      <c r="E2" s="38"/>
      <c r="F2" s="38"/>
      <c r="G2" s="38"/>
      <c r="I2" s="43" t="s">
        <v>173</v>
      </c>
      <c r="J2" s="43"/>
      <c r="K2" s="43"/>
      <c r="L2" s="43"/>
    </row>
    <row r="3" spans="1:12" s="11" customFormat="1" ht="16.5" customHeight="1">
      <c r="B3" s="9"/>
      <c r="C3" s="12"/>
      <c r="D3" s="12"/>
      <c r="E3" s="38"/>
      <c r="F3" s="38"/>
      <c r="G3" s="38"/>
      <c r="I3" s="43"/>
      <c r="J3" s="43"/>
      <c r="K3" s="43"/>
      <c r="L3" s="43"/>
    </row>
    <row r="4" spans="1:12" s="11" customFormat="1" ht="6.75" customHeight="1">
      <c r="B4" s="38"/>
      <c r="C4" s="38"/>
      <c r="D4" s="38"/>
      <c r="E4" s="38"/>
      <c r="F4" s="38"/>
      <c r="G4" s="38"/>
      <c r="I4" s="39"/>
      <c r="J4" s="39"/>
      <c r="K4" s="39"/>
      <c r="L4" s="39"/>
    </row>
    <row r="5" spans="1:12" ht="24.75" customHeight="1">
      <c r="B5" s="44" t="s">
        <v>179</v>
      </c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2">
      <c r="B6" s="48" t="s">
        <v>180</v>
      </c>
      <c r="C6" s="48"/>
      <c r="D6" s="48"/>
      <c r="E6" s="48"/>
      <c r="F6" s="48"/>
      <c r="G6" s="48"/>
      <c r="H6" s="48"/>
      <c r="I6" s="48"/>
      <c r="J6" s="48"/>
      <c r="K6" s="48"/>
      <c r="L6" s="48"/>
    </row>
    <row r="7" spans="1:12">
      <c r="B7" s="48" t="s">
        <v>181</v>
      </c>
      <c r="C7" s="48"/>
      <c r="D7" s="48"/>
      <c r="E7" s="48"/>
      <c r="F7" s="48"/>
      <c r="G7" s="48"/>
      <c r="H7" s="48"/>
      <c r="I7" s="48"/>
      <c r="J7" s="48"/>
      <c r="K7" s="48"/>
      <c r="L7" s="48"/>
    </row>
    <row r="8" spans="1:12">
      <c r="B8" s="48" t="s">
        <v>182</v>
      </c>
      <c r="C8" s="48"/>
      <c r="D8" s="48"/>
      <c r="E8" s="48"/>
      <c r="F8" s="48"/>
      <c r="G8" s="48"/>
      <c r="H8" s="48"/>
      <c r="I8" s="48"/>
      <c r="J8" s="48"/>
      <c r="K8" s="48"/>
      <c r="L8" s="48"/>
    </row>
    <row r="9" spans="1:12" ht="30" customHeight="1"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</row>
    <row r="10" spans="1:12" ht="20.25" customHeight="1">
      <c r="B10" s="46" t="s">
        <v>12</v>
      </c>
      <c r="C10" s="45" t="s">
        <v>183</v>
      </c>
      <c r="D10" s="45"/>
      <c r="E10" s="45" t="s">
        <v>1</v>
      </c>
      <c r="F10" s="46" t="s">
        <v>31</v>
      </c>
      <c r="G10" s="46" t="s">
        <v>32</v>
      </c>
      <c r="H10" s="46" t="s">
        <v>13</v>
      </c>
      <c r="I10" s="45" t="s">
        <v>14</v>
      </c>
      <c r="J10" s="45"/>
      <c r="K10" s="45" t="s">
        <v>185</v>
      </c>
      <c r="L10" s="45" t="s">
        <v>2</v>
      </c>
    </row>
    <row r="11" spans="1:12" ht="34.5" customHeight="1">
      <c r="B11" s="47"/>
      <c r="C11" s="40" t="s">
        <v>78</v>
      </c>
      <c r="D11" s="40" t="s">
        <v>184</v>
      </c>
      <c r="E11" s="45"/>
      <c r="F11" s="47"/>
      <c r="G11" s="47"/>
      <c r="H11" s="47"/>
      <c r="I11" s="40" t="s">
        <v>15</v>
      </c>
      <c r="J11" s="40" t="s">
        <v>16</v>
      </c>
      <c r="K11" s="40" t="s">
        <v>15</v>
      </c>
      <c r="L11" s="40" t="s">
        <v>16</v>
      </c>
    </row>
    <row r="12" spans="1:12" s="14" customFormat="1" ht="18" customHeight="1">
      <c r="B12" s="13" t="s">
        <v>3</v>
      </c>
      <c r="C12" s="13" t="s">
        <v>4</v>
      </c>
      <c r="D12" s="13" t="s">
        <v>5</v>
      </c>
      <c r="E12" s="13" t="s">
        <v>6</v>
      </c>
      <c r="F12" s="13"/>
      <c r="G12" s="13"/>
      <c r="H12" s="13" t="s">
        <v>17</v>
      </c>
      <c r="I12" s="13">
        <v>1</v>
      </c>
      <c r="J12" s="13">
        <v>2</v>
      </c>
      <c r="K12" s="13">
        <v>3</v>
      </c>
      <c r="L12" s="13" t="s">
        <v>7</v>
      </c>
    </row>
    <row r="13" spans="1:12" s="27" customFormat="1" ht="18" customHeight="1">
      <c r="B13" s="25"/>
      <c r="C13" s="25"/>
      <c r="D13" s="25"/>
      <c r="E13" s="25" t="s">
        <v>18</v>
      </c>
      <c r="F13" s="25"/>
      <c r="G13" s="25"/>
      <c r="H13" s="30"/>
      <c r="I13" s="24"/>
      <c r="J13" s="25"/>
      <c r="K13" s="31">
        <f>'07'!K85</f>
        <v>266073319</v>
      </c>
      <c r="L13" s="25"/>
    </row>
    <row r="14" spans="1:12" ht="22.5" customHeight="1">
      <c r="A14" s="6" t="str">
        <f t="shared" ref="A14:A44" si="0">C14&amp;D14</f>
        <v>C0141487</v>
      </c>
      <c r="B14" s="3">
        <v>41487</v>
      </c>
      <c r="C14" s="4" t="s">
        <v>33</v>
      </c>
      <c r="D14" s="3">
        <v>41487</v>
      </c>
      <c r="E14" s="5" t="s">
        <v>155</v>
      </c>
      <c r="F14" s="33"/>
      <c r="G14" s="5"/>
      <c r="H14" s="22" t="s">
        <v>176</v>
      </c>
      <c r="I14" s="16">
        <v>239318</v>
      </c>
      <c r="J14" s="5"/>
      <c r="K14" s="49">
        <f>MAX(K13+I14-J14-L13,0)</f>
        <v>266312637</v>
      </c>
      <c r="L14" s="49">
        <f>MAX(L13+J14-K13-I14,0)</f>
        <v>0</v>
      </c>
    </row>
    <row r="15" spans="1:12" ht="22.5" customHeight="1">
      <c r="A15" s="6" t="str">
        <f t="shared" si="0"/>
        <v>C0241487</v>
      </c>
      <c r="B15" s="3">
        <v>41487</v>
      </c>
      <c r="C15" s="4" t="s">
        <v>34</v>
      </c>
      <c r="D15" s="3">
        <v>41487</v>
      </c>
      <c r="E15" s="5" t="s">
        <v>27</v>
      </c>
      <c r="F15" s="33"/>
      <c r="G15" s="5"/>
      <c r="H15" s="22" t="s">
        <v>176</v>
      </c>
      <c r="I15" s="16">
        <v>514800</v>
      </c>
      <c r="J15" s="5"/>
      <c r="K15" s="49">
        <f t="shared" ref="K15:K44" si="1">MAX(K14+I15-J15-L14,0)</f>
        <v>266827437</v>
      </c>
      <c r="L15" s="49">
        <f t="shared" ref="L15:L44" si="2">MAX(L14+J15-K14-I15,0)</f>
        <v>0</v>
      </c>
    </row>
    <row r="16" spans="1:12" ht="22.5" customHeight="1">
      <c r="A16" s="6" t="str">
        <f t="shared" si="0"/>
        <v>C0241487</v>
      </c>
      <c r="B16" s="3">
        <v>41487</v>
      </c>
      <c r="C16" s="4" t="s">
        <v>34</v>
      </c>
      <c r="D16" s="3">
        <v>41487</v>
      </c>
      <c r="E16" s="5" t="s">
        <v>156</v>
      </c>
      <c r="F16" s="33"/>
      <c r="G16" s="5"/>
      <c r="H16" s="22" t="s">
        <v>176</v>
      </c>
      <c r="I16" s="16">
        <v>243225</v>
      </c>
      <c r="J16" s="5"/>
      <c r="K16" s="49">
        <f t="shared" si="1"/>
        <v>267070662</v>
      </c>
      <c r="L16" s="49">
        <f t="shared" si="2"/>
        <v>0</v>
      </c>
    </row>
    <row r="17" spans="1:12" ht="22.5" customHeight="1">
      <c r="A17" s="6" t="str">
        <f t="shared" si="0"/>
        <v>GBN41488</v>
      </c>
      <c r="B17" s="3">
        <v>41488</v>
      </c>
      <c r="C17" s="4" t="s">
        <v>79</v>
      </c>
      <c r="D17" s="3">
        <v>41488</v>
      </c>
      <c r="E17" s="5" t="s">
        <v>306</v>
      </c>
      <c r="F17" s="33"/>
      <c r="G17" s="5"/>
      <c r="H17" s="22" t="s">
        <v>80</v>
      </c>
      <c r="I17" s="16">
        <v>4222</v>
      </c>
      <c r="J17" s="5"/>
      <c r="K17" s="49">
        <f t="shared" si="1"/>
        <v>267074884</v>
      </c>
      <c r="L17" s="49">
        <f t="shared" si="2"/>
        <v>0</v>
      </c>
    </row>
    <row r="18" spans="1:12" ht="22.5" customHeight="1">
      <c r="A18" s="6" t="str">
        <f t="shared" si="0"/>
        <v>GBN41489</v>
      </c>
      <c r="B18" s="3">
        <v>41489</v>
      </c>
      <c r="C18" s="4" t="s">
        <v>79</v>
      </c>
      <c r="D18" s="3">
        <v>41489</v>
      </c>
      <c r="E18" s="5" t="s">
        <v>281</v>
      </c>
      <c r="F18" s="33"/>
      <c r="G18" s="5"/>
      <c r="H18" s="22" t="s">
        <v>80</v>
      </c>
      <c r="I18" s="16">
        <v>61219</v>
      </c>
      <c r="J18" s="5"/>
      <c r="K18" s="49">
        <f t="shared" si="1"/>
        <v>267136103</v>
      </c>
      <c r="L18" s="49">
        <f t="shared" si="2"/>
        <v>0</v>
      </c>
    </row>
    <row r="19" spans="1:12" ht="22.5" customHeight="1">
      <c r="A19" s="6" t="str">
        <f t="shared" si="0"/>
        <v>GBN41489</v>
      </c>
      <c r="B19" s="3">
        <v>41489</v>
      </c>
      <c r="C19" s="4" t="s">
        <v>79</v>
      </c>
      <c r="D19" s="3">
        <v>41489</v>
      </c>
      <c r="E19" s="5" t="s">
        <v>249</v>
      </c>
      <c r="F19" s="33"/>
      <c r="G19" s="5"/>
      <c r="H19" s="22" t="s">
        <v>80</v>
      </c>
      <c r="I19" s="16">
        <v>58264</v>
      </c>
      <c r="J19" s="5"/>
      <c r="K19" s="49">
        <f t="shared" si="1"/>
        <v>267194367</v>
      </c>
      <c r="L19" s="49">
        <f t="shared" si="2"/>
        <v>0</v>
      </c>
    </row>
    <row r="20" spans="1:12" ht="22.5" customHeight="1">
      <c r="A20" s="6" t="str">
        <f t="shared" si="0"/>
        <v>GBN41489</v>
      </c>
      <c r="B20" s="3">
        <v>41489</v>
      </c>
      <c r="C20" s="4" t="s">
        <v>79</v>
      </c>
      <c r="D20" s="3">
        <v>41489</v>
      </c>
      <c r="E20" s="5" t="s">
        <v>249</v>
      </c>
      <c r="F20" s="33"/>
      <c r="G20" s="5"/>
      <c r="H20" s="22" t="s">
        <v>80</v>
      </c>
      <c r="I20" s="16">
        <v>75363</v>
      </c>
      <c r="J20" s="5"/>
      <c r="K20" s="49">
        <f t="shared" si="1"/>
        <v>267269730</v>
      </c>
      <c r="L20" s="49">
        <f t="shared" si="2"/>
        <v>0</v>
      </c>
    </row>
    <row r="21" spans="1:12" ht="22.5" customHeight="1">
      <c r="A21" s="6" t="str">
        <f t="shared" si="0"/>
        <v>VL0141489</v>
      </c>
      <c r="B21" s="3">
        <v>41489</v>
      </c>
      <c r="C21" s="4" t="s">
        <v>192</v>
      </c>
      <c r="D21" s="3">
        <v>41489</v>
      </c>
      <c r="E21" s="5" t="s">
        <v>307</v>
      </c>
      <c r="F21" s="33"/>
      <c r="G21" s="5"/>
      <c r="H21" s="22" t="s">
        <v>23</v>
      </c>
      <c r="I21" s="16">
        <v>1490600</v>
      </c>
      <c r="J21" s="5"/>
      <c r="K21" s="49">
        <f t="shared" si="1"/>
        <v>268760330</v>
      </c>
      <c r="L21" s="49">
        <f t="shared" si="2"/>
        <v>0</v>
      </c>
    </row>
    <row r="22" spans="1:12" ht="22.5" customHeight="1">
      <c r="A22" s="6" t="str">
        <f t="shared" si="0"/>
        <v>C0441491</v>
      </c>
      <c r="B22" s="3">
        <v>41491</v>
      </c>
      <c r="C22" s="4" t="s">
        <v>36</v>
      </c>
      <c r="D22" s="3">
        <v>41491</v>
      </c>
      <c r="E22" s="5" t="s">
        <v>88</v>
      </c>
      <c r="F22" s="5"/>
      <c r="G22" s="5"/>
      <c r="H22" s="22" t="s">
        <v>176</v>
      </c>
      <c r="I22" s="16">
        <v>1110000</v>
      </c>
      <c r="J22" s="5"/>
      <c r="K22" s="49">
        <f t="shared" si="1"/>
        <v>269870330</v>
      </c>
      <c r="L22" s="49">
        <f t="shared" si="2"/>
        <v>0</v>
      </c>
    </row>
    <row r="23" spans="1:12" ht="22.5" customHeight="1">
      <c r="A23" s="6" t="str">
        <f t="shared" si="0"/>
        <v>GBN41492</v>
      </c>
      <c r="B23" s="3">
        <v>41492</v>
      </c>
      <c r="C23" s="4" t="s">
        <v>79</v>
      </c>
      <c r="D23" s="3">
        <v>41492</v>
      </c>
      <c r="E23" s="23" t="s">
        <v>207</v>
      </c>
      <c r="F23" s="23"/>
      <c r="G23" s="5"/>
      <c r="H23" s="22" t="s">
        <v>80</v>
      </c>
      <c r="I23" s="16">
        <v>31575</v>
      </c>
      <c r="J23" s="5"/>
      <c r="K23" s="49">
        <f t="shared" si="1"/>
        <v>269901905</v>
      </c>
      <c r="L23" s="49">
        <f t="shared" si="2"/>
        <v>0</v>
      </c>
    </row>
    <row r="24" spans="1:12" ht="30">
      <c r="B24" s="3">
        <v>41492</v>
      </c>
      <c r="C24" s="4" t="s">
        <v>79</v>
      </c>
      <c r="D24" s="3">
        <v>41492</v>
      </c>
      <c r="E24" s="15" t="s">
        <v>308</v>
      </c>
      <c r="F24" s="15"/>
      <c r="G24" s="15"/>
      <c r="H24" s="22" t="s">
        <v>24</v>
      </c>
      <c r="I24" s="15">
        <v>3000</v>
      </c>
      <c r="J24" s="15"/>
      <c r="K24" s="49">
        <f t="shared" si="1"/>
        <v>269904905</v>
      </c>
      <c r="L24" s="49">
        <f t="shared" si="2"/>
        <v>0</v>
      </c>
    </row>
    <row r="25" spans="1:12" ht="30">
      <c r="A25" s="6" t="str">
        <f t="shared" si="0"/>
        <v>GBN41492</v>
      </c>
      <c r="B25" s="3">
        <v>41492</v>
      </c>
      <c r="C25" s="4" t="s">
        <v>79</v>
      </c>
      <c r="D25" s="3">
        <v>41492</v>
      </c>
      <c r="E25" s="5" t="s">
        <v>309</v>
      </c>
      <c r="F25" s="5"/>
      <c r="G25" s="5"/>
      <c r="H25" s="22" t="s">
        <v>24</v>
      </c>
      <c r="I25" s="16">
        <v>3000</v>
      </c>
      <c r="J25" s="5"/>
      <c r="K25" s="49">
        <f t="shared" si="1"/>
        <v>269907905</v>
      </c>
      <c r="L25" s="49">
        <f t="shared" si="2"/>
        <v>0</v>
      </c>
    </row>
    <row r="26" spans="1:12" ht="22.5" customHeight="1">
      <c r="A26" s="6" t="str">
        <f t="shared" si="0"/>
        <v>VL0241492</v>
      </c>
      <c r="B26" s="3">
        <v>41492</v>
      </c>
      <c r="C26" s="4" t="s">
        <v>193</v>
      </c>
      <c r="D26" s="3">
        <v>41492</v>
      </c>
      <c r="E26" s="5" t="s">
        <v>206</v>
      </c>
      <c r="F26" s="33"/>
      <c r="G26" s="5"/>
      <c r="H26" s="22" t="s">
        <v>23</v>
      </c>
      <c r="I26" s="16">
        <v>1400000</v>
      </c>
      <c r="J26" s="5"/>
      <c r="K26" s="49">
        <f t="shared" si="1"/>
        <v>271307905</v>
      </c>
      <c r="L26" s="49">
        <f t="shared" si="2"/>
        <v>0</v>
      </c>
    </row>
    <row r="27" spans="1:12" ht="22.5" customHeight="1">
      <c r="A27" s="6" t="str">
        <f t="shared" si="0"/>
        <v>C0641493</v>
      </c>
      <c r="B27" s="3">
        <v>41493</v>
      </c>
      <c r="C27" s="4" t="s">
        <v>38</v>
      </c>
      <c r="D27" s="3">
        <v>41493</v>
      </c>
      <c r="E27" s="5" t="s">
        <v>157</v>
      </c>
      <c r="F27" s="33"/>
      <c r="G27" s="5"/>
      <c r="H27" s="22" t="s">
        <v>176</v>
      </c>
      <c r="I27" s="16">
        <v>4860</v>
      </c>
      <c r="J27" s="5"/>
      <c r="K27" s="49">
        <f t="shared" si="1"/>
        <v>271312765</v>
      </c>
      <c r="L27" s="49">
        <f t="shared" si="2"/>
        <v>0</v>
      </c>
    </row>
    <row r="28" spans="1:12" ht="22.5" customHeight="1">
      <c r="A28" s="6" t="str">
        <f t="shared" si="0"/>
        <v>GBN41495</v>
      </c>
      <c r="B28" s="3">
        <v>41495</v>
      </c>
      <c r="C28" s="4" t="s">
        <v>79</v>
      </c>
      <c r="D28" s="3">
        <v>41495</v>
      </c>
      <c r="E28" s="5" t="s">
        <v>194</v>
      </c>
      <c r="F28" s="33"/>
      <c r="G28" s="5"/>
      <c r="H28" s="22" t="s">
        <v>24</v>
      </c>
      <c r="I28" s="16">
        <v>2000</v>
      </c>
      <c r="J28" s="5"/>
      <c r="K28" s="49">
        <f t="shared" si="1"/>
        <v>271314765</v>
      </c>
      <c r="L28" s="49">
        <f t="shared" si="2"/>
        <v>0</v>
      </c>
    </row>
    <row r="29" spans="1:12" ht="22.5" customHeight="1">
      <c r="A29" s="6" t="str">
        <f t="shared" si="0"/>
        <v>VL0341495</v>
      </c>
      <c r="B29" s="3">
        <v>41495</v>
      </c>
      <c r="C29" s="4" t="s">
        <v>226</v>
      </c>
      <c r="D29" s="3">
        <v>41495</v>
      </c>
      <c r="E29" s="23" t="s">
        <v>247</v>
      </c>
      <c r="F29" s="33"/>
      <c r="G29" s="5"/>
      <c r="H29" s="22" t="s">
        <v>23</v>
      </c>
      <c r="I29" s="16">
        <v>120000</v>
      </c>
      <c r="J29" s="5"/>
      <c r="K29" s="49">
        <f t="shared" si="1"/>
        <v>271434765</v>
      </c>
      <c r="L29" s="49">
        <f t="shared" si="2"/>
        <v>0</v>
      </c>
    </row>
    <row r="30" spans="1:12" ht="22.5" customHeight="1">
      <c r="A30" s="6" t="str">
        <f t="shared" si="0"/>
        <v>VL0341495</v>
      </c>
      <c r="B30" s="3">
        <v>41495</v>
      </c>
      <c r="C30" s="4" t="s">
        <v>226</v>
      </c>
      <c r="D30" s="3">
        <v>41495</v>
      </c>
      <c r="E30" s="5" t="s">
        <v>247</v>
      </c>
      <c r="F30" s="33"/>
      <c r="G30" s="5"/>
      <c r="H30" s="22" t="s">
        <v>23</v>
      </c>
      <c r="I30" s="16">
        <v>98400</v>
      </c>
      <c r="J30" s="5"/>
      <c r="K30" s="49">
        <f t="shared" si="1"/>
        <v>271533165</v>
      </c>
      <c r="L30" s="49">
        <f t="shared" si="2"/>
        <v>0</v>
      </c>
    </row>
    <row r="31" spans="1:12" ht="22.5" customHeight="1">
      <c r="A31" s="6" t="str">
        <f t="shared" si="0"/>
        <v>C0841495</v>
      </c>
      <c r="B31" s="3">
        <v>41495</v>
      </c>
      <c r="C31" s="4" t="s">
        <v>40</v>
      </c>
      <c r="D31" s="3">
        <v>41495</v>
      </c>
      <c r="E31" s="23" t="s">
        <v>88</v>
      </c>
      <c r="F31" s="33"/>
      <c r="G31" s="5"/>
      <c r="H31" s="22" t="s">
        <v>176</v>
      </c>
      <c r="I31" s="16">
        <v>984000</v>
      </c>
      <c r="J31" s="5"/>
      <c r="K31" s="49">
        <f t="shared" si="1"/>
        <v>272517165</v>
      </c>
      <c r="L31" s="49">
        <f t="shared" si="2"/>
        <v>0</v>
      </c>
    </row>
    <row r="32" spans="1:12" ht="22.5" customHeight="1">
      <c r="A32" s="6" t="str">
        <f t="shared" si="0"/>
        <v>C1041496</v>
      </c>
      <c r="B32" s="3">
        <v>41496</v>
      </c>
      <c r="C32" s="4" t="s">
        <v>42</v>
      </c>
      <c r="D32" s="3">
        <v>41496</v>
      </c>
      <c r="E32" s="23" t="s">
        <v>141</v>
      </c>
      <c r="F32" s="34"/>
      <c r="G32" s="32"/>
      <c r="H32" s="22" t="s">
        <v>176</v>
      </c>
      <c r="I32" s="16">
        <v>66000</v>
      </c>
      <c r="J32" s="5"/>
      <c r="K32" s="49">
        <f t="shared" si="1"/>
        <v>272583165</v>
      </c>
      <c r="L32" s="49">
        <f t="shared" si="2"/>
        <v>0</v>
      </c>
    </row>
    <row r="33" spans="1:12" ht="22.5" customHeight="1">
      <c r="A33" s="6" t="str">
        <f t="shared" si="0"/>
        <v>VL0441498</v>
      </c>
      <c r="B33" s="3">
        <v>41498</v>
      </c>
      <c r="C33" s="4" t="s">
        <v>229</v>
      </c>
      <c r="D33" s="3">
        <v>41498</v>
      </c>
      <c r="E33" s="5" t="s">
        <v>264</v>
      </c>
      <c r="F33" s="34"/>
      <c r="G33" s="32"/>
      <c r="H33" s="22" t="s">
        <v>23</v>
      </c>
      <c r="I33" s="16">
        <v>277150</v>
      </c>
      <c r="J33" s="5"/>
      <c r="K33" s="49">
        <f t="shared" si="1"/>
        <v>272860315</v>
      </c>
      <c r="L33" s="49">
        <f t="shared" si="2"/>
        <v>0</v>
      </c>
    </row>
    <row r="34" spans="1:12" ht="22.5" customHeight="1">
      <c r="A34" s="6" t="str">
        <f t="shared" si="0"/>
        <v>VL0441498</v>
      </c>
      <c r="B34" s="3">
        <v>41498</v>
      </c>
      <c r="C34" s="4" t="s">
        <v>229</v>
      </c>
      <c r="D34" s="3">
        <v>41498</v>
      </c>
      <c r="E34" s="5" t="s">
        <v>283</v>
      </c>
      <c r="F34" s="33"/>
      <c r="G34" s="5"/>
      <c r="H34" s="22" t="s">
        <v>23</v>
      </c>
      <c r="I34" s="16">
        <v>1451800</v>
      </c>
      <c r="J34" s="5"/>
      <c r="K34" s="49">
        <f t="shared" si="1"/>
        <v>274312115</v>
      </c>
      <c r="L34" s="49">
        <f t="shared" si="2"/>
        <v>0</v>
      </c>
    </row>
    <row r="35" spans="1:12" ht="22.5" customHeight="1">
      <c r="A35" s="6" t="str">
        <f t="shared" si="0"/>
        <v>VL0441498</v>
      </c>
      <c r="B35" s="3">
        <v>41498</v>
      </c>
      <c r="C35" s="4" t="s">
        <v>229</v>
      </c>
      <c r="D35" s="3">
        <v>41498</v>
      </c>
      <c r="E35" s="5" t="s">
        <v>282</v>
      </c>
      <c r="F35" s="5"/>
      <c r="G35" s="5"/>
      <c r="H35" s="22" t="s">
        <v>23</v>
      </c>
      <c r="I35" s="16">
        <v>1122400</v>
      </c>
      <c r="J35" s="5"/>
      <c r="K35" s="49">
        <f t="shared" si="1"/>
        <v>275434515</v>
      </c>
      <c r="L35" s="49">
        <f t="shared" si="2"/>
        <v>0</v>
      </c>
    </row>
    <row r="36" spans="1:12" ht="22.5" customHeight="1">
      <c r="A36" s="6" t="str">
        <f t="shared" si="0"/>
        <v>GBN41499</v>
      </c>
      <c r="B36" s="3">
        <v>41499</v>
      </c>
      <c r="C36" s="4" t="s">
        <v>79</v>
      </c>
      <c r="D36" s="3">
        <v>41499</v>
      </c>
      <c r="E36" s="5" t="s">
        <v>194</v>
      </c>
      <c r="F36" s="33"/>
      <c r="G36" s="5"/>
      <c r="H36" s="22" t="s">
        <v>24</v>
      </c>
      <c r="I36" s="16">
        <v>1000</v>
      </c>
      <c r="J36" s="5"/>
      <c r="K36" s="49">
        <f t="shared" si="1"/>
        <v>275435515</v>
      </c>
      <c r="L36" s="49">
        <f t="shared" si="2"/>
        <v>0</v>
      </c>
    </row>
    <row r="37" spans="1:12" ht="22.5" customHeight="1">
      <c r="A37" s="6" t="str">
        <f t="shared" si="0"/>
        <v>GBN41499</v>
      </c>
      <c r="B37" s="3">
        <v>41499</v>
      </c>
      <c r="C37" s="4" t="s">
        <v>79</v>
      </c>
      <c r="D37" s="3">
        <v>41499</v>
      </c>
      <c r="E37" s="5" t="s">
        <v>194</v>
      </c>
      <c r="F37" s="33"/>
      <c r="G37" s="5"/>
      <c r="H37" s="22" t="s">
        <v>24</v>
      </c>
      <c r="I37" s="16">
        <v>1000</v>
      </c>
      <c r="J37" s="5"/>
      <c r="K37" s="49">
        <f t="shared" si="1"/>
        <v>275436515</v>
      </c>
      <c r="L37" s="49">
        <f t="shared" si="2"/>
        <v>0</v>
      </c>
    </row>
    <row r="38" spans="1:12" ht="22.5" customHeight="1">
      <c r="A38" s="6" t="str">
        <f t="shared" si="0"/>
        <v>GBN41499</v>
      </c>
      <c r="B38" s="3">
        <v>41499</v>
      </c>
      <c r="C38" s="4" t="s">
        <v>79</v>
      </c>
      <c r="D38" s="3">
        <v>41499</v>
      </c>
      <c r="E38" s="5" t="s">
        <v>194</v>
      </c>
      <c r="F38" s="33"/>
      <c r="G38" s="5"/>
      <c r="H38" s="22" t="s">
        <v>24</v>
      </c>
      <c r="I38" s="16">
        <v>1000</v>
      </c>
      <c r="J38" s="5"/>
      <c r="K38" s="49">
        <f t="shared" si="1"/>
        <v>275437515</v>
      </c>
      <c r="L38" s="49">
        <f t="shared" si="2"/>
        <v>0</v>
      </c>
    </row>
    <row r="39" spans="1:12" ht="22.5" customHeight="1">
      <c r="A39" s="6" t="str">
        <f t="shared" si="0"/>
        <v>GBN41499</v>
      </c>
      <c r="B39" s="3">
        <v>41499</v>
      </c>
      <c r="C39" s="4" t="s">
        <v>79</v>
      </c>
      <c r="D39" s="3">
        <v>41499</v>
      </c>
      <c r="E39" s="5" t="s">
        <v>194</v>
      </c>
      <c r="F39" s="33"/>
      <c r="G39" s="5"/>
      <c r="H39" s="22" t="s">
        <v>24</v>
      </c>
      <c r="I39" s="16">
        <v>3000</v>
      </c>
      <c r="J39" s="5"/>
      <c r="K39" s="49">
        <f t="shared" si="1"/>
        <v>275440515</v>
      </c>
      <c r="L39" s="49">
        <f t="shared" si="2"/>
        <v>0</v>
      </c>
    </row>
    <row r="40" spans="1:12" ht="22.5" customHeight="1">
      <c r="A40" s="6" t="str">
        <f t="shared" si="0"/>
        <v>C1641499</v>
      </c>
      <c r="B40" s="3">
        <v>41499</v>
      </c>
      <c r="C40" s="4" t="s">
        <v>48</v>
      </c>
      <c r="D40" s="3">
        <v>41499</v>
      </c>
      <c r="E40" s="5" t="s">
        <v>88</v>
      </c>
      <c r="F40" s="33"/>
      <c r="G40" s="5"/>
      <c r="H40" s="22" t="s">
        <v>176</v>
      </c>
      <c r="I40" s="16">
        <v>918000</v>
      </c>
      <c r="J40" s="5"/>
      <c r="K40" s="49">
        <f t="shared" si="1"/>
        <v>276358515</v>
      </c>
      <c r="L40" s="49">
        <f t="shared" si="2"/>
        <v>0</v>
      </c>
    </row>
    <row r="41" spans="1:12" ht="22.5" customHeight="1">
      <c r="A41" s="6" t="str">
        <f t="shared" si="0"/>
        <v>GBN41501</v>
      </c>
      <c r="B41" s="3">
        <v>41501</v>
      </c>
      <c r="C41" s="4" t="s">
        <v>79</v>
      </c>
      <c r="D41" s="3">
        <v>41501</v>
      </c>
      <c r="E41" s="5" t="s">
        <v>294</v>
      </c>
      <c r="F41" s="33"/>
      <c r="G41" s="5"/>
      <c r="H41" s="22" t="s">
        <v>80</v>
      </c>
      <c r="I41" s="16">
        <v>10535</v>
      </c>
      <c r="J41" s="5"/>
      <c r="K41" s="49">
        <f t="shared" si="1"/>
        <v>276369050</v>
      </c>
      <c r="L41" s="49">
        <f t="shared" si="2"/>
        <v>0</v>
      </c>
    </row>
    <row r="42" spans="1:12" ht="22.5" customHeight="1">
      <c r="A42" s="6" t="str">
        <f t="shared" si="0"/>
        <v>C1741501</v>
      </c>
      <c r="B42" s="3">
        <v>41501</v>
      </c>
      <c r="C42" s="4" t="s">
        <v>49</v>
      </c>
      <c r="D42" s="3">
        <v>41501</v>
      </c>
      <c r="E42" s="5" t="s">
        <v>92</v>
      </c>
      <c r="F42" s="33"/>
      <c r="G42" s="5"/>
      <c r="H42" s="22" t="s">
        <v>176</v>
      </c>
      <c r="I42" s="16">
        <v>107727</v>
      </c>
      <c r="J42" s="5"/>
      <c r="K42" s="49">
        <f t="shared" si="1"/>
        <v>276476777</v>
      </c>
      <c r="L42" s="49">
        <f t="shared" si="2"/>
        <v>0</v>
      </c>
    </row>
    <row r="43" spans="1:12" ht="22.5" customHeight="1">
      <c r="A43" s="6" t="str">
        <f t="shared" si="0"/>
        <v>C1841501</v>
      </c>
      <c r="B43" s="3">
        <v>41501</v>
      </c>
      <c r="C43" s="4" t="s">
        <v>50</v>
      </c>
      <c r="D43" s="3">
        <v>41501</v>
      </c>
      <c r="E43" s="23" t="s">
        <v>84</v>
      </c>
      <c r="F43" s="33"/>
      <c r="G43" s="5"/>
      <c r="H43" s="22" t="s">
        <v>176</v>
      </c>
      <c r="I43" s="16">
        <v>511007</v>
      </c>
      <c r="J43" s="5"/>
      <c r="K43" s="49">
        <f t="shared" si="1"/>
        <v>276987784</v>
      </c>
      <c r="L43" s="49">
        <f t="shared" si="2"/>
        <v>0</v>
      </c>
    </row>
    <row r="44" spans="1:12" ht="22.5" customHeight="1">
      <c r="A44" s="6" t="str">
        <f t="shared" si="0"/>
        <v>GBN41503</v>
      </c>
      <c r="B44" s="3">
        <v>41503</v>
      </c>
      <c r="C44" s="4" t="s">
        <v>79</v>
      </c>
      <c r="D44" s="3">
        <v>41503</v>
      </c>
      <c r="E44" s="5" t="s">
        <v>249</v>
      </c>
      <c r="F44" s="33"/>
      <c r="G44" s="5"/>
      <c r="H44" s="22" t="s">
        <v>24</v>
      </c>
      <c r="I44" s="16">
        <v>75511</v>
      </c>
      <c r="J44" s="5"/>
      <c r="K44" s="49">
        <f t="shared" si="1"/>
        <v>277063295</v>
      </c>
      <c r="L44" s="49">
        <f t="shared" si="2"/>
        <v>0</v>
      </c>
    </row>
    <row r="45" spans="1:12" ht="22.5" customHeight="1">
      <c r="A45" s="6" t="str">
        <f t="shared" ref="A45:A76" si="3">C45&amp;D45</f>
        <v>GBN41503</v>
      </c>
      <c r="B45" s="3">
        <v>41503</v>
      </c>
      <c r="C45" s="4" t="s">
        <v>79</v>
      </c>
      <c r="D45" s="3">
        <v>41503</v>
      </c>
      <c r="E45" s="5" t="s">
        <v>249</v>
      </c>
      <c r="F45" s="33"/>
      <c r="G45" s="5"/>
      <c r="H45" s="22" t="s">
        <v>24</v>
      </c>
      <c r="I45" s="16">
        <v>58357</v>
      </c>
      <c r="J45" s="5"/>
      <c r="K45" s="49">
        <f t="shared" ref="K45:K75" si="4">MAX(K44+I45-J45-L44,0)</f>
        <v>277121652</v>
      </c>
      <c r="L45" s="49">
        <f t="shared" ref="L45:L75" si="5">MAX(L44+J45-K44-I45,0)</f>
        <v>0</v>
      </c>
    </row>
    <row r="46" spans="1:12" ht="22.5" customHeight="1">
      <c r="A46" s="6" t="str">
        <f t="shared" si="3"/>
        <v>GBN41503</v>
      </c>
      <c r="B46" s="3">
        <v>41503</v>
      </c>
      <c r="C46" s="4" t="s">
        <v>79</v>
      </c>
      <c r="D46" s="3">
        <v>41503</v>
      </c>
      <c r="E46" s="5" t="s">
        <v>281</v>
      </c>
      <c r="F46" s="33"/>
      <c r="G46" s="5"/>
      <c r="H46" s="22" t="s">
        <v>24</v>
      </c>
      <c r="I46" s="16">
        <v>23137</v>
      </c>
      <c r="J46" s="5"/>
      <c r="K46" s="49">
        <f t="shared" si="4"/>
        <v>277144789</v>
      </c>
      <c r="L46" s="49">
        <f t="shared" si="5"/>
        <v>0</v>
      </c>
    </row>
    <row r="47" spans="1:12" ht="22.5" customHeight="1">
      <c r="A47" s="6" t="str">
        <f t="shared" si="3"/>
        <v>C2041504</v>
      </c>
      <c r="B47" s="3">
        <v>41504</v>
      </c>
      <c r="C47" s="4" t="s">
        <v>52</v>
      </c>
      <c r="D47" s="3">
        <v>41504</v>
      </c>
      <c r="E47" s="5" t="s">
        <v>88</v>
      </c>
      <c r="F47" s="33"/>
      <c r="G47" s="5"/>
      <c r="H47" s="22" t="s">
        <v>176</v>
      </c>
      <c r="I47" s="16">
        <v>942000</v>
      </c>
      <c r="J47" s="5"/>
      <c r="K47" s="49">
        <f t="shared" si="4"/>
        <v>278086789</v>
      </c>
      <c r="L47" s="49">
        <f t="shared" si="5"/>
        <v>0</v>
      </c>
    </row>
    <row r="48" spans="1:12" ht="22.5" customHeight="1">
      <c r="A48" s="6" t="str">
        <f t="shared" si="3"/>
        <v>GBN41505</v>
      </c>
      <c r="B48" s="3">
        <v>41505</v>
      </c>
      <c r="C48" s="4" t="s">
        <v>79</v>
      </c>
      <c r="D48" s="3">
        <v>41505</v>
      </c>
      <c r="E48" s="5" t="s">
        <v>194</v>
      </c>
      <c r="F48" s="33"/>
      <c r="G48" s="5"/>
      <c r="H48" s="22" t="s">
        <v>24</v>
      </c>
      <c r="I48" s="16">
        <v>2000</v>
      </c>
      <c r="J48" s="5"/>
      <c r="K48" s="49">
        <f t="shared" si="4"/>
        <v>278088789</v>
      </c>
      <c r="L48" s="49">
        <f t="shared" si="5"/>
        <v>0</v>
      </c>
    </row>
    <row r="49" spans="1:12" ht="22.5" customHeight="1">
      <c r="A49" s="6" t="str">
        <f t="shared" si="3"/>
        <v>VL0541505</v>
      </c>
      <c r="B49" s="3">
        <v>41505</v>
      </c>
      <c r="C49" s="4" t="s">
        <v>231</v>
      </c>
      <c r="D49" s="3">
        <v>41505</v>
      </c>
      <c r="E49" s="5" t="s">
        <v>310</v>
      </c>
      <c r="F49" s="33"/>
      <c r="G49" s="5"/>
      <c r="H49" s="22" t="s">
        <v>23</v>
      </c>
      <c r="I49" s="16">
        <v>700000</v>
      </c>
      <c r="J49" s="5"/>
      <c r="K49" s="49">
        <f t="shared" si="4"/>
        <v>278788789</v>
      </c>
      <c r="L49" s="49">
        <f t="shared" si="5"/>
        <v>0</v>
      </c>
    </row>
    <row r="50" spans="1:12" ht="22.5" customHeight="1">
      <c r="A50" s="6" t="str">
        <f t="shared" si="3"/>
        <v>VL0641506</v>
      </c>
      <c r="B50" s="3">
        <v>41506</v>
      </c>
      <c r="C50" s="4" t="s">
        <v>250</v>
      </c>
      <c r="D50" s="3">
        <v>41506</v>
      </c>
      <c r="E50" s="5" t="s">
        <v>206</v>
      </c>
      <c r="F50" s="33"/>
      <c r="G50" s="5"/>
      <c r="H50" s="22" t="s">
        <v>23</v>
      </c>
      <c r="I50" s="16">
        <v>1400000</v>
      </c>
      <c r="J50" s="5"/>
      <c r="K50" s="49">
        <f t="shared" si="4"/>
        <v>280188789</v>
      </c>
      <c r="L50" s="49">
        <f t="shared" si="5"/>
        <v>0</v>
      </c>
    </row>
    <row r="51" spans="1:12" ht="22.5" customHeight="1">
      <c r="A51" s="6" t="str">
        <f t="shared" si="3"/>
        <v>C2241506</v>
      </c>
      <c r="B51" s="3">
        <v>41506</v>
      </c>
      <c r="C51" s="4" t="s">
        <v>54</v>
      </c>
      <c r="D51" s="3">
        <v>41506</v>
      </c>
      <c r="E51" s="5" t="s">
        <v>147</v>
      </c>
      <c r="F51" s="33"/>
      <c r="G51" s="5"/>
      <c r="H51" s="22" t="s">
        <v>176</v>
      </c>
      <c r="I51" s="16">
        <v>305033</v>
      </c>
      <c r="J51" s="5"/>
      <c r="K51" s="49">
        <f t="shared" si="4"/>
        <v>280493822</v>
      </c>
      <c r="L51" s="49">
        <f t="shared" si="5"/>
        <v>0</v>
      </c>
    </row>
    <row r="52" spans="1:12" ht="22.5" customHeight="1">
      <c r="A52" s="6" t="str">
        <f t="shared" si="3"/>
        <v>C2441508</v>
      </c>
      <c r="B52" s="3">
        <v>41508</v>
      </c>
      <c r="C52" s="4" t="s">
        <v>56</v>
      </c>
      <c r="D52" s="3">
        <v>41508</v>
      </c>
      <c r="E52" s="5" t="s">
        <v>71</v>
      </c>
      <c r="F52" s="33"/>
      <c r="G52" s="5"/>
      <c r="H52" s="22" t="s">
        <v>176</v>
      </c>
      <c r="I52" s="16">
        <v>479640</v>
      </c>
      <c r="J52" s="5"/>
      <c r="K52" s="49">
        <f t="shared" si="4"/>
        <v>280973462</v>
      </c>
      <c r="L52" s="49">
        <f t="shared" si="5"/>
        <v>0</v>
      </c>
    </row>
    <row r="53" spans="1:12" ht="22.5" customHeight="1">
      <c r="A53" s="6" t="str">
        <f t="shared" si="3"/>
        <v>C2541508</v>
      </c>
      <c r="B53" s="3">
        <v>41508</v>
      </c>
      <c r="C53" s="4" t="s">
        <v>57</v>
      </c>
      <c r="D53" s="3">
        <v>41508</v>
      </c>
      <c r="E53" s="5" t="s">
        <v>88</v>
      </c>
      <c r="F53" s="33"/>
      <c r="G53" s="5"/>
      <c r="H53" s="22" t="s">
        <v>176</v>
      </c>
      <c r="I53" s="16">
        <v>990000</v>
      </c>
      <c r="J53" s="5"/>
      <c r="K53" s="49">
        <f t="shared" si="4"/>
        <v>281963462</v>
      </c>
      <c r="L53" s="49">
        <f t="shared" si="5"/>
        <v>0</v>
      </c>
    </row>
    <row r="54" spans="1:12" ht="22.5" customHeight="1">
      <c r="A54" s="6" t="str">
        <f t="shared" si="3"/>
        <v>VL0741509</v>
      </c>
      <c r="B54" s="3">
        <v>41509</v>
      </c>
      <c r="C54" s="4" t="s">
        <v>266</v>
      </c>
      <c r="D54" s="3">
        <v>41509</v>
      </c>
      <c r="E54" s="5" t="s">
        <v>311</v>
      </c>
      <c r="F54" s="33"/>
      <c r="G54" s="5"/>
      <c r="H54" s="22" t="s">
        <v>23</v>
      </c>
      <c r="I54" s="16">
        <v>1636400</v>
      </c>
      <c r="J54" s="5"/>
      <c r="K54" s="49">
        <f t="shared" si="4"/>
        <v>283599862</v>
      </c>
      <c r="L54" s="49">
        <f t="shared" si="5"/>
        <v>0</v>
      </c>
    </row>
    <row r="55" spans="1:12" ht="22.5" customHeight="1">
      <c r="A55" s="6" t="str">
        <f t="shared" si="3"/>
        <v>VL0841510</v>
      </c>
      <c r="B55" s="3">
        <v>41510</v>
      </c>
      <c r="C55" s="4" t="s">
        <v>298</v>
      </c>
      <c r="D55" s="3">
        <v>41510</v>
      </c>
      <c r="E55" s="5" t="s">
        <v>311</v>
      </c>
      <c r="F55" s="33"/>
      <c r="G55" s="5"/>
      <c r="H55" s="22" t="s">
        <v>23</v>
      </c>
      <c r="I55" s="16">
        <v>1636400</v>
      </c>
      <c r="J55" s="5"/>
      <c r="K55" s="49">
        <f t="shared" si="4"/>
        <v>285236262</v>
      </c>
      <c r="L55" s="49">
        <f t="shared" si="5"/>
        <v>0</v>
      </c>
    </row>
    <row r="56" spans="1:12" ht="22.5" customHeight="1">
      <c r="A56" s="6" t="str">
        <f t="shared" si="3"/>
        <v>C2741510</v>
      </c>
      <c r="B56" s="3">
        <v>41510</v>
      </c>
      <c r="C56" s="4" t="s">
        <v>59</v>
      </c>
      <c r="D56" s="3">
        <v>41510</v>
      </c>
      <c r="E56" s="5" t="s">
        <v>93</v>
      </c>
      <c r="F56" s="33"/>
      <c r="G56" s="5"/>
      <c r="H56" s="22" t="s">
        <v>176</v>
      </c>
      <c r="I56" s="16">
        <v>390000</v>
      </c>
      <c r="J56" s="5"/>
      <c r="K56" s="49">
        <f t="shared" si="4"/>
        <v>285626262</v>
      </c>
      <c r="L56" s="49">
        <f t="shared" si="5"/>
        <v>0</v>
      </c>
    </row>
    <row r="57" spans="1:12" ht="22.5" customHeight="1">
      <c r="A57" s="6" t="str">
        <f t="shared" si="3"/>
        <v>GBN41513</v>
      </c>
      <c r="B57" s="3">
        <v>41513</v>
      </c>
      <c r="C57" s="4" t="s">
        <v>79</v>
      </c>
      <c r="D57" s="3">
        <v>41513</v>
      </c>
      <c r="E57" s="5" t="s">
        <v>281</v>
      </c>
      <c r="F57" s="33"/>
      <c r="G57" s="5"/>
      <c r="H57" s="22" t="s">
        <v>80</v>
      </c>
      <c r="I57" s="16">
        <v>241727</v>
      </c>
      <c r="J57" s="5"/>
      <c r="K57" s="49">
        <f t="shared" si="4"/>
        <v>285867989</v>
      </c>
      <c r="L57" s="49">
        <f t="shared" si="5"/>
        <v>0</v>
      </c>
    </row>
    <row r="58" spans="1:12" ht="22.5" customHeight="1">
      <c r="A58" s="6" t="str">
        <f t="shared" si="3"/>
        <v>GBN41513</v>
      </c>
      <c r="B58" s="3">
        <v>41513</v>
      </c>
      <c r="C58" s="4" t="s">
        <v>79</v>
      </c>
      <c r="D58" s="3">
        <v>41513</v>
      </c>
      <c r="E58" s="5" t="s">
        <v>249</v>
      </c>
      <c r="F58" s="33"/>
      <c r="G58" s="5"/>
      <c r="H58" s="22" t="s">
        <v>80</v>
      </c>
      <c r="I58" s="16">
        <v>58319</v>
      </c>
      <c r="J58" s="5"/>
      <c r="K58" s="49">
        <f t="shared" si="4"/>
        <v>285926308</v>
      </c>
      <c r="L58" s="49">
        <f t="shared" si="5"/>
        <v>0</v>
      </c>
    </row>
    <row r="59" spans="1:12" ht="22.5" customHeight="1">
      <c r="A59" s="6" t="str">
        <f t="shared" si="3"/>
        <v>GBN41513</v>
      </c>
      <c r="B59" s="3">
        <v>41513</v>
      </c>
      <c r="C59" s="4" t="s">
        <v>79</v>
      </c>
      <c r="D59" s="3">
        <v>41513</v>
      </c>
      <c r="E59" s="5" t="s">
        <v>249</v>
      </c>
      <c r="F59" s="33"/>
      <c r="G59" s="5"/>
      <c r="H59" s="22" t="s">
        <v>80</v>
      </c>
      <c r="I59" s="16">
        <v>75434</v>
      </c>
      <c r="J59" s="5"/>
      <c r="K59" s="49">
        <f t="shared" si="4"/>
        <v>286001742</v>
      </c>
      <c r="L59" s="49">
        <f t="shared" si="5"/>
        <v>0</v>
      </c>
    </row>
    <row r="60" spans="1:12" ht="22.5" customHeight="1">
      <c r="A60" s="6" t="str">
        <f t="shared" si="3"/>
        <v>GBN41513</v>
      </c>
      <c r="B60" s="3">
        <v>41513</v>
      </c>
      <c r="C60" s="4" t="s">
        <v>79</v>
      </c>
      <c r="D60" s="3">
        <v>41513</v>
      </c>
      <c r="E60" s="5" t="s">
        <v>281</v>
      </c>
      <c r="F60" s="33"/>
      <c r="G60" s="5"/>
      <c r="H60" s="22" t="s">
        <v>80</v>
      </c>
      <c r="I60" s="16">
        <v>214892</v>
      </c>
      <c r="J60" s="5"/>
      <c r="K60" s="49">
        <f t="shared" si="4"/>
        <v>286216634</v>
      </c>
      <c r="L60" s="49">
        <f t="shared" si="5"/>
        <v>0</v>
      </c>
    </row>
    <row r="61" spans="1:12" ht="22.5" customHeight="1">
      <c r="A61" s="6" t="str">
        <f t="shared" si="3"/>
        <v>GBN41513</v>
      </c>
      <c r="B61" s="3">
        <v>41513</v>
      </c>
      <c r="C61" s="4" t="s">
        <v>79</v>
      </c>
      <c r="D61" s="3">
        <v>41513</v>
      </c>
      <c r="E61" s="5" t="s">
        <v>249</v>
      </c>
      <c r="F61" s="33"/>
      <c r="G61" s="5"/>
      <c r="H61" s="22" t="s">
        <v>80</v>
      </c>
      <c r="I61" s="16">
        <v>58319</v>
      </c>
      <c r="J61" s="5"/>
      <c r="K61" s="49">
        <f t="shared" si="4"/>
        <v>286274953</v>
      </c>
      <c r="L61" s="49">
        <f t="shared" si="5"/>
        <v>0</v>
      </c>
    </row>
    <row r="62" spans="1:12" ht="22.5" customHeight="1">
      <c r="A62" s="6" t="str">
        <f t="shared" si="3"/>
        <v>GBN41513</v>
      </c>
      <c r="B62" s="3">
        <v>41513</v>
      </c>
      <c r="C62" s="4" t="s">
        <v>79</v>
      </c>
      <c r="D62" s="3">
        <v>41513</v>
      </c>
      <c r="E62" s="5" t="s">
        <v>249</v>
      </c>
      <c r="F62" s="33"/>
      <c r="G62" s="5"/>
      <c r="H62" s="22" t="s">
        <v>80</v>
      </c>
      <c r="I62" s="16">
        <v>58319</v>
      </c>
      <c r="J62" s="5"/>
      <c r="K62" s="49">
        <f t="shared" si="4"/>
        <v>286333272</v>
      </c>
      <c r="L62" s="49">
        <f t="shared" si="5"/>
        <v>0</v>
      </c>
    </row>
    <row r="63" spans="1:12" ht="22.5" customHeight="1">
      <c r="A63" s="6" t="str">
        <f t="shared" si="3"/>
        <v>VL0941513</v>
      </c>
      <c r="B63" s="3">
        <v>41513</v>
      </c>
      <c r="C63" s="4" t="s">
        <v>299</v>
      </c>
      <c r="D63" s="3">
        <v>41513</v>
      </c>
      <c r="E63" s="5" t="s">
        <v>311</v>
      </c>
      <c r="F63" s="33"/>
      <c r="G63" s="5"/>
      <c r="H63" s="22" t="s">
        <v>23</v>
      </c>
      <c r="I63" s="16">
        <v>1636400</v>
      </c>
      <c r="J63" s="5"/>
      <c r="K63" s="49">
        <f t="shared" si="4"/>
        <v>287969672</v>
      </c>
      <c r="L63" s="49">
        <f t="shared" si="5"/>
        <v>0</v>
      </c>
    </row>
    <row r="64" spans="1:12" ht="22.5" customHeight="1">
      <c r="A64" s="6" t="str">
        <f t="shared" si="3"/>
        <v>C2941513</v>
      </c>
      <c r="B64" s="3">
        <v>41513</v>
      </c>
      <c r="C64" s="4" t="s">
        <v>61</v>
      </c>
      <c r="D64" s="3">
        <v>41513</v>
      </c>
      <c r="E64" s="5" t="s">
        <v>158</v>
      </c>
      <c r="F64" s="33"/>
      <c r="G64" s="5"/>
      <c r="H64" s="22" t="s">
        <v>176</v>
      </c>
      <c r="I64" s="16">
        <v>1600000</v>
      </c>
      <c r="J64" s="5"/>
      <c r="K64" s="49">
        <f t="shared" si="4"/>
        <v>289569672</v>
      </c>
      <c r="L64" s="49">
        <f t="shared" si="5"/>
        <v>0</v>
      </c>
    </row>
    <row r="65" spans="1:12" ht="22.5" customHeight="1">
      <c r="A65" s="6" t="str">
        <f t="shared" si="3"/>
        <v>GBN41514</v>
      </c>
      <c r="B65" s="3">
        <v>41514</v>
      </c>
      <c r="C65" s="4" t="s">
        <v>79</v>
      </c>
      <c r="D65" s="3">
        <v>41514</v>
      </c>
      <c r="E65" s="5" t="s">
        <v>194</v>
      </c>
      <c r="F65" s="33"/>
      <c r="G65" s="5"/>
      <c r="H65" s="22" t="s">
        <v>24</v>
      </c>
      <c r="I65" s="16">
        <v>1000</v>
      </c>
      <c r="J65" s="5"/>
      <c r="K65" s="49">
        <f t="shared" si="4"/>
        <v>289570672</v>
      </c>
      <c r="L65" s="49">
        <f t="shared" si="5"/>
        <v>0</v>
      </c>
    </row>
    <row r="66" spans="1:12" ht="22.5" customHeight="1">
      <c r="A66" s="6" t="str">
        <f t="shared" si="3"/>
        <v>GBN41514</v>
      </c>
      <c r="B66" s="3">
        <v>41514</v>
      </c>
      <c r="C66" s="4" t="s">
        <v>79</v>
      </c>
      <c r="D66" s="3">
        <v>41514</v>
      </c>
      <c r="E66" s="5" t="s">
        <v>194</v>
      </c>
      <c r="F66" s="33"/>
      <c r="G66" s="5"/>
      <c r="H66" s="22" t="s">
        <v>24</v>
      </c>
      <c r="I66" s="16">
        <v>2000</v>
      </c>
      <c r="J66" s="5"/>
      <c r="K66" s="49">
        <f t="shared" si="4"/>
        <v>289572672</v>
      </c>
      <c r="L66" s="49">
        <f t="shared" si="5"/>
        <v>0</v>
      </c>
    </row>
    <row r="67" spans="1:12" ht="22.5" customHeight="1">
      <c r="A67" s="6" t="str">
        <f t="shared" si="3"/>
        <v>GBN41514</v>
      </c>
      <c r="B67" s="3">
        <v>41514</v>
      </c>
      <c r="C67" s="4" t="s">
        <v>79</v>
      </c>
      <c r="D67" s="3">
        <v>41514</v>
      </c>
      <c r="E67" s="5" t="s">
        <v>194</v>
      </c>
      <c r="F67" s="33"/>
      <c r="G67" s="5"/>
      <c r="H67" s="22" t="s">
        <v>24</v>
      </c>
      <c r="I67" s="16">
        <v>3702</v>
      </c>
      <c r="J67" s="5"/>
      <c r="K67" s="49">
        <f t="shared" si="4"/>
        <v>289576374</v>
      </c>
      <c r="L67" s="49">
        <f t="shared" si="5"/>
        <v>0</v>
      </c>
    </row>
    <row r="68" spans="1:12" ht="22.5" customHeight="1">
      <c r="A68" s="6" t="str">
        <f t="shared" si="3"/>
        <v>VL1041515</v>
      </c>
      <c r="B68" s="3">
        <v>41515</v>
      </c>
      <c r="C68" s="4" t="s">
        <v>312</v>
      </c>
      <c r="D68" s="3">
        <v>41515</v>
      </c>
      <c r="E68" s="5" t="s">
        <v>311</v>
      </c>
      <c r="F68" s="33"/>
      <c r="G68" s="5"/>
      <c r="H68" s="22" t="s">
        <v>23</v>
      </c>
      <c r="I68" s="16">
        <v>1636400</v>
      </c>
      <c r="J68" s="5"/>
      <c r="K68" s="49">
        <f t="shared" si="4"/>
        <v>291212774</v>
      </c>
      <c r="L68" s="49">
        <f t="shared" si="5"/>
        <v>0</v>
      </c>
    </row>
    <row r="69" spans="1:12" ht="22.5" customHeight="1">
      <c r="A69" s="6" t="str">
        <f t="shared" si="3"/>
        <v>C3341515</v>
      </c>
      <c r="B69" s="3">
        <v>41515</v>
      </c>
      <c r="C69" s="4" t="s">
        <v>65</v>
      </c>
      <c r="D69" s="3">
        <v>41515</v>
      </c>
      <c r="E69" s="5" t="s">
        <v>91</v>
      </c>
      <c r="F69" s="33"/>
      <c r="G69" s="5"/>
      <c r="H69" s="22" t="s">
        <v>176</v>
      </c>
      <c r="I69" s="16">
        <v>312000</v>
      </c>
      <c r="J69" s="5"/>
      <c r="K69" s="49">
        <f t="shared" si="4"/>
        <v>291524774</v>
      </c>
      <c r="L69" s="49">
        <f t="shared" si="5"/>
        <v>0</v>
      </c>
    </row>
    <row r="70" spans="1:12" ht="22.5" customHeight="1">
      <c r="A70" s="6" t="str">
        <f t="shared" si="3"/>
        <v>GBN41516</v>
      </c>
      <c r="B70" s="3">
        <v>41516</v>
      </c>
      <c r="C70" s="4" t="s">
        <v>79</v>
      </c>
      <c r="D70" s="3">
        <v>41516</v>
      </c>
      <c r="E70" s="5" t="s">
        <v>281</v>
      </c>
      <c r="F70" s="33"/>
      <c r="G70" s="5"/>
      <c r="H70" s="22" t="s">
        <v>80</v>
      </c>
      <c r="I70" s="16">
        <v>51110</v>
      </c>
      <c r="J70" s="5"/>
      <c r="K70" s="49">
        <f t="shared" si="4"/>
        <v>291575884</v>
      </c>
      <c r="L70" s="49">
        <f t="shared" si="5"/>
        <v>0</v>
      </c>
    </row>
    <row r="71" spans="1:12" ht="22.5" customHeight="1">
      <c r="A71" s="6" t="str">
        <f t="shared" si="3"/>
        <v>GBN41516</v>
      </c>
      <c r="B71" s="3">
        <v>41516</v>
      </c>
      <c r="C71" s="4" t="s">
        <v>79</v>
      </c>
      <c r="D71" s="3">
        <v>41516</v>
      </c>
      <c r="E71" s="5" t="s">
        <v>249</v>
      </c>
      <c r="F71" s="33"/>
      <c r="G71" s="5"/>
      <c r="H71" s="22" t="s">
        <v>80</v>
      </c>
      <c r="I71" s="16">
        <v>75398</v>
      </c>
      <c r="J71" s="5"/>
      <c r="K71" s="49">
        <f t="shared" si="4"/>
        <v>291651282</v>
      </c>
      <c r="L71" s="49">
        <f t="shared" si="5"/>
        <v>0</v>
      </c>
    </row>
    <row r="72" spans="1:12" ht="22.5" customHeight="1">
      <c r="A72" s="6" t="str">
        <f t="shared" si="3"/>
        <v>GBN41516</v>
      </c>
      <c r="B72" s="3">
        <v>41516</v>
      </c>
      <c r="C72" s="4" t="s">
        <v>79</v>
      </c>
      <c r="D72" s="3">
        <v>41516</v>
      </c>
      <c r="E72" s="5" t="s">
        <v>249</v>
      </c>
      <c r="F72" s="33"/>
      <c r="G72" s="5"/>
      <c r="H72" s="22" t="s">
        <v>80</v>
      </c>
      <c r="I72" s="16">
        <v>58291</v>
      </c>
      <c r="J72" s="5"/>
      <c r="K72" s="49">
        <f t="shared" si="4"/>
        <v>291709573</v>
      </c>
      <c r="L72" s="49">
        <f t="shared" si="5"/>
        <v>0</v>
      </c>
    </row>
    <row r="73" spans="1:12" ht="22.5" customHeight="1">
      <c r="A73" s="6" t="str">
        <f t="shared" si="3"/>
        <v>GBN41516</v>
      </c>
      <c r="B73" s="3">
        <v>41516</v>
      </c>
      <c r="C73" s="4" t="s">
        <v>79</v>
      </c>
      <c r="D73" s="3">
        <v>41516</v>
      </c>
      <c r="E73" s="5" t="s">
        <v>281</v>
      </c>
      <c r="F73" s="33"/>
      <c r="G73" s="5"/>
      <c r="H73" s="22" t="s">
        <v>80</v>
      </c>
      <c r="I73" s="16">
        <v>44986</v>
      </c>
      <c r="J73" s="5"/>
      <c r="K73" s="49">
        <f t="shared" si="4"/>
        <v>291754559</v>
      </c>
      <c r="L73" s="49">
        <f t="shared" si="5"/>
        <v>0</v>
      </c>
    </row>
    <row r="74" spans="1:12" ht="22.5" customHeight="1">
      <c r="A74" s="6" t="str">
        <f t="shared" si="3"/>
        <v>GBN41516</v>
      </c>
      <c r="B74" s="3">
        <v>41516</v>
      </c>
      <c r="C74" s="4" t="s">
        <v>79</v>
      </c>
      <c r="D74" s="3">
        <v>41516</v>
      </c>
      <c r="E74" s="5" t="s">
        <v>249</v>
      </c>
      <c r="F74" s="33"/>
      <c r="G74" s="5"/>
      <c r="H74" s="22" t="s">
        <v>80</v>
      </c>
      <c r="I74" s="16">
        <v>75398</v>
      </c>
      <c r="J74" s="5"/>
      <c r="K74" s="49">
        <f t="shared" si="4"/>
        <v>291829957</v>
      </c>
      <c r="L74" s="49">
        <f t="shared" si="5"/>
        <v>0</v>
      </c>
    </row>
    <row r="75" spans="1:12" ht="22.5" customHeight="1">
      <c r="A75" s="6" t="str">
        <f t="shared" si="3"/>
        <v>GBN41516</v>
      </c>
      <c r="B75" s="3">
        <v>41516</v>
      </c>
      <c r="C75" s="4" t="s">
        <v>79</v>
      </c>
      <c r="D75" s="3">
        <v>41516</v>
      </c>
      <c r="E75" s="5" t="s">
        <v>249</v>
      </c>
      <c r="F75" s="33"/>
      <c r="G75" s="5"/>
      <c r="H75" s="22" t="s">
        <v>80</v>
      </c>
      <c r="I75" s="16">
        <v>58291</v>
      </c>
      <c r="J75" s="5"/>
      <c r="K75" s="49">
        <f t="shared" si="4"/>
        <v>291888248</v>
      </c>
      <c r="L75" s="49">
        <f t="shared" si="5"/>
        <v>0</v>
      </c>
    </row>
    <row r="76" spans="1:12" ht="22.5" customHeight="1">
      <c r="A76" s="6" t="str">
        <f t="shared" si="3"/>
        <v>C3741517</v>
      </c>
      <c r="B76" s="3">
        <v>41517</v>
      </c>
      <c r="C76" s="4" t="s">
        <v>69</v>
      </c>
      <c r="D76" s="3">
        <v>41517</v>
      </c>
      <c r="E76" s="5" t="s">
        <v>147</v>
      </c>
      <c r="F76" s="33"/>
      <c r="G76" s="5"/>
      <c r="H76" s="22" t="s">
        <v>176</v>
      </c>
      <c r="I76" s="16">
        <v>434075</v>
      </c>
      <c r="J76" s="5"/>
      <c r="K76" s="49">
        <f t="shared" ref="K76:K92" si="6">MAX(K75+I76-J76-L75,0)</f>
        <v>292322323</v>
      </c>
      <c r="L76" s="49">
        <f t="shared" ref="L76:L92" si="7">MAX(L75+J76-K75-I76,0)</f>
        <v>0</v>
      </c>
    </row>
    <row r="77" spans="1:12" ht="22.5" customHeight="1">
      <c r="B77" s="3">
        <v>41517</v>
      </c>
      <c r="C77" s="4" t="s">
        <v>72</v>
      </c>
      <c r="D77" s="3">
        <v>41517</v>
      </c>
      <c r="E77" s="5" t="s">
        <v>71</v>
      </c>
      <c r="F77" s="33"/>
      <c r="G77" s="5"/>
      <c r="H77" s="22" t="s">
        <v>176</v>
      </c>
      <c r="I77" s="16">
        <v>359998</v>
      </c>
      <c r="J77" s="5"/>
      <c r="K77" s="49">
        <f t="shared" si="6"/>
        <v>292682321</v>
      </c>
      <c r="L77" s="49">
        <f t="shared" si="7"/>
        <v>0</v>
      </c>
    </row>
    <row r="78" spans="1:12" ht="22.5" customHeight="1">
      <c r="B78" s="3">
        <v>41517</v>
      </c>
      <c r="C78" s="4" t="s">
        <v>177</v>
      </c>
      <c r="D78" s="3">
        <v>41484</v>
      </c>
      <c r="E78" s="5" t="s">
        <v>313</v>
      </c>
      <c r="F78" s="33"/>
      <c r="G78" s="5"/>
      <c r="H78" s="22" t="s">
        <v>23</v>
      </c>
      <c r="I78" s="16">
        <v>3369960</v>
      </c>
      <c r="J78" s="5"/>
      <c r="K78" s="49">
        <f t="shared" si="6"/>
        <v>296052281</v>
      </c>
      <c r="L78" s="49">
        <f t="shared" si="7"/>
        <v>0</v>
      </c>
    </row>
    <row r="79" spans="1:12" ht="22.5" customHeight="1">
      <c r="B79" s="3">
        <v>41517</v>
      </c>
      <c r="C79" s="4" t="s">
        <v>177</v>
      </c>
      <c r="D79" s="3">
        <v>41494</v>
      </c>
      <c r="E79" s="5" t="s">
        <v>314</v>
      </c>
      <c r="F79" s="33"/>
      <c r="G79" s="5"/>
      <c r="H79" s="22" t="s">
        <v>23</v>
      </c>
      <c r="I79" s="16">
        <v>2640330</v>
      </c>
      <c r="J79" s="5"/>
      <c r="K79" s="49">
        <f t="shared" si="6"/>
        <v>298692611</v>
      </c>
      <c r="L79" s="49">
        <f t="shared" si="7"/>
        <v>0</v>
      </c>
    </row>
    <row r="80" spans="1:12" ht="22.5" customHeight="1">
      <c r="B80" s="3">
        <v>41517</v>
      </c>
      <c r="C80" s="4" t="s">
        <v>177</v>
      </c>
      <c r="D80" s="3">
        <v>41503</v>
      </c>
      <c r="E80" s="5" t="s">
        <v>315</v>
      </c>
      <c r="F80" s="33"/>
      <c r="G80" s="5"/>
      <c r="H80" s="22" t="s">
        <v>23</v>
      </c>
      <c r="I80" s="16">
        <v>3029010</v>
      </c>
      <c r="J80" s="5"/>
      <c r="K80" s="49">
        <f t="shared" si="6"/>
        <v>301721621</v>
      </c>
      <c r="L80" s="49">
        <f t="shared" si="7"/>
        <v>0</v>
      </c>
    </row>
    <row r="81" spans="1:12" ht="22.5" customHeight="1">
      <c r="B81" s="3">
        <v>41517</v>
      </c>
      <c r="C81" s="4" t="s">
        <v>177</v>
      </c>
      <c r="D81" s="3">
        <v>41515</v>
      </c>
      <c r="E81" s="5" t="s">
        <v>316</v>
      </c>
      <c r="F81" s="33"/>
      <c r="G81" s="5"/>
      <c r="H81" s="22" t="s">
        <v>23</v>
      </c>
      <c r="I81" s="16">
        <v>4487820</v>
      </c>
      <c r="J81" s="5"/>
      <c r="K81" s="49">
        <f t="shared" si="6"/>
        <v>306209441</v>
      </c>
      <c r="L81" s="49">
        <f t="shared" si="7"/>
        <v>0</v>
      </c>
    </row>
    <row r="82" spans="1:12" ht="22.5" customHeight="1">
      <c r="B82" s="3">
        <v>41517</v>
      </c>
      <c r="C82" s="4" t="s">
        <v>177</v>
      </c>
      <c r="D82" s="3">
        <v>41516</v>
      </c>
      <c r="E82" s="5" t="s">
        <v>317</v>
      </c>
      <c r="F82" s="33"/>
      <c r="G82" s="5"/>
      <c r="H82" s="22" t="s">
        <v>23</v>
      </c>
      <c r="I82" s="16">
        <v>361870</v>
      </c>
      <c r="J82" s="5"/>
      <c r="K82" s="49">
        <f t="shared" si="6"/>
        <v>306571311</v>
      </c>
      <c r="L82" s="49">
        <f t="shared" si="7"/>
        <v>0</v>
      </c>
    </row>
    <row r="83" spans="1:12" ht="22.5" customHeight="1">
      <c r="B83" s="3">
        <v>41517</v>
      </c>
      <c r="C83" s="4" t="s">
        <v>177</v>
      </c>
      <c r="D83" s="3">
        <v>41501</v>
      </c>
      <c r="E83" s="5" t="s">
        <v>269</v>
      </c>
      <c r="F83" s="33"/>
      <c r="G83" s="5"/>
      <c r="H83" s="22" t="s">
        <v>23</v>
      </c>
      <c r="I83" s="16">
        <v>4600000</v>
      </c>
      <c r="J83" s="5"/>
      <c r="K83" s="49">
        <f t="shared" si="6"/>
        <v>311171311</v>
      </c>
      <c r="L83" s="49">
        <f t="shared" si="7"/>
        <v>0</v>
      </c>
    </row>
    <row r="84" spans="1:12" ht="22.5" customHeight="1">
      <c r="B84" s="3">
        <v>41517</v>
      </c>
      <c r="C84" s="4" t="s">
        <v>177</v>
      </c>
      <c r="D84" s="3">
        <v>41500</v>
      </c>
      <c r="E84" s="5" t="s">
        <v>318</v>
      </c>
      <c r="F84" s="33"/>
      <c r="G84" s="5"/>
      <c r="H84" s="22" t="s">
        <v>23</v>
      </c>
      <c r="I84" s="16">
        <v>5090909</v>
      </c>
      <c r="J84" s="5"/>
      <c r="K84" s="49">
        <f t="shared" si="6"/>
        <v>316262220</v>
      </c>
      <c r="L84" s="49">
        <f t="shared" si="7"/>
        <v>0</v>
      </c>
    </row>
    <row r="85" spans="1:12" ht="22.5" customHeight="1">
      <c r="B85" s="3">
        <v>41517</v>
      </c>
      <c r="C85" s="4" t="s">
        <v>177</v>
      </c>
      <c r="D85" s="3">
        <v>41514</v>
      </c>
      <c r="E85" s="5" t="s">
        <v>319</v>
      </c>
      <c r="F85" s="33"/>
      <c r="G85" s="5"/>
      <c r="H85" s="22" t="s">
        <v>23</v>
      </c>
      <c r="I85" s="16">
        <v>1190000</v>
      </c>
      <c r="J85" s="5"/>
      <c r="K85" s="49">
        <f t="shared" si="6"/>
        <v>317452220</v>
      </c>
      <c r="L85" s="49">
        <f t="shared" si="7"/>
        <v>0</v>
      </c>
    </row>
    <row r="86" spans="1:12" ht="22.5" customHeight="1">
      <c r="B86" s="3">
        <v>41517</v>
      </c>
      <c r="C86" s="4" t="s">
        <v>177</v>
      </c>
      <c r="D86" s="3">
        <v>41500</v>
      </c>
      <c r="E86" s="5" t="s">
        <v>320</v>
      </c>
      <c r="F86" s="33"/>
      <c r="G86" s="5"/>
      <c r="H86" s="22" t="s">
        <v>23</v>
      </c>
      <c r="I86" s="16">
        <v>299838</v>
      </c>
      <c r="J86" s="5"/>
      <c r="K86" s="49">
        <f t="shared" si="6"/>
        <v>317752058</v>
      </c>
      <c r="L86" s="49">
        <f t="shared" si="7"/>
        <v>0</v>
      </c>
    </row>
    <row r="87" spans="1:12" ht="22.5" customHeight="1">
      <c r="B87" s="3">
        <v>41517</v>
      </c>
      <c r="C87" s="4" t="s">
        <v>177</v>
      </c>
      <c r="D87" s="3">
        <v>41502</v>
      </c>
      <c r="E87" s="5" t="s">
        <v>321</v>
      </c>
      <c r="F87" s="33"/>
      <c r="G87" s="5"/>
      <c r="H87" s="22" t="s">
        <v>23</v>
      </c>
      <c r="I87" s="16">
        <v>132950</v>
      </c>
      <c r="J87" s="5"/>
      <c r="K87" s="49">
        <f t="shared" si="6"/>
        <v>317885008</v>
      </c>
      <c r="L87" s="49">
        <f t="shared" si="7"/>
        <v>0</v>
      </c>
    </row>
    <row r="88" spans="1:12" ht="22.5" customHeight="1">
      <c r="B88" s="3">
        <v>41517</v>
      </c>
      <c r="C88" s="4" t="s">
        <v>177</v>
      </c>
      <c r="D88" s="3">
        <v>41514</v>
      </c>
      <c r="E88" s="5" t="s">
        <v>322</v>
      </c>
      <c r="F88" s="33"/>
      <c r="G88" s="5"/>
      <c r="H88" s="22" t="s">
        <v>23</v>
      </c>
      <c r="I88" s="16">
        <v>312280</v>
      </c>
      <c r="J88" s="5"/>
      <c r="K88" s="49">
        <f t="shared" si="6"/>
        <v>318197288</v>
      </c>
      <c r="L88" s="49">
        <f t="shared" si="7"/>
        <v>0</v>
      </c>
    </row>
    <row r="89" spans="1:12" ht="22.5" customHeight="1">
      <c r="B89" s="3">
        <v>41517</v>
      </c>
      <c r="C89" s="4" t="s">
        <v>177</v>
      </c>
      <c r="D89" s="3">
        <v>41514</v>
      </c>
      <c r="E89" s="5" t="s">
        <v>323</v>
      </c>
      <c r="F89" s="33"/>
      <c r="G89" s="5"/>
      <c r="H89" s="22" t="s">
        <v>23</v>
      </c>
      <c r="I89" s="16">
        <v>320760</v>
      </c>
      <c r="J89" s="5"/>
      <c r="K89" s="49">
        <f t="shared" si="6"/>
        <v>318518048</v>
      </c>
      <c r="L89" s="49">
        <f t="shared" si="7"/>
        <v>0</v>
      </c>
    </row>
    <row r="90" spans="1:12" ht="22.5" customHeight="1">
      <c r="B90" s="3">
        <v>41517</v>
      </c>
      <c r="C90" s="4" t="s">
        <v>177</v>
      </c>
      <c r="D90" s="3">
        <v>41516</v>
      </c>
      <c r="E90" s="5" t="s">
        <v>323</v>
      </c>
      <c r="F90" s="33"/>
      <c r="G90" s="5"/>
      <c r="H90" s="22" t="s">
        <v>23</v>
      </c>
      <c r="I90" s="16">
        <v>340514</v>
      </c>
      <c r="J90" s="5"/>
      <c r="K90" s="49">
        <f t="shared" si="6"/>
        <v>318858562</v>
      </c>
      <c r="L90" s="49">
        <f t="shared" si="7"/>
        <v>0</v>
      </c>
    </row>
    <row r="91" spans="1:12" ht="22.5" customHeight="1">
      <c r="B91" s="3">
        <v>41517</v>
      </c>
      <c r="C91" s="4" t="s">
        <v>177</v>
      </c>
      <c r="D91" s="3">
        <v>41517</v>
      </c>
      <c r="E91" s="5" t="s">
        <v>271</v>
      </c>
      <c r="F91" s="33"/>
      <c r="G91" s="5"/>
      <c r="H91" s="22" t="s">
        <v>23</v>
      </c>
      <c r="I91" s="16">
        <v>1741818</v>
      </c>
      <c r="J91" s="5"/>
      <c r="K91" s="49">
        <f t="shared" si="6"/>
        <v>320600380</v>
      </c>
      <c r="L91" s="49">
        <f t="shared" si="7"/>
        <v>0</v>
      </c>
    </row>
    <row r="92" spans="1:12" ht="22.5" customHeight="1">
      <c r="B92" s="3">
        <v>41517</v>
      </c>
      <c r="C92" s="4" t="s">
        <v>177</v>
      </c>
      <c r="D92" s="3">
        <v>41517</v>
      </c>
      <c r="E92" s="5" t="s">
        <v>301</v>
      </c>
      <c r="F92" s="33"/>
      <c r="G92" s="5"/>
      <c r="H92" s="22" t="s">
        <v>23</v>
      </c>
      <c r="I92" s="16">
        <v>1380380</v>
      </c>
      <c r="J92" s="5"/>
      <c r="K92" s="49">
        <f t="shared" si="6"/>
        <v>321980760</v>
      </c>
      <c r="L92" s="49">
        <f t="shared" si="7"/>
        <v>0</v>
      </c>
    </row>
    <row r="93" spans="1:12" ht="18" customHeight="1">
      <c r="A93" s="6" t="str">
        <f>C93&amp;D93</f>
        <v/>
      </c>
      <c r="B93" s="18"/>
      <c r="C93" s="15"/>
      <c r="D93" s="15"/>
      <c r="E93" s="15"/>
      <c r="F93" s="15"/>
      <c r="G93" s="15"/>
      <c r="H93" s="19"/>
      <c r="I93" s="15"/>
      <c r="J93" s="15"/>
      <c r="K93" s="4"/>
      <c r="L93" s="15"/>
    </row>
    <row r="94" spans="1:12" s="27" customFormat="1" ht="18" customHeight="1">
      <c r="B94" s="25"/>
      <c r="C94" s="25"/>
      <c r="D94" s="25"/>
      <c r="E94" s="25" t="s">
        <v>19</v>
      </c>
      <c r="F94" s="25"/>
      <c r="G94" s="25"/>
      <c r="H94" s="26" t="s">
        <v>20</v>
      </c>
      <c r="I94" s="25">
        <f>SUM(I14:I93)</f>
        <v>55907441</v>
      </c>
      <c r="J94" s="25">
        <f>SUM(J14:J93)</f>
        <v>0</v>
      </c>
      <c r="K94" s="26" t="s">
        <v>20</v>
      </c>
      <c r="L94" s="26" t="s">
        <v>20</v>
      </c>
    </row>
    <row r="95" spans="1:12" s="27" customFormat="1" ht="18" customHeight="1">
      <c r="B95" s="28"/>
      <c r="C95" s="28"/>
      <c r="D95" s="28"/>
      <c r="E95" s="28" t="s">
        <v>21</v>
      </c>
      <c r="F95" s="28"/>
      <c r="G95" s="28"/>
      <c r="H95" s="29" t="s">
        <v>20</v>
      </c>
      <c r="I95" s="29" t="s">
        <v>20</v>
      </c>
      <c r="J95" s="29" t="s">
        <v>20</v>
      </c>
      <c r="K95" s="20">
        <f>K13+I94-J94</f>
        <v>321980760</v>
      </c>
      <c r="L95" s="29" t="s">
        <v>20</v>
      </c>
    </row>
    <row r="96" spans="1:12" ht="18" customHeight="1"/>
    <row r="97" spans="2:11" ht="18" customHeight="1">
      <c r="B97" s="21" t="s">
        <v>22</v>
      </c>
    </row>
    <row r="98" spans="2:11" ht="18" customHeight="1">
      <c r="B98" s="21" t="s">
        <v>112</v>
      </c>
    </row>
    <row r="99" spans="2:11" ht="18" customHeight="1">
      <c r="K99" s="8" t="s">
        <v>189</v>
      </c>
    </row>
    <row r="100" spans="2:11" s="7" customFormat="1" ht="18" customHeight="1">
      <c r="E100" s="7" t="s">
        <v>8</v>
      </c>
      <c r="K100" s="7" t="s">
        <v>9</v>
      </c>
    </row>
    <row r="101" spans="2:11" s="2" customFormat="1" ht="18" customHeight="1">
      <c r="E101" s="2" t="s">
        <v>10</v>
      </c>
      <c r="K101" s="2" t="s">
        <v>11</v>
      </c>
    </row>
    <row r="102" spans="2:11" s="2" customFormat="1" ht="18" customHeight="1"/>
    <row r="103" spans="2:11" ht="18" customHeight="1"/>
    <row r="104" spans="2:11" ht="18" customHeight="1"/>
    <row r="105" spans="2:11" ht="18" customHeight="1"/>
    <row r="106" spans="2:11" ht="18" customHeight="1">
      <c r="E106" s="6">
        <f>SUMIF($D$14:$D$47,#REF!,J14:J47)</f>
        <v>0</v>
      </c>
    </row>
    <row r="107" spans="2:11" ht="18" customHeight="1"/>
    <row r="108" spans="2:11" ht="18" customHeight="1"/>
    <row r="109" spans="2:11" ht="18" customHeight="1"/>
    <row r="110" spans="2:11" ht="18" customHeight="1"/>
    <row r="111" spans="2:11" ht="18" customHeight="1"/>
    <row r="112" spans="2:11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</sheetData>
  <autoFilter ref="B11:M130"/>
  <mergeCells count="14">
    <mergeCell ref="I1:L1"/>
    <mergeCell ref="I2:L3"/>
    <mergeCell ref="B5:L5"/>
    <mergeCell ref="B6:L6"/>
    <mergeCell ref="B7:L7"/>
    <mergeCell ref="B8:L8"/>
    <mergeCell ref="B10:B11"/>
    <mergeCell ref="C10:D10"/>
    <mergeCell ref="E10:E11"/>
    <mergeCell ref="F10:F11"/>
    <mergeCell ref="G10:G11"/>
    <mergeCell ref="H10:H11"/>
    <mergeCell ref="I10:J10"/>
    <mergeCell ref="K10:L10"/>
  </mergeCells>
  <phoneticPr fontId="30" type="noConversion"/>
  <conditionalFormatting sqref="B14:J92">
    <cfRule type="expression" dxfId="5" priority="1" stopIfTrue="1">
      <formula>#REF!&lt;&gt;""</formula>
    </cfRule>
  </conditionalFormatting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 enableFormatConditionsCalculation="0">
    <tabColor indexed="31"/>
  </sheetPr>
  <dimension ref="A1:L98"/>
  <sheetViews>
    <sheetView topLeftCell="B79" zoomScale="90" workbookViewId="0">
      <selection activeCell="E83" sqref="E83"/>
    </sheetView>
  </sheetViews>
  <sheetFormatPr defaultRowHeight="15"/>
  <cols>
    <col min="1" max="1" width="5.140625" style="6" hidden="1" customWidth="1"/>
    <col min="2" max="2" width="10.7109375" style="6" customWidth="1"/>
    <col min="3" max="3" width="8.28515625" style="6" customWidth="1"/>
    <col min="4" max="4" width="10.28515625" style="6" customWidth="1"/>
    <col min="5" max="5" width="40.5703125" style="6" customWidth="1"/>
    <col min="6" max="6" width="6.7109375" style="6" hidden="1" customWidth="1"/>
    <col min="7" max="7" width="34.85546875" style="6" hidden="1" customWidth="1"/>
    <col min="8" max="8" width="6.85546875" style="6" customWidth="1"/>
    <col min="9" max="9" width="16" style="6" customWidth="1"/>
    <col min="10" max="10" width="12.28515625" style="6" customWidth="1"/>
    <col min="11" max="11" width="15.85546875" style="6" customWidth="1"/>
    <col min="12" max="12" width="12.7109375" style="6" customWidth="1"/>
    <col min="13" max="16384" width="9.140625" style="6"/>
  </cols>
  <sheetData>
    <row r="1" spans="1:12" s="11" customFormat="1" ht="16.5" customHeight="1">
      <c r="B1" s="1" t="s">
        <v>0</v>
      </c>
      <c r="C1" s="10"/>
      <c r="D1" s="10"/>
      <c r="E1" s="10"/>
      <c r="F1" s="10"/>
      <c r="G1" s="10"/>
      <c r="I1" s="42" t="s">
        <v>178</v>
      </c>
      <c r="J1" s="42"/>
      <c r="K1" s="42"/>
      <c r="L1" s="42"/>
    </row>
    <row r="2" spans="1:12" s="11" customFormat="1" ht="16.5" customHeight="1">
      <c r="B2" s="1" t="s">
        <v>26</v>
      </c>
      <c r="C2" s="38"/>
      <c r="D2" s="38"/>
      <c r="E2" s="38"/>
      <c r="F2" s="38"/>
      <c r="G2" s="38"/>
      <c r="I2" s="43" t="s">
        <v>173</v>
      </c>
      <c r="J2" s="43"/>
      <c r="K2" s="43"/>
      <c r="L2" s="43"/>
    </row>
    <row r="3" spans="1:12" s="11" customFormat="1" ht="16.5" customHeight="1">
      <c r="B3" s="9"/>
      <c r="C3" s="12"/>
      <c r="D3" s="12"/>
      <c r="E3" s="38"/>
      <c r="F3" s="38"/>
      <c r="G3" s="38"/>
      <c r="I3" s="43"/>
      <c r="J3" s="43"/>
      <c r="K3" s="43"/>
      <c r="L3" s="43"/>
    </row>
    <row r="4" spans="1:12" s="11" customFormat="1" ht="6.75" customHeight="1">
      <c r="B4" s="38"/>
      <c r="C4" s="38"/>
      <c r="D4" s="38"/>
      <c r="E4" s="38"/>
      <c r="F4" s="38"/>
      <c r="G4" s="38"/>
      <c r="I4" s="39"/>
      <c r="J4" s="39"/>
      <c r="K4" s="39"/>
      <c r="L4" s="39"/>
    </row>
    <row r="5" spans="1:12" ht="24.75" customHeight="1">
      <c r="B5" s="44" t="s">
        <v>179</v>
      </c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2">
      <c r="B6" s="48" t="s">
        <v>180</v>
      </c>
      <c r="C6" s="48"/>
      <c r="D6" s="48"/>
      <c r="E6" s="48"/>
      <c r="F6" s="48"/>
      <c r="G6" s="48"/>
      <c r="H6" s="48"/>
      <c r="I6" s="48"/>
      <c r="J6" s="48"/>
      <c r="K6" s="48"/>
      <c r="L6" s="48"/>
    </row>
    <row r="7" spans="1:12">
      <c r="B7" s="48" t="s">
        <v>181</v>
      </c>
      <c r="C7" s="48"/>
      <c r="D7" s="48"/>
      <c r="E7" s="48"/>
      <c r="F7" s="48"/>
      <c r="G7" s="48"/>
      <c r="H7" s="48"/>
      <c r="I7" s="48"/>
      <c r="J7" s="48"/>
      <c r="K7" s="48"/>
      <c r="L7" s="48"/>
    </row>
    <row r="8" spans="1:12">
      <c r="B8" s="48" t="s">
        <v>182</v>
      </c>
      <c r="C8" s="48"/>
      <c r="D8" s="48"/>
      <c r="E8" s="48"/>
      <c r="F8" s="48"/>
      <c r="G8" s="48"/>
      <c r="H8" s="48"/>
      <c r="I8" s="48"/>
      <c r="J8" s="48"/>
      <c r="K8" s="48"/>
      <c r="L8" s="48"/>
    </row>
    <row r="9" spans="1:12" ht="28.5" customHeight="1"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</row>
    <row r="10" spans="1:12" ht="17.25" customHeight="1">
      <c r="B10" s="46" t="s">
        <v>12</v>
      </c>
      <c r="C10" s="45" t="s">
        <v>183</v>
      </c>
      <c r="D10" s="45"/>
      <c r="E10" s="45" t="s">
        <v>1</v>
      </c>
      <c r="F10" s="46" t="s">
        <v>31</v>
      </c>
      <c r="G10" s="46" t="s">
        <v>32</v>
      </c>
      <c r="H10" s="46" t="s">
        <v>13</v>
      </c>
      <c r="I10" s="45" t="s">
        <v>14</v>
      </c>
      <c r="J10" s="45"/>
      <c r="K10" s="45" t="s">
        <v>185</v>
      </c>
      <c r="L10" s="45" t="s">
        <v>2</v>
      </c>
    </row>
    <row r="11" spans="1:12" ht="30.75" customHeight="1">
      <c r="B11" s="47"/>
      <c r="C11" s="40" t="s">
        <v>78</v>
      </c>
      <c r="D11" s="40" t="s">
        <v>184</v>
      </c>
      <c r="E11" s="45"/>
      <c r="F11" s="47"/>
      <c r="G11" s="47"/>
      <c r="H11" s="47"/>
      <c r="I11" s="40" t="s">
        <v>15</v>
      </c>
      <c r="J11" s="40" t="s">
        <v>16</v>
      </c>
      <c r="K11" s="40" t="s">
        <v>15</v>
      </c>
      <c r="L11" s="40" t="s">
        <v>16</v>
      </c>
    </row>
    <row r="12" spans="1:12" s="14" customFormat="1" ht="18" customHeight="1">
      <c r="B12" s="13" t="s">
        <v>3</v>
      </c>
      <c r="C12" s="13" t="s">
        <v>4</v>
      </c>
      <c r="D12" s="13" t="s">
        <v>5</v>
      </c>
      <c r="E12" s="13" t="s">
        <v>6</v>
      </c>
      <c r="F12" s="13"/>
      <c r="G12" s="13"/>
      <c r="H12" s="13" t="s">
        <v>17</v>
      </c>
      <c r="I12" s="13">
        <v>1</v>
      </c>
      <c r="J12" s="13">
        <v>2</v>
      </c>
      <c r="K12" s="13">
        <v>3</v>
      </c>
      <c r="L12" s="13" t="s">
        <v>7</v>
      </c>
    </row>
    <row r="13" spans="1:12" s="27" customFormat="1" ht="18.75" customHeight="1">
      <c r="B13" s="25"/>
      <c r="C13" s="25"/>
      <c r="D13" s="25"/>
      <c r="E13" s="25" t="s">
        <v>18</v>
      </c>
      <c r="F13" s="25"/>
      <c r="G13" s="25"/>
      <c r="H13" s="30"/>
      <c r="I13" s="24"/>
      <c r="J13" s="25"/>
      <c r="K13" s="31">
        <f>'08'!K95</f>
        <v>321980760</v>
      </c>
      <c r="L13" s="25"/>
    </row>
    <row r="14" spans="1:12" ht="21" customHeight="1">
      <c r="A14" s="6" t="str">
        <f t="shared" ref="A14:A47" si="0">C14&amp;D14</f>
        <v>GBN41520</v>
      </c>
      <c r="B14" s="3">
        <v>41520</v>
      </c>
      <c r="C14" s="4" t="s">
        <v>79</v>
      </c>
      <c r="D14" s="3">
        <v>41520</v>
      </c>
      <c r="E14" s="5" t="s">
        <v>207</v>
      </c>
      <c r="F14" s="33"/>
      <c r="G14" s="5"/>
      <c r="H14" s="22" t="s">
        <v>80</v>
      </c>
      <c r="I14" s="16">
        <v>31680</v>
      </c>
      <c r="J14" s="5"/>
      <c r="K14" s="49">
        <f>MAX(K13+I14-J14-L13,0)</f>
        <v>322012440</v>
      </c>
      <c r="L14" s="49">
        <f>MAX(L13+J14-K13-I14,0)</f>
        <v>0</v>
      </c>
    </row>
    <row r="15" spans="1:12" ht="21" customHeight="1">
      <c r="A15" s="6" t="str">
        <f t="shared" si="0"/>
        <v>C0241520</v>
      </c>
      <c r="B15" s="3">
        <v>41520</v>
      </c>
      <c r="C15" s="4" t="s">
        <v>34</v>
      </c>
      <c r="D15" s="3">
        <v>41520</v>
      </c>
      <c r="E15" s="5" t="s">
        <v>28</v>
      </c>
      <c r="F15" s="33"/>
      <c r="G15" s="5"/>
      <c r="H15" s="22" t="s">
        <v>176</v>
      </c>
      <c r="I15" s="16">
        <v>584700</v>
      </c>
      <c r="J15" s="5"/>
      <c r="K15" s="49">
        <f t="shared" ref="K15:K47" si="1">MAX(K14+I15-J15-L14,0)</f>
        <v>322597140</v>
      </c>
      <c r="L15" s="49">
        <f t="shared" ref="L15:L47" si="2">MAX(L14+J15-K14-I15,0)</f>
        <v>0</v>
      </c>
    </row>
    <row r="16" spans="1:12" ht="21" customHeight="1">
      <c r="A16" s="6" t="str">
        <f t="shared" si="0"/>
        <v>C0241520</v>
      </c>
      <c r="B16" s="3">
        <v>41520</v>
      </c>
      <c r="C16" s="4" t="s">
        <v>34</v>
      </c>
      <c r="D16" s="3">
        <v>41520</v>
      </c>
      <c r="E16" s="5" t="s">
        <v>89</v>
      </c>
      <c r="F16" s="33"/>
      <c r="G16" s="5"/>
      <c r="H16" s="22" t="s">
        <v>176</v>
      </c>
      <c r="I16" s="16">
        <v>243800</v>
      </c>
      <c r="J16" s="5"/>
      <c r="K16" s="49">
        <f t="shared" si="1"/>
        <v>322840940</v>
      </c>
      <c r="L16" s="49">
        <f t="shared" si="2"/>
        <v>0</v>
      </c>
    </row>
    <row r="17" spans="1:12" ht="21" customHeight="1">
      <c r="A17" s="6" t="str">
        <f t="shared" si="0"/>
        <v>C0341520</v>
      </c>
      <c r="B17" s="3">
        <v>41520</v>
      </c>
      <c r="C17" s="4" t="s">
        <v>35</v>
      </c>
      <c r="D17" s="3">
        <v>41520</v>
      </c>
      <c r="E17" s="5" t="s">
        <v>159</v>
      </c>
      <c r="F17" s="33"/>
      <c r="G17" s="5"/>
      <c r="H17" s="22" t="s">
        <v>176</v>
      </c>
      <c r="I17" s="16">
        <v>225955</v>
      </c>
      <c r="J17" s="5"/>
      <c r="K17" s="49">
        <f t="shared" si="1"/>
        <v>323066895</v>
      </c>
      <c r="L17" s="49">
        <f t="shared" si="2"/>
        <v>0</v>
      </c>
    </row>
    <row r="18" spans="1:12" ht="21" customHeight="1">
      <c r="A18" s="6" t="str">
        <f t="shared" si="0"/>
        <v>VL0241521</v>
      </c>
      <c r="B18" s="3">
        <v>41521</v>
      </c>
      <c r="C18" s="4" t="s">
        <v>193</v>
      </c>
      <c r="D18" s="3">
        <v>41521</v>
      </c>
      <c r="E18" s="5" t="s">
        <v>206</v>
      </c>
      <c r="F18" s="33"/>
      <c r="G18" s="5"/>
      <c r="H18" s="22" t="s">
        <v>23</v>
      </c>
      <c r="I18" s="16">
        <v>1445455</v>
      </c>
      <c r="J18" s="5"/>
      <c r="K18" s="49">
        <f t="shared" si="1"/>
        <v>324512350</v>
      </c>
      <c r="L18" s="49">
        <f t="shared" si="2"/>
        <v>0</v>
      </c>
    </row>
    <row r="19" spans="1:12" ht="21" customHeight="1">
      <c r="A19" s="6" t="str">
        <f t="shared" si="0"/>
        <v>GBN41522</v>
      </c>
      <c r="B19" s="3">
        <v>41522</v>
      </c>
      <c r="C19" s="4" t="s">
        <v>79</v>
      </c>
      <c r="D19" s="3">
        <v>41522</v>
      </c>
      <c r="E19" s="5" t="s">
        <v>194</v>
      </c>
      <c r="F19" s="33"/>
      <c r="G19" s="5"/>
      <c r="H19" s="22" t="s">
        <v>24</v>
      </c>
      <c r="I19" s="16">
        <v>2000</v>
      </c>
      <c r="J19" s="5"/>
      <c r="K19" s="49">
        <f t="shared" si="1"/>
        <v>324514350</v>
      </c>
      <c r="L19" s="49">
        <f t="shared" si="2"/>
        <v>0</v>
      </c>
    </row>
    <row r="20" spans="1:12" ht="21" customHeight="1">
      <c r="A20" s="6" t="str">
        <f t="shared" si="0"/>
        <v>GBN41522</v>
      </c>
      <c r="B20" s="3">
        <v>41522</v>
      </c>
      <c r="C20" s="4" t="s">
        <v>79</v>
      </c>
      <c r="D20" s="3">
        <v>41522</v>
      </c>
      <c r="E20" s="5" t="s">
        <v>194</v>
      </c>
      <c r="F20" s="33"/>
      <c r="G20" s="5"/>
      <c r="H20" s="22" t="s">
        <v>24</v>
      </c>
      <c r="I20" s="16">
        <v>1000</v>
      </c>
      <c r="J20" s="5"/>
      <c r="K20" s="49">
        <f t="shared" si="1"/>
        <v>324515350</v>
      </c>
      <c r="L20" s="49">
        <f t="shared" si="2"/>
        <v>0</v>
      </c>
    </row>
    <row r="21" spans="1:12" ht="21" customHeight="1">
      <c r="A21" s="6" t="str">
        <f t="shared" si="0"/>
        <v>GBN41522</v>
      </c>
      <c r="B21" s="3">
        <v>41522</v>
      </c>
      <c r="C21" s="4" t="s">
        <v>79</v>
      </c>
      <c r="D21" s="3">
        <v>41522</v>
      </c>
      <c r="E21" s="5" t="s">
        <v>194</v>
      </c>
      <c r="F21" s="33"/>
      <c r="G21" s="5"/>
      <c r="H21" s="22" t="s">
        <v>24</v>
      </c>
      <c r="I21" s="16">
        <v>2468</v>
      </c>
      <c r="J21" s="5"/>
      <c r="K21" s="49">
        <f t="shared" si="1"/>
        <v>324517818</v>
      </c>
      <c r="L21" s="49">
        <f t="shared" si="2"/>
        <v>0</v>
      </c>
    </row>
    <row r="22" spans="1:12" ht="21" customHeight="1">
      <c r="A22" s="6" t="str">
        <f t="shared" si="0"/>
        <v>GBN41522</v>
      </c>
      <c r="B22" s="3">
        <v>41522</v>
      </c>
      <c r="C22" s="4" t="s">
        <v>79</v>
      </c>
      <c r="D22" s="3">
        <v>41522</v>
      </c>
      <c r="E22" s="5" t="s">
        <v>194</v>
      </c>
      <c r="F22" s="5"/>
      <c r="G22" s="5"/>
      <c r="H22" s="22" t="s">
        <v>24</v>
      </c>
      <c r="I22" s="16">
        <v>2500</v>
      </c>
      <c r="J22" s="5"/>
      <c r="K22" s="49">
        <f t="shared" si="1"/>
        <v>324520318</v>
      </c>
      <c r="L22" s="49">
        <f t="shared" si="2"/>
        <v>0</v>
      </c>
    </row>
    <row r="23" spans="1:12" ht="21" customHeight="1">
      <c r="A23" s="6" t="str">
        <f t="shared" si="0"/>
        <v>GBN41522</v>
      </c>
      <c r="B23" s="3">
        <v>41522</v>
      </c>
      <c r="C23" s="4" t="s">
        <v>79</v>
      </c>
      <c r="D23" s="3">
        <v>41522</v>
      </c>
      <c r="E23" s="23" t="s">
        <v>194</v>
      </c>
      <c r="F23" s="23"/>
      <c r="G23" s="5"/>
      <c r="H23" s="22" t="s">
        <v>24</v>
      </c>
      <c r="I23" s="16">
        <v>1000</v>
      </c>
      <c r="J23" s="5"/>
      <c r="K23" s="49">
        <f t="shared" si="1"/>
        <v>324521318</v>
      </c>
      <c r="L23" s="49">
        <f t="shared" si="2"/>
        <v>0</v>
      </c>
    </row>
    <row r="24" spans="1:12" ht="21" customHeight="1">
      <c r="B24" s="3">
        <v>41522</v>
      </c>
      <c r="C24" s="15" t="s">
        <v>79</v>
      </c>
      <c r="D24" s="3">
        <v>41522</v>
      </c>
      <c r="E24" s="15" t="s">
        <v>194</v>
      </c>
      <c r="F24" s="15"/>
      <c r="G24" s="15"/>
      <c r="H24" s="22" t="s">
        <v>24</v>
      </c>
      <c r="I24" s="15">
        <v>1000</v>
      </c>
      <c r="J24" s="15"/>
      <c r="K24" s="49">
        <f t="shared" si="1"/>
        <v>324522318</v>
      </c>
      <c r="L24" s="49">
        <f t="shared" si="2"/>
        <v>0</v>
      </c>
    </row>
    <row r="25" spans="1:12" ht="21" customHeight="1">
      <c r="A25" s="6" t="str">
        <f t="shared" si="0"/>
        <v>GBN41522</v>
      </c>
      <c r="B25" s="3">
        <v>41522</v>
      </c>
      <c r="C25" s="4" t="s">
        <v>79</v>
      </c>
      <c r="D25" s="3">
        <v>41522</v>
      </c>
      <c r="E25" s="5" t="s">
        <v>194</v>
      </c>
      <c r="F25" s="5"/>
      <c r="G25" s="5"/>
      <c r="H25" s="22" t="s">
        <v>24</v>
      </c>
      <c r="I25" s="16">
        <v>1000</v>
      </c>
      <c r="J25" s="5"/>
      <c r="K25" s="49">
        <f t="shared" si="1"/>
        <v>324523318</v>
      </c>
      <c r="L25" s="49">
        <f t="shared" si="2"/>
        <v>0</v>
      </c>
    </row>
    <row r="26" spans="1:12" ht="21" customHeight="1">
      <c r="A26" s="6" t="str">
        <f t="shared" si="0"/>
        <v>GBN41522</v>
      </c>
      <c r="B26" s="3">
        <v>41522</v>
      </c>
      <c r="C26" s="4" t="s">
        <v>79</v>
      </c>
      <c r="D26" s="3">
        <v>41522</v>
      </c>
      <c r="E26" s="5" t="s">
        <v>194</v>
      </c>
      <c r="F26" s="33"/>
      <c r="G26" s="5"/>
      <c r="H26" s="22" t="s">
        <v>24</v>
      </c>
      <c r="I26" s="16">
        <v>1000</v>
      </c>
      <c r="J26" s="5"/>
      <c r="K26" s="49">
        <f t="shared" si="1"/>
        <v>324524318</v>
      </c>
      <c r="L26" s="49">
        <f t="shared" si="2"/>
        <v>0</v>
      </c>
    </row>
    <row r="27" spans="1:12" ht="21" customHeight="1">
      <c r="A27" s="6" t="str">
        <f t="shared" si="0"/>
        <v>GBN41522</v>
      </c>
      <c r="B27" s="3">
        <v>41522</v>
      </c>
      <c r="C27" s="4" t="s">
        <v>79</v>
      </c>
      <c r="D27" s="3">
        <v>41522</v>
      </c>
      <c r="E27" s="5" t="s">
        <v>194</v>
      </c>
      <c r="F27" s="33"/>
      <c r="G27" s="5"/>
      <c r="H27" s="22" t="s">
        <v>24</v>
      </c>
      <c r="I27" s="16">
        <v>2000</v>
      </c>
      <c r="J27" s="5"/>
      <c r="K27" s="49">
        <f t="shared" si="1"/>
        <v>324526318</v>
      </c>
      <c r="L27" s="49">
        <f t="shared" si="2"/>
        <v>0</v>
      </c>
    </row>
    <row r="28" spans="1:12" ht="21" customHeight="1">
      <c r="A28" s="6" t="str">
        <f t="shared" si="0"/>
        <v>GBN41522</v>
      </c>
      <c r="B28" s="3">
        <v>41522</v>
      </c>
      <c r="C28" s="4" t="s">
        <v>79</v>
      </c>
      <c r="D28" s="3">
        <v>41522</v>
      </c>
      <c r="E28" s="5" t="s">
        <v>194</v>
      </c>
      <c r="F28" s="33"/>
      <c r="G28" s="5"/>
      <c r="H28" s="22" t="s">
        <v>24</v>
      </c>
      <c r="I28" s="16">
        <v>2000</v>
      </c>
      <c r="J28" s="5"/>
      <c r="K28" s="49">
        <f t="shared" si="1"/>
        <v>324528318</v>
      </c>
      <c r="L28" s="49">
        <f t="shared" si="2"/>
        <v>0</v>
      </c>
    </row>
    <row r="29" spans="1:12" ht="21" customHeight="1">
      <c r="A29" s="6" t="str">
        <f t="shared" si="0"/>
        <v>GBN41522</v>
      </c>
      <c r="B29" s="3">
        <v>41522</v>
      </c>
      <c r="C29" s="4" t="s">
        <v>79</v>
      </c>
      <c r="D29" s="3">
        <v>41522</v>
      </c>
      <c r="E29" s="23" t="s">
        <v>324</v>
      </c>
      <c r="F29" s="33"/>
      <c r="G29" s="5"/>
      <c r="H29" s="22" t="s">
        <v>24</v>
      </c>
      <c r="I29" s="16">
        <v>31785</v>
      </c>
      <c r="J29" s="5"/>
      <c r="K29" s="49">
        <f t="shared" si="1"/>
        <v>324560103</v>
      </c>
      <c r="L29" s="49">
        <f t="shared" si="2"/>
        <v>0</v>
      </c>
    </row>
    <row r="30" spans="1:12" ht="21" customHeight="1">
      <c r="A30" s="6" t="str">
        <f t="shared" si="0"/>
        <v>VL0341522</v>
      </c>
      <c r="B30" s="3">
        <v>41522</v>
      </c>
      <c r="C30" s="4" t="s">
        <v>226</v>
      </c>
      <c r="D30" s="3">
        <v>41522</v>
      </c>
      <c r="E30" s="5" t="s">
        <v>325</v>
      </c>
      <c r="F30" s="33"/>
      <c r="G30" s="5"/>
      <c r="H30" s="22" t="s">
        <v>23</v>
      </c>
      <c r="I30" s="16">
        <v>433852</v>
      </c>
      <c r="J30" s="5"/>
      <c r="K30" s="49">
        <f t="shared" si="1"/>
        <v>324993955</v>
      </c>
      <c r="L30" s="49">
        <f t="shared" si="2"/>
        <v>0</v>
      </c>
    </row>
    <row r="31" spans="1:12" ht="21" customHeight="1">
      <c r="A31" s="6" t="str">
        <f t="shared" si="0"/>
        <v>VL0341522</v>
      </c>
      <c r="B31" s="3">
        <v>41522</v>
      </c>
      <c r="C31" s="4" t="s">
        <v>226</v>
      </c>
      <c r="D31" s="3">
        <v>41522</v>
      </c>
      <c r="E31" s="23" t="s">
        <v>326</v>
      </c>
      <c r="F31" s="33"/>
      <c r="G31" s="5"/>
      <c r="H31" s="22" t="s">
        <v>23</v>
      </c>
      <c r="I31" s="16">
        <v>134908</v>
      </c>
      <c r="J31" s="5"/>
      <c r="K31" s="49">
        <f t="shared" si="1"/>
        <v>325128863</v>
      </c>
      <c r="L31" s="49">
        <f t="shared" si="2"/>
        <v>0</v>
      </c>
    </row>
    <row r="32" spans="1:12" ht="21" customHeight="1">
      <c r="A32" s="6" t="str">
        <f t="shared" si="0"/>
        <v>C0741522</v>
      </c>
      <c r="B32" s="3">
        <v>41522</v>
      </c>
      <c r="C32" s="4" t="s">
        <v>39</v>
      </c>
      <c r="D32" s="3">
        <v>41522</v>
      </c>
      <c r="E32" s="23" t="s">
        <v>160</v>
      </c>
      <c r="F32" s="34"/>
      <c r="G32" s="32"/>
      <c r="H32" s="22" t="s">
        <v>176</v>
      </c>
      <c r="I32" s="16">
        <v>990000</v>
      </c>
      <c r="J32" s="5"/>
      <c r="K32" s="49">
        <f t="shared" si="1"/>
        <v>326118863</v>
      </c>
      <c r="L32" s="49">
        <f t="shared" si="2"/>
        <v>0</v>
      </c>
    </row>
    <row r="33" spans="1:12" ht="21" customHeight="1">
      <c r="A33" s="6" t="str">
        <f t="shared" si="0"/>
        <v>VL0441523</v>
      </c>
      <c r="B33" s="3">
        <v>41523</v>
      </c>
      <c r="C33" s="4" t="s">
        <v>229</v>
      </c>
      <c r="D33" s="3">
        <v>41523</v>
      </c>
      <c r="E33" s="5" t="s">
        <v>247</v>
      </c>
      <c r="F33" s="34"/>
      <c r="G33" s="32"/>
      <c r="H33" s="22" t="s">
        <v>23</v>
      </c>
      <c r="I33" s="16">
        <v>393600</v>
      </c>
      <c r="J33" s="5"/>
      <c r="K33" s="49">
        <f t="shared" si="1"/>
        <v>326512463</v>
      </c>
      <c r="L33" s="49">
        <f t="shared" si="2"/>
        <v>0</v>
      </c>
    </row>
    <row r="34" spans="1:12" ht="21" customHeight="1">
      <c r="A34" s="6" t="str">
        <f t="shared" si="0"/>
        <v>C1241523</v>
      </c>
      <c r="B34" s="3">
        <v>41523</v>
      </c>
      <c r="C34" s="4" t="s">
        <v>44</v>
      </c>
      <c r="D34" s="3">
        <v>41523</v>
      </c>
      <c r="E34" s="5" t="s">
        <v>88</v>
      </c>
      <c r="F34" s="33"/>
      <c r="G34" s="5"/>
      <c r="H34" s="22" t="s">
        <v>176</v>
      </c>
      <c r="I34" s="16">
        <v>1032000</v>
      </c>
      <c r="J34" s="5"/>
      <c r="K34" s="49">
        <f t="shared" si="1"/>
        <v>327544463</v>
      </c>
      <c r="L34" s="49">
        <f t="shared" si="2"/>
        <v>0</v>
      </c>
    </row>
    <row r="35" spans="1:12" ht="21" customHeight="1">
      <c r="A35" s="6" t="str">
        <f t="shared" si="0"/>
        <v>C1441524</v>
      </c>
      <c r="B35" s="3">
        <v>41524</v>
      </c>
      <c r="C35" s="4" t="s">
        <v>46</v>
      </c>
      <c r="D35" s="3">
        <v>41524</v>
      </c>
      <c r="E35" s="5" t="s">
        <v>161</v>
      </c>
      <c r="F35" s="5"/>
      <c r="G35" s="5"/>
      <c r="H35" s="22" t="s">
        <v>176</v>
      </c>
      <c r="I35" s="16">
        <v>45000</v>
      </c>
      <c r="J35" s="5"/>
      <c r="K35" s="49">
        <f t="shared" si="1"/>
        <v>327589463</v>
      </c>
      <c r="L35" s="49">
        <f t="shared" si="2"/>
        <v>0</v>
      </c>
    </row>
    <row r="36" spans="1:12" ht="21" customHeight="1">
      <c r="A36" s="6" t="str">
        <f t="shared" si="0"/>
        <v>GBN41526</v>
      </c>
      <c r="B36" s="3">
        <v>41526</v>
      </c>
      <c r="C36" s="4" t="s">
        <v>79</v>
      </c>
      <c r="D36" s="3">
        <v>41526</v>
      </c>
      <c r="E36" s="5" t="s">
        <v>327</v>
      </c>
      <c r="F36" s="33"/>
      <c r="G36" s="5"/>
      <c r="H36" s="22" t="s">
        <v>24</v>
      </c>
      <c r="I36" s="16">
        <v>600</v>
      </c>
      <c r="J36" s="5"/>
      <c r="K36" s="49">
        <f t="shared" si="1"/>
        <v>327590063</v>
      </c>
      <c r="L36" s="49">
        <f t="shared" si="2"/>
        <v>0</v>
      </c>
    </row>
    <row r="37" spans="1:12" ht="21" customHeight="1">
      <c r="A37" s="6" t="str">
        <f t="shared" si="0"/>
        <v>C1641527</v>
      </c>
      <c r="B37" s="3">
        <v>41527</v>
      </c>
      <c r="C37" s="4" t="s">
        <v>48</v>
      </c>
      <c r="D37" s="3">
        <v>41527</v>
      </c>
      <c r="E37" s="5" t="s">
        <v>144</v>
      </c>
      <c r="F37" s="33"/>
      <c r="G37" s="5"/>
      <c r="H37" s="22" t="s">
        <v>176</v>
      </c>
      <c r="I37" s="16">
        <v>240653</v>
      </c>
      <c r="J37" s="5"/>
      <c r="K37" s="49">
        <f t="shared" si="1"/>
        <v>327830716</v>
      </c>
      <c r="L37" s="49">
        <f t="shared" si="2"/>
        <v>0</v>
      </c>
    </row>
    <row r="38" spans="1:12" ht="21" customHeight="1">
      <c r="A38" s="6" t="str">
        <f t="shared" si="0"/>
        <v>C1741527</v>
      </c>
      <c r="B38" s="3">
        <v>41527</v>
      </c>
      <c r="C38" s="4" t="s">
        <v>49</v>
      </c>
      <c r="D38" s="3">
        <v>41527</v>
      </c>
      <c r="E38" s="5" t="s">
        <v>88</v>
      </c>
      <c r="F38" s="33"/>
      <c r="G38" s="5"/>
      <c r="H38" s="22" t="s">
        <v>176</v>
      </c>
      <c r="I38" s="16">
        <v>1002000</v>
      </c>
      <c r="J38" s="5"/>
      <c r="K38" s="49">
        <f t="shared" si="1"/>
        <v>328832716</v>
      </c>
      <c r="L38" s="49">
        <f t="shared" si="2"/>
        <v>0</v>
      </c>
    </row>
    <row r="39" spans="1:12" ht="21" customHeight="1">
      <c r="A39" s="6" t="str">
        <f t="shared" si="0"/>
        <v>VL0541529</v>
      </c>
      <c r="B39" s="3">
        <v>41529</v>
      </c>
      <c r="C39" s="4" t="s">
        <v>231</v>
      </c>
      <c r="D39" s="3">
        <v>41529</v>
      </c>
      <c r="E39" s="5" t="s">
        <v>282</v>
      </c>
      <c r="F39" s="33"/>
      <c r="G39" s="5"/>
      <c r="H39" s="22" t="s">
        <v>23</v>
      </c>
      <c r="I39" s="16">
        <v>763600</v>
      </c>
      <c r="J39" s="5"/>
      <c r="K39" s="49">
        <f t="shared" si="1"/>
        <v>329596316</v>
      </c>
      <c r="L39" s="49">
        <f t="shared" si="2"/>
        <v>0</v>
      </c>
    </row>
    <row r="40" spans="1:12" ht="21" customHeight="1">
      <c r="A40" s="6" t="str">
        <f t="shared" si="0"/>
        <v>VL0541529</v>
      </c>
      <c r="B40" s="3">
        <v>41529</v>
      </c>
      <c r="C40" s="4" t="s">
        <v>231</v>
      </c>
      <c r="D40" s="3">
        <v>41529</v>
      </c>
      <c r="E40" s="5" t="s">
        <v>283</v>
      </c>
      <c r="F40" s="33"/>
      <c r="G40" s="5"/>
      <c r="H40" s="22" t="s">
        <v>23</v>
      </c>
      <c r="I40" s="16">
        <v>987700</v>
      </c>
      <c r="J40" s="5"/>
      <c r="K40" s="49">
        <f t="shared" si="1"/>
        <v>330584016</v>
      </c>
      <c r="L40" s="49">
        <f t="shared" si="2"/>
        <v>0</v>
      </c>
    </row>
    <row r="41" spans="1:12" ht="21" customHeight="1">
      <c r="A41" s="6" t="str">
        <f t="shared" si="0"/>
        <v>VL0541529</v>
      </c>
      <c r="B41" s="3">
        <v>41529</v>
      </c>
      <c r="C41" s="4" t="s">
        <v>231</v>
      </c>
      <c r="D41" s="3">
        <v>41529</v>
      </c>
      <c r="E41" s="5" t="s">
        <v>263</v>
      </c>
      <c r="F41" s="33"/>
      <c r="G41" s="5"/>
      <c r="H41" s="22" t="s">
        <v>23</v>
      </c>
      <c r="I41" s="16">
        <v>1423800</v>
      </c>
      <c r="J41" s="5"/>
      <c r="K41" s="49">
        <f t="shared" si="1"/>
        <v>332007816</v>
      </c>
      <c r="L41" s="49">
        <f t="shared" si="2"/>
        <v>0</v>
      </c>
    </row>
    <row r="42" spans="1:12" ht="21" customHeight="1">
      <c r="A42" s="6" t="str">
        <f t="shared" si="0"/>
        <v>VL0541529</v>
      </c>
      <c r="B42" s="3">
        <v>41529</v>
      </c>
      <c r="C42" s="4" t="s">
        <v>231</v>
      </c>
      <c r="D42" s="3">
        <v>41529</v>
      </c>
      <c r="E42" s="5" t="s">
        <v>296</v>
      </c>
      <c r="F42" s="33"/>
      <c r="G42" s="5"/>
      <c r="H42" s="22" t="s">
        <v>23</v>
      </c>
      <c r="I42" s="16">
        <v>2285250</v>
      </c>
      <c r="J42" s="5"/>
      <c r="K42" s="49">
        <f t="shared" si="1"/>
        <v>334293066</v>
      </c>
      <c r="L42" s="49">
        <f t="shared" si="2"/>
        <v>0</v>
      </c>
    </row>
    <row r="43" spans="1:12" ht="21" customHeight="1">
      <c r="A43" s="6" t="str">
        <f t="shared" si="0"/>
        <v>VL0541529</v>
      </c>
      <c r="B43" s="3">
        <v>41529</v>
      </c>
      <c r="C43" s="4" t="s">
        <v>231</v>
      </c>
      <c r="D43" s="3">
        <v>41529</v>
      </c>
      <c r="E43" s="23" t="s">
        <v>225</v>
      </c>
      <c r="F43" s="33"/>
      <c r="G43" s="5"/>
      <c r="H43" s="22" t="s">
        <v>23</v>
      </c>
      <c r="I43" s="16">
        <v>444000</v>
      </c>
      <c r="J43" s="5"/>
      <c r="K43" s="49">
        <f t="shared" si="1"/>
        <v>334737066</v>
      </c>
      <c r="L43" s="49">
        <f t="shared" si="2"/>
        <v>0</v>
      </c>
    </row>
    <row r="44" spans="1:12" ht="21" customHeight="1">
      <c r="A44" s="6" t="str">
        <f t="shared" si="0"/>
        <v>GBN41530</v>
      </c>
      <c r="B44" s="3">
        <v>41530</v>
      </c>
      <c r="C44" s="4" t="s">
        <v>79</v>
      </c>
      <c r="D44" s="3">
        <v>41530</v>
      </c>
      <c r="E44" s="5" t="s">
        <v>294</v>
      </c>
      <c r="F44" s="33"/>
      <c r="G44" s="5"/>
      <c r="H44" s="22" t="s">
        <v>80</v>
      </c>
      <c r="I44" s="16">
        <v>10545</v>
      </c>
      <c r="J44" s="5"/>
      <c r="K44" s="49">
        <f t="shared" si="1"/>
        <v>334747611</v>
      </c>
      <c r="L44" s="49">
        <f t="shared" si="2"/>
        <v>0</v>
      </c>
    </row>
    <row r="45" spans="1:12" ht="21" customHeight="1">
      <c r="A45" s="6" t="str">
        <f t="shared" si="0"/>
        <v>VL0641532</v>
      </c>
      <c r="B45" s="3">
        <v>41532</v>
      </c>
      <c r="C45" s="4" t="s">
        <v>250</v>
      </c>
      <c r="D45" s="3">
        <v>41532</v>
      </c>
      <c r="E45" s="5" t="s">
        <v>310</v>
      </c>
      <c r="F45" s="33"/>
      <c r="G45" s="5"/>
      <c r="H45" s="22" t="s">
        <v>23</v>
      </c>
      <c r="I45" s="16">
        <v>700000</v>
      </c>
      <c r="J45" s="5"/>
      <c r="K45" s="49">
        <f t="shared" si="1"/>
        <v>335447611</v>
      </c>
      <c r="L45" s="49">
        <f t="shared" si="2"/>
        <v>0</v>
      </c>
    </row>
    <row r="46" spans="1:12" ht="21" customHeight="1">
      <c r="A46" s="6" t="str">
        <f t="shared" si="0"/>
        <v>C2041532</v>
      </c>
      <c r="B46" s="3">
        <v>41532</v>
      </c>
      <c r="C46" s="4" t="s">
        <v>52</v>
      </c>
      <c r="D46" s="3">
        <v>41532</v>
      </c>
      <c r="E46" s="5" t="s">
        <v>162</v>
      </c>
      <c r="F46" s="33"/>
      <c r="G46" s="5"/>
      <c r="H46" s="22" t="s">
        <v>176</v>
      </c>
      <c r="I46" s="16">
        <v>1425627</v>
      </c>
      <c r="J46" s="5"/>
      <c r="K46" s="49">
        <f t="shared" si="1"/>
        <v>336873238</v>
      </c>
      <c r="L46" s="49">
        <f t="shared" si="2"/>
        <v>0</v>
      </c>
    </row>
    <row r="47" spans="1:12" ht="21" customHeight="1">
      <c r="A47" s="6" t="str">
        <f t="shared" si="0"/>
        <v>C2141532</v>
      </c>
      <c r="B47" s="3">
        <v>41532</v>
      </c>
      <c r="C47" s="4" t="s">
        <v>53</v>
      </c>
      <c r="D47" s="3">
        <v>41532</v>
      </c>
      <c r="E47" s="5" t="s">
        <v>84</v>
      </c>
      <c r="F47" s="33"/>
      <c r="G47" s="5"/>
      <c r="H47" s="22" t="s">
        <v>176</v>
      </c>
      <c r="I47" s="16">
        <v>355233</v>
      </c>
      <c r="J47" s="5"/>
      <c r="K47" s="49">
        <f t="shared" ref="K47:K88" si="3">MAX(K46+I47-J47-L46,0)</f>
        <v>337228471</v>
      </c>
      <c r="L47" s="49">
        <f t="shared" ref="L47:L88" si="4">MAX(L46+J47-K46-I47,0)</f>
        <v>0</v>
      </c>
    </row>
    <row r="48" spans="1:12" ht="21" customHeight="1">
      <c r="A48" s="6" t="str">
        <f>C48&amp;D48</f>
        <v>C2241532</v>
      </c>
      <c r="B48" s="3">
        <v>41532</v>
      </c>
      <c r="C48" s="4" t="s">
        <v>54</v>
      </c>
      <c r="D48" s="3">
        <v>41532</v>
      </c>
      <c r="E48" s="5" t="s">
        <v>88</v>
      </c>
      <c r="F48" s="33"/>
      <c r="G48" s="5"/>
      <c r="H48" s="22" t="s">
        <v>176</v>
      </c>
      <c r="I48" s="16">
        <v>1038000</v>
      </c>
      <c r="J48" s="5"/>
      <c r="K48" s="49">
        <f t="shared" si="3"/>
        <v>338266471</v>
      </c>
      <c r="L48" s="49">
        <f t="shared" si="4"/>
        <v>0</v>
      </c>
    </row>
    <row r="49" spans="2:12" ht="21" customHeight="1">
      <c r="B49" s="3">
        <v>41535</v>
      </c>
      <c r="C49" s="4" t="s">
        <v>79</v>
      </c>
      <c r="D49" s="3">
        <v>41535</v>
      </c>
      <c r="E49" s="5" t="s">
        <v>328</v>
      </c>
      <c r="F49" s="33"/>
      <c r="G49" s="5"/>
      <c r="H49" s="22" t="s">
        <v>24</v>
      </c>
      <c r="I49" s="16">
        <v>3000</v>
      </c>
      <c r="J49" s="5"/>
      <c r="K49" s="49">
        <f t="shared" si="3"/>
        <v>338269471</v>
      </c>
      <c r="L49" s="49">
        <f t="shared" si="4"/>
        <v>0</v>
      </c>
    </row>
    <row r="50" spans="2:12" ht="21" customHeight="1">
      <c r="B50" s="3">
        <v>41535</v>
      </c>
      <c r="C50" s="4" t="s">
        <v>79</v>
      </c>
      <c r="D50" s="3">
        <v>41535</v>
      </c>
      <c r="E50" s="5" t="s">
        <v>328</v>
      </c>
      <c r="F50" s="33"/>
      <c r="G50" s="5"/>
      <c r="H50" s="22" t="s">
        <v>24</v>
      </c>
      <c r="I50" s="16">
        <v>3000</v>
      </c>
      <c r="J50" s="5"/>
      <c r="K50" s="49">
        <f t="shared" si="3"/>
        <v>338272471</v>
      </c>
      <c r="L50" s="49">
        <f t="shared" si="4"/>
        <v>0</v>
      </c>
    </row>
    <row r="51" spans="2:12" ht="21" customHeight="1">
      <c r="B51" s="3">
        <v>41535</v>
      </c>
      <c r="C51" s="4" t="s">
        <v>79</v>
      </c>
      <c r="D51" s="3">
        <v>41535</v>
      </c>
      <c r="E51" s="5" t="s">
        <v>328</v>
      </c>
      <c r="F51" s="33"/>
      <c r="G51" s="5"/>
      <c r="H51" s="22" t="s">
        <v>24</v>
      </c>
      <c r="I51" s="16">
        <v>3000</v>
      </c>
      <c r="J51" s="5"/>
      <c r="K51" s="49">
        <f t="shared" si="3"/>
        <v>338275471</v>
      </c>
      <c r="L51" s="49">
        <f t="shared" si="4"/>
        <v>0</v>
      </c>
    </row>
    <row r="52" spans="2:12" ht="21" customHeight="1">
      <c r="B52" s="3">
        <v>41535</v>
      </c>
      <c r="C52" s="4" t="s">
        <v>79</v>
      </c>
      <c r="D52" s="3">
        <v>41535</v>
      </c>
      <c r="E52" s="5" t="s">
        <v>328</v>
      </c>
      <c r="F52" s="33"/>
      <c r="G52" s="5"/>
      <c r="H52" s="22" t="s">
        <v>24</v>
      </c>
      <c r="I52" s="16">
        <v>3000</v>
      </c>
      <c r="J52" s="5"/>
      <c r="K52" s="49">
        <f t="shared" si="3"/>
        <v>338278471</v>
      </c>
      <c r="L52" s="49">
        <f t="shared" si="4"/>
        <v>0</v>
      </c>
    </row>
    <row r="53" spans="2:12" ht="21" customHeight="1">
      <c r="B53" s="3">
        <v>41535</v>
      </c>
      <c r="C53" s="4" t="s">
        <v>79</v>
      </c>
      <c r="D53" s="3">
        <v>41535</v>
      </c>
      <c r="E53" s="5" t="s">
        <v>328</v>
      </c>
      <c r="F53" s="33"/>
      <c r="G53" s="5"/>
      <c r="H53" s="22" t="s">
        <v>24</v>
      </c>
      <c r="I53" s="16">
        <v>3000</v>
      </c>
      <c r="J53" s="5"/>
      <c r="K53" s="49">
        <f t="shared" si="3"/>
        <v>338281471</v>
      </c>
      <c r="L53" s="49">
        <f t="shared" si="4"/>
        <v>0</v>
      </c>
    </row>
    <row r="54" spans="2:12" ht="21" customHeight="1">
      <c r="B54" s="3">
        <v>41535</v>
      </c>
      <c r="C54" s="4" t="s">
        <v>79</v>
      </c>
      <c r="D54" s="3">
        <v>41535</v>
      </c>
      <c r="E54" s="5" t="s">
        <v>328</v>
      </c>
      <c r="F54" s="33"/>
      <c r="G54" s="5"/>
      <c r="H54" s="22" t="s">
        <v>24</v>
      </c>
      <c r="I54" s="16">
        <v>3000</v>
      </c>
      <c r="J54" s="5"/>
      <c r="K54" s="49">
        <f t="shared" si="3"/>
        <v>338284471</v>
      </c>
      <c r="L54" s="49">
        <f t="shared" si="4"/>
        <v>0</v>
      </c>
    </row>
    <row r="55" spans="2:12" ht="21" customHeight="1">
      <c r="B55" s="3">
        <v>41537</v>
      </c>
      <c r="C55" s="4" t="s">
        <v>79</v>
      </c>
      <c r="D55" s="3">
        <v>41537</v>
      </c>
      <c r="E55" s="5" t="s">
        <v>194</v>
      </c>
      <c r="F55" s="33"/>
      <c r="G55" s="5"/>
      <c r="H55" s="22" t="s">
        <v>24</v>
      </c>
      <c r="I55" s="16">
        <v>2000</v>
      </c>
      <c r="J55" s="5"/>
      <c r="K55" s="49">
        <f t="shared" si="3"/>
        <v>338286471</v>
      </c>
      <c r="L55" s="49">
        <f t="shared" si="4"/>
        <v>0</v>
      </c>
    </row>
    <row r="56" spans="2:12" ht="21" customHeight="1">
      <c r="B56" s="3">
        <v>41537</v>
      </c>
      <c r="C56" s="4" t="s">
        <v>57</v>
      </c>
      <c r="D56" s="3">
        <v>41537</v>
      </c>
      <c r="E56" s="5" t="s">
        <v>144</v>
      </c>
      <c r="F56" s="33"/>
      <c r="G56" s="5"/>
      <c r="H56" s="22" t="s">
        <v>176</v>
      </c>
      <c r="I56" s="16">
        <v>312624</v>
      </c>
      <c r="J56" s="5"/>
      <c r="K56" s="49">
        <f t="shared" si="3"/>
        <v>338599095</v>
      </c>
      <c r="L56" s="49">
        <f t="shared" si="4"/>
        <v>0</v>
      </c>
    </row>
    <row r="57" spans="2:12" ht="21" customHeight="1">
      <c r="B57" s="3">
        <v>41540</v>
      </c>
      <c r="C57" s="4" t="s">
        <v>59</v>
      </c>
      <c r="D57" s="3">
        <v>41540</v>
      </c>
      <c r="E57" s="5" t="s">
        <v>162</v>
      </c>
      <c r="F57" s="33"/>
      <c r="G57" s="5"/>
      <c r="H57" s="22" t="s">
        <v>176</v>
      </c>
      <c r="I57" s="16">
        <v>1012095</v>
      </c>
      <c r="J57" s="5"/>
      <c r="K57" s="49">
        <f t="shared" si="3"/>
        <v>339611190</v>
      </c>
      <c r="L57" s="49">
        <f t="shared" si="4"/>
        <v>0</v>
      </c>
    </row>
    <row r="58" spans="2:12" ht="21" customHeight="1">
      <c r="B58" s="3">
        <v>41542</v>
      </c>
      <c r="C58" s="4" t="s">
        <v>60</v>
      </c>
      <c r="D58" s="3">
        <v>41542</v>
      </c>
      <c r="E58" s="5" t="s">
        <v>83</v>
      </c>
      <c r="F58" s="33"/>
      <c r="G58" s="5"/>
      <c r="H58" s="22" t="s">
        <v>176</v>
      </c>
      <c r="I58" s="16">
        <v>24545</v>
      </c>
      <c r="J58" s="5"/>
      <c r="K58" s="49">
        <f t="shared" si="3"/>
        <v>339635735</v>
      </c>
      <c r="L58" s="49">
        <f t="shared" si="4"/>
        <v>0</v>
      </c>
    </row>
    <row r="59" spans="2:12" ht="21" customHeight="1">
      <c r="B59" s="3">
        <v>41543</v>
      </c>
      <c r="C59" s="4" t="s">
        <v>79</v>
      </c>
      <c r="D59" s="3">
        <v>41543</v>
      </c>
      <c r="E59" s="5" t="s">
        <v>281</v>
      </c>
      <c r="F59" s="33"/>
      <c r="G59" s="5"/>
      <c r="H59" s="22" t="s">
        <v>80</v>
      </c>
      <c r="I59" s="16">
        <v>89211</v>
      </c>
      <c r="J59" s="5"/>
      <c r="K59" s="49">
        <f t="shared" si="3"/>
        <v>339724946</v>
      </c>
      <c r="L59" s="49">
        <f t="shared" si="4"/>
        <v>0</v>
      </c>
    </row>
    <row r="60" spans="2:12" ht="21" customHeight="1">
      <c r="B60" s="3">
        <v>41543</v>
      </c>
      <c r="C60" s="4" t="s">
        <v>79</v>
      </c>
      <c r="D60" s="3">
        <v>41543</v>
      </c>
      <c r="E60" s="5" t="s">
        <v>249</v>
      </c>
      <c r="F60" s="33"/>
      <c r="G60" s="5"/>
      <c r="H60" s="22" t="s">
        <v>80</v>
      </c>
      <c r="I60" s="16">
        <v>58208</v>
      </c>
      <c r="J60" s="5"/>
      <c r="K60" s="49">
        <f t="shared" si="3"/>
        <v>339783154</v>
      </c>
      <c r="L60" s="49">
        <f t="shared" si="4"/>
        <v>0</v>
      </c>
    </row>
    <row r="61" spans="2:12" ht="21" customHeight="1">
      <c r="B61" s="3">
        <v>41543</v>
      </c>
      <c r="C61" s="4" t="s">
        <v>79</v>
      </c>
      <c r="D61" s="3">
        <v>41543</v>
      </c>
      <c r="E61" s="5" t="s">
        <v>249</v>
      </c>
      <c r="F61" s="33"/>
      <c r="G61" s="5"/>
      <c r="H61" s="22" t="s">
        <v>80</v>
      </c>
      <c r="I61" s="16">
        <v>75291</v>
      </c>
      <c r="J61" s="5"/>
      <c r="K61" s="49">
        <f t="shared" si="3"/>
        <v>339858445</v>
      </c>
      <c r="L61" s="49">
        <f t="shared" si="4"/>
        <v>0</v>
      </c>
    </row>
    <row r="62" spans="2:12" ht="21" customHeight="1">
      <c r="B62" s="3">
        <v>41543</v>
      </c>
      <c r="C62" s="4" t="s">
        <v>79</v>
      </c>
      <c r="D62" s="3">
        <v>41543</v>
      </c>
      <c r="E62" s="5" t="s">
        <v>281</v>
      </c>
      <c r="F62" s="33"/>
      <c r="G62" s="5"/>
      <c r="H62" s="22" t="s">
        <v>80</v>
      </c>
      <c r="I62" s="16">
        <v>48087</v>
      </c>
      <c r="J62" s="5"/>
      <c r="K62" s="49">
        <f t="shared" si="3"/>
        <v>339906532</v>
      </c>
      <c r="L62" s="49">
        <f t="shared" si="4"/>
        <v>0</v>
      </c>
    </row>
    <row r="63" spans="2:12" ht="21" customHeight="1">
      <c r="B63" s="3">
        <v>41543</v>
      </c>
      <c r="C63" s="4" t="s">
        <v>79</v>
      </c>
      <c r="D63" s="3">
        <v>41543</v>
      </c>
      <c r="E63" s="5" t="s">
        <v>249</v>
      </c>
      <c r="F63" s="33"/>
      <c r="G63" s="5"/>
      <c r="H63" s="22" t="s">
        <v>80</v>
      </c>
      <c r="I63" s="16">
        <v>58208</v>
      </c>
      <c r="J63" s="5"/>
      <c r="K63" s="49">
        <f t="shared" si="3"/>
        <v>339964740</v>
      </c>
      <c r="L63" s="49">
        <f t="shared" si="4"/>
        <v>0</v>
      </c>
    </row>
    <row r="64" spans="2:12" ht="21" customHeight="1">
      <c r="B64" s="3">
        <v>41543</v>
      </c>
      <c r="C64" s="4" t="s">
        <v>79</v>
      </c>
      <c r="D64" s="3">
        <v>41543</v>
      </c>
      <c r="E64" s="5" t="s">
        <v>249</v>
      </c>
      <c r="F64" s="33"/>
      <c r="G64" s="5"/>
      <c r="H64" s="22" t="s">
        <v>80</v>
      </c>
      <c r="I64" s="16">
        <v>75291</v>
      </c>
      <c r="J64" s="5"/>
      <c r="K64" s="49">
        <f t="shared" si="3"/>
        <v>340040031</v>
      </c>
      <c r="L64" s="49">
        <f t="shared" si="4"/>
        <v>0</v>
      </c>
    </row>
    <row r="65" spans="2:12" ht="21" customHeight="1">
      <c r="B65" s="3">
        <v>41543</v>
      </c>
      <c r="C65" s="4" t="s">
        <v>79</v>
      </c>
      <c r="D65" s="3">
        <v>41543</v>
      </c>
      <c r="E65" s="5" t="s">
        <v>194</v>
      </c>
      <c r="F65" s="33"/>
      <c r="G65" s="5"/>
      <c r="H65" s="22" t="s">
        <v>24</v>
      </c>
      <c r="I65" s="16">
        <v>1000</v>
      </c>
      <c r="J65" s="5"/>
      <c r="K65" s="49">
        <f t="shared" si="3"/>
        <v>340041031</v>
      </c>
      <c r="L65" s="49">
        <f t="shared" si="4"/>
        <v>0</v>
      </c>
    </row>
    <row r="66" spans="2:12" ht="21" customHeight="1">
      <c r="B66" s="3">
        <v>41543</v>
      </c>
      <c r="C66" s="4" t="s">
        <v>79</v>
      </c>
      <c r="D66" s="3">
        <v>41543</v>
      </c>
      <c r="E66" s="5" t="s">
        <v>194</v>
      </c>
      <c r="F66" s="33"/>
      <c r="G66" s="5"/>
      <c r="H66" s="22" t="s">
        <v>24</v>
      </c>
      <c r="I66" s="16">
        <v>1000</v>
      </c>
      <c r="J66" s="5"/>
      <c r="K66" s="49">
        <f t="shared" si="3"/>
        <v>340042031</v>
      </c>
      <c r="L66" s="49">
        <f t="shared" si="4"/>
        <v>0</v>
      </c>
    </row>
    <row r="67" spans="2:12" ht="21" customHeight="1">
      <c r="B67" s="3">
        <v>41544</v>
      </c>
      <c r="C67" s="4" t="s">
        <v>266</v>
      </c>
      <c r="D67" s="3">
        <v>41544</v>
      </c>
      <c r="E67" s="5" t="s">
        <v>307</v>
      </c>
      <c r="F67" s="33"/>
      <c r="G67" s="5"/>
      <c r="H67" s="22" t="s">
        <v>23</v>
      </c>
      <c r="I67" s="16">
        <v>1631950</v>
      </c>
      <c r="J67" s="5"/>
      <c r="K67" s="49">
        <f t="shared" si="3"/>
        <v>341673981</v>
      </c>
      <c r="L67" s="49">
        <f t="shared" si="4"/>
        <v>0</v>
      </c>
    </row>
    <row r="68" spans="2:12" ht="21" customHeight="1">
      <c r="B68" s="3">
        <v>41544</v>
      </c>
      <c r="C68" s="4" t="s">
        <v>266</v>
      </c>
      <c r="D68" s="3">
        <v>41544</v>
      </c>
      <c r="E68" s="5" t="s">
        <v>295</v>
      </c>
      <c r="F68" s="33"/>
      <c r="G68" s="5"/>
      <c r="H68" s="22" t="s">
        <v>23</v>
      </c>
      <c r="I68" s="16">
        <v>74700</v>
      </c>
      <c r="J68" s="5"/>
      <c r="K68" s="49">
        <f t="shared" si="3"/>
        <v>341748681</v>
      </c>
      <c r="L68" s="49">
        <f t="shared" si="4"/>
        <v>0</v>
      </c>
    </row>
    <row r="69" spans="2:12" ht="21" customHeight="1">
      <c r="B69" s="3">
        <v>41544</v>
      </c>
      <c r="C69" s="4" t="s">
        <v>62</v>
      </c>
      <c r="D69" s="3">
        <v>41544</v>
      </c>
      <c r="E69" s="5" t="s">
        <v>100</v>
      </c>
      <c r="F69" s="33"/>
      <c r="G69" s="5"/>
      <c r="H69" s="22" t="s">
        <v>176</v>
      </c>
      <c r="I69" s="16">
        <v>1600000</v>
      </c>
      <c r="J69" s="5"/>
      <c r="K69" s="49">
        <f t="shared" si="3"/>
        <v>343348681</v>
      </c>
      <c r="L69" s="49">
        <f t="shared" si="4"/>
        <v>0</v>
      </c>
    </row>
    <row r="70" spans="2:12" ht="21" customHeight="1">
      <c r="B70" s="3">
        <v>41547</v>
      </c>
      <c r="C70" s="4" t="s">
        <v>79</v>
      </c>
      <c r="D70" s="3">
        <v>41547</v>
      </c>
      <c r="E70" s="5" t="s">
        <v>281</v>
      </c>
      <c r="F70" s="33"/>
      <c r="G70" s="5"/>
      <c r="H70" s="22" t="s">
        <v>80</v>
      </c>
      <c r="I70" s="16">
        <v>270585</v>
      </c>
      <c r="J70" s="5"/>
      <c r="K70" s="49">
        <f t="shared" si="3"/>
        <v>343619266</v>
      </c>
      <c r="L70" s="49">
        <f t="shared" si="4"/>
        <v>0</v>
      </c>
    </row>
    <row r="71" spans="2:12" ht="21" customHeight="1">
      <c r="B71" s="3">
        <v>41547</v>
      </c>
      <c r="C71" s="4" t="s">
        <v>79</v>
      </c>
      <c r="D71" s="3">
        <v>41547</v>
      </c>
      <c r="E71" s="5" t="s">
        <v>249</v>
      </c>
      <c r="F71" s="33"/>
      <c r="G71" s="5"/>
      <c r="H71" s="22" t="s">
        <v>80</v>
      </c>
      <c r="I71" s="16">
        <v>58208</v>
      </c>
      <c r="J71" s="5"/>
      <c r="K71" s="49">
        <f t="shared" si="3"/>
        <v>343677474</v>
      </c>
      <c r="L71" s="49">
        <f t="shared" si="4"/>
        <v>0</v>
      </c>
    </row>
    <row r="72" spans="2:12" ht="21" customHeight="1">
      <c r="B72" s="3">
        <v>41547</v>
      </c>
      <c r="C72" s="4" t="s">
        <v>79</v>
      </c>
      <c r="D72" s="3">
        <v>41547</v>
      </c>
      <c r="E72" s="5" t="s">
        <v>249</v>
      </c>
      <c r="F72" s="33"/>
      <c r="G72" s="5"/>
      <c r="H72" s="22" t="s">
        <v>80</v>
      </c>
      <c r="I72" s="16">
        <v>58208</v>
      </c>
      <c r="J72" s="5"/>
      <c r="K72" s="49">
        <f t="shared" si="3"/>
        <v>343735682</v>
      </c>
      <c r="L72" s="49">
        <f t="shared" si="4"/>
        <v>0</v>
      </c>
    </row>
    <row r="73" spans="2:12" ht="21" customHeight="1">
      <c r="B73" s="3">
        <v>41547</v>
      </c>
      <c r="C73" s="4" t="s">
        <v>79</v>
      </c>
      <c r="D73" s="3">
        <v>41547</v>
      </c>
      <c r="E73" s="5" t="s">
        <v>329</v>
      </c>
      <c r="F73" s="33"/>
      <c r="G73" s="5"/>
      <c r="H73" s="22" t="s">
        <v>24</v>
      </c>
      <c r="I73" s="16">
        <v>2000</v>
      </c>
      <c r="J73" s="5"/>
      <c r="K73" s="49">
        <f t="shared" si="3"/>
        <v>343737682</v>
      </c>
      <c r="L73" s="49">
        <f t="shared" si="4"/>
        <v>0</v>
      </c>
    </row>
    <row r="74" spans="2:12" ht="21" customHeight="1">
      <c r="B74" s="3">
        <v>41547</v>
      </c>
      <c r="C74" s="4" t="s">
        <v>65</v>
      </c>
      <c r="D74" s="3">
        <v>41547</v>
      </c>
      <c r="E74" s="5" t="s">
        <v>71</v>
      </c>
      <c r="F74" s="33"/>
      <c r="G74" s="5"/>
      <c r="H74" s="22" t="s">
        <v>176</v>
      </c>
      <c r="I74" s="16">
        <v>526353</v>
      </c>
      <c r="J74" s="5"/>
      <c r="K74" s="49">
        <f t="shared" si="3"/>
        <v>344264035</v>
      </c>
      <c r="L74" s="49">
        <f t="shared" si="4"/>
        <v>0</v>
      </c>
    </row>
    <row r="75" spans="2:12" ht="21" customHeight="1">
      <c r="B75" s="3">
        <v>41547</v>
      </c>
      <c r="C75" s="4" t="s">
        <v>67</v>
      </c>
      <c r="D75" s="3">
        <v>41547</v>
      </c>
      <c r="E75" s="5" t="s">
        <v>84</v>
      </c>
      <c r="F75" s="33"/>
      <c r="G75" s="5"/>
      <c r="H75" s="22" t="s">
        <v>176</v>
      </c>
      <c r="I75" s="16">
        <v>397715</v>
      </c>
      <c r="J75" s="5"/>
      <c r="K75" s="49">
        <f t="shared" si="3"/>
        <v>344661750</v>
      </c>
      <c r="L75" s="49">
        <f t="shared" si="4"/>
        <v>0</v>
      </c>
    </row>
    <row r="76" spans="2:12" ht="21" customHeight="1">
      <c r="B76" s="3">
        <v>41547</v>
      </c>
      <c r="C76" s="4" t="s">
        <v>177</v>
      </c>
      <c r="D76" s="3">
        <v>41526</v>
      </c>
      <c r="E76" s="5" t="s">
        <v>330</v>
      </c>
      <c r="F76" s="33"/>
      <c r="G76" s="5"/>
      <c r="H76" s="22" t="s">
        <v>23</v>
      </c>
      <c r="I76" s="16">
        <v>1948560</v>
      </c>
      <c r="J76" s="5"/>
      <c r="K76" s="49">
        <f t="shared" si="3"/>
        <v>346610310</v>
      </c>
      <c r="L76" s="49">
        <f t="shared" si="4"/>
        <v>0</v>
      </c>
    </row>
    <row r="77" spans="2:12" ht="21" customHeight="1">
      <c r="B77" s="3">
        <v>41547</v>
      </c>
      <c r="C77" s="4" t="s">
        <v>177</v>
      </c>
      <c r="D77" s="3">
        <v>41534</v>
      </c>
      <c r="E77" s="5" t="s">
        <v>331</v>
      </c>
      <c r="F77" s="33"/>
      <c r="G77" s="5"/>
      <c r="H77" s="22" t="s">
        <v>23</v>
      </c>
      <c r="I77" s="16">
        <v>2553210</v>
      </c>
      <c r="J77" s="5"/>
      <c r="K77" s="49">
        <f t="shared" si="3"/>
        <v>349163520</v>
      </c>
      <c r="L77" s="49">
        <f t="shared" si="4"/>
        <v>0</v>
      </c>
    </row>
    <row r="78" spans="2:12" ht="21" customHeight="1">
      <c r="B78" s="3">
        <v>41547</v>
      </c>
      <c r="C78" s="4" t="s">
        <v>177</v>
      </c>
      <c r="D78" s="3">
        <v>41546</v>
      </c>
      <c r="E78" s="5" t="s">
        <v>332</v>
      </c>
      <c r="F78" s="33"/>
      <c r="G78" s="5"/>
      <c r="H78" s="22" t="s">
        <v>23</v>
      </c>
      <c r="I78" s="16">
        <v>3026220</v>
      </c>
      <c r="J78" s="5"/>
      <c r="K78" s="49">
        <f t="shared" si="3"/>
        <v>352189740</v>
      </c>
      <c r="L78" s="49">
        <f t="shared" si="4"/>
        <v>0</v>
      </c>
    </row>
    <row r="79" spans="2:12" ht="21" customHeight="1">
      <c r="B79" s="3">
        <v>41547</v>
      </c>
      <c r="C79" s="4" t="s">
        <v>177</v>
      </c>
      <c r="D79" s="3">
        <v>41532</v>
      </c>
      <c r="E79" s="5" t="s">
        <v>333</v>
      </c>
      <c r="F79" s="33"/>
      <c r="G79" s="5"/>
      <c r="H79" s="22" t="s">
        <v>23</v>
      </c>
      <c r="I79" s="16">
        <v>4600000</v>
      </c>
      <c r="J79" s="5"/>
      <c r="K79" s="49">
        <f t="shared" si="3"/>
        <v>356789740</v>
      </c>
      <c r="L79" s="49">
        <f t="shared" si="4"/>
        <v>0</v>
      </c>
    </row>
    <row r="80" spans="2:12" ht="21" customHeight="1">
      <c r="B80" s="3">
        <v>41547</v>
      </c>
      <c r="C80" s="4" t="s">
        <v>177</v>
      </c>
      <c r="D80" s="3">
        <v>41533</v>
      </c>
      <c r="E80" s="5" t="s">
        <v>334</v>
      </c>
      <c r="F80" s="33"/>
      <c r="G80" s="5"/>
      <c r="H80" s="22" t="s">
        <v>23</v>
      </c>
      <c r="I80" s="16">
        <v>2275500</v>
      </c>
      <c r="J80" s="5"/>
      <c r="K80" s="49">
        <f t="shared" si="3"/>
        <v>359065240</v>
      </c>
      <c r="L80" s="49">
        <f t="shared" si="4"/>
        <v>0</v>
      </c>
    </row>
    <row r="81" spans="1:12" ht="21" customHeight="1">
      <c r="B81" s="3">
        <v>41547</v>
      </c>
      <c r="C81" s="4" t="s">
        <v>177</v>
      </c>
      <c r="D81" s="3">
        <v>41520</v>
      </c>
      <c r="E81" s="5" t="s">
        <v>335</v>
      </c>
      <c r="F81" s="33"/>
      <c r="G81" s="5"/>
      <c r="H81" s="22" t="s">
        <v>23</v>
      </c>
      <c r="I81" s="16">
        <v>454545</v>
      </c>
      <c r="J81" s="5"/>
      <c r="K81" s="49">
        <f t="shared" si="3"/>
        <v>359519785</v>
      </c>
      <c r="L81" s="49">
        <f t="shared" si="4"/>
        <v>0</v>
      </c>
    </row>
    <row r="82" spans="1:12" ht="21" customHeight="1">
      <c r="B82" s="3">
        <v>41547</v>
      </c>
      <c r="C82" s="4" t="s">
        <v>177</v>
      </c>
      <c r="D82" s="3">
        <v>41520</v>
      </c>
      <c r="E82" s="5" t="s">
        <v>335</v>
      </c>
      <c r="F82" s="33"/>
      <c r="G82" s="5"/>
      <c r="H82" s="22" t="s">
        <v>23</v>
      </c>
      <c r="I82" s="16">
        <v>418182</v>
      </c>
      <c r="J82" s="5"/>
      <c r="K82" s="49">
        <f t="shared" si="3"/>
        <v>359937967</v>
      </c>
      <c r="L82" s="49">
        <f t="shared" si="4"/>
        <v>0</v>
      </c>
    </row>
    <row r="83" spans="1:12" ht="21" customHeight="1">
      <c r="B83" s="3">
        <v>41547</v>
      </c>
      <c r="C83" s="4" t="s">
        <v>177</v>
      </c>
      <c r="D83" s="3">
        <v>41520</v>
      </c>
      <c r="E83" s="5" t="s">
        <v>335</v>
      </c>
      <c r="F83" s="33"/>
      <c r="G83" s="5"/>
      <c r="H83" s="22" t="s">
        <v>23</v>
      </c>
      <c r="I83" s="16">
        <v>420000</v>
      </c>
      <c r="J83" s="5"/>
      <c r="K83" s="49">
        <f t="shared" si="3"/>
        <v>360357967</v>
      </c>
      <c r="L83" s="49">
        <f t="shared" si="4"/>
        <v>0</v>
      </c>
    </row>
    <row r="84" spans="1:12" ht="21" customHeight="1">
      <c r="B84" s="3">
        <v>41547</v>
      </c>
      <c r="C84" s="4" t="s">
        <v>177</v>
      </c>
      <c r="D84" s="3">
        <v>41520</v>
      </c>
      <c r="E84" s="5" t="s">
        <v>335</v>
      </c>
      <c r="F84" s="33"/>
      <c r="G84" s="5"/>
      <c r="H84" s="22" t="s">
        <v>23</v>
      </c>
      <c r="I84" s="16">
        <v>418182</v>
      </c>
      <c r="J84" s="5"/>
      <c r="K84" s="49">
        <f t="shared" si="3"/>
        <v>360776149</v>
      </c>
      <c r="L84" s="49">
        <f t="shared" si="4"/>
        <v>0</v>
      </c>
    </row>
    <row r="85" spans="1:12" ht="21" customHeight="1">
      <c r="B85" s="3">
        <v>41547</v>
      </c>
      <c r="C85" s="4" t="s">
        <v>177</v>
      </c>
      <c r="D85" s="3">
        <v>41521</v>
      </c>
      <c r="E85" s="5" t="s">
        <v>336</v>
      </c>
      <c r="F85" s="33"/>
      <c r="G85" s="5"/>
      <c r="H85" s="22" t="s">
        <v>23</v>
      </c>
      <c r="I85" s="16">
        <v>528189</v>
      </c>
      <c r="J85" s="5"/>
      <c r="K85" s="49">
        <f t="shared" si="3"/>
        <v>361304338</v>
      </c>
      <c r="L85" s="49">
        <f t="shared" si="4"/>
        <v>0</v>
      </c>
    </row>
    <row r="86" spans="1:12" ht="21" customHeight="1">
      <c r="B86" s="3">
        <v>41547</v>
      </c>
      <c r="C86" s="4" t="s">
        <v>177</v>
      </c>
      <c r="D86" s="3">
        <v>41542</v>
      </c>
      <c r="E86" s="5" t="s">
        <v>323</v>
      </c>
      <c r="F86" s="33"/>
      <c r="G86" s="5"/>
      <c r="H86" s="22" t="s">
        <v>23</v>
      </c>
      <c r="I86" s="16">
        <v>384250</v>
      </c>
      <c r="J86" s="5"/>
      <c r="K86" s="49">
        <f t="shared" si="3"/>
        <v>361688588</v>
      </c>
      <c r="L86" s="49">
        <f t="shared" si="4"/>
        <v>0</v>
      </c>
    </row>
    <row r="87" spans="1:12" ht="21" customHeight="1">
      <c r="B87" s="3">
        <v>41547</v>
      </c>
      <c r="C87" s="4" t="s">
        <v>177</v>
      </c>
      <c r="D87" s="3">
        <v>41544</v>
      </c>
      <c r="E87" s="5" t="s">
        <v>322</v>
      </c>
      <c r="F87" s="33"/>
      <c r="G87" s="5"/>
      <c r="H87" s="22" t="s">
        <v>23</v>
      </c>
      <c r="I87" s="16">
        <v>311685</v>
      </c>
      <c r="J87" s="5"/>
      <c r="K87" s="49">
        <f t="shared" si="3"/>
        <v>362000273</v>
      </c>
      <c r="L87" s="49">
        <f t="shared" si="4"/>
        <v>0</v>
      </c>
    </row>
    <row r="88" spans="1:12" ht="21" customHeight="1">
      <c r="B88" s="3">
        <v>41547</v>
      </c>
      <c r="C88" s="4" t="s">
        <v>177</v>
      </c>
      <c r="D88" s="3">
        <v>41544</v>
      </c>
      <c r="E88" s="5" t="s">
        <v>337</v>
      </c>
      <c r="F88" s="33"/>
      <c r="G88" s="5"/>
      <c r="H88" s="22" t="s">
        <v>23</v>
      </c>
      <c r="I88" s="16">
        <v>86000</v>
      </c>
      <c r="J88" s="5"/>
      <c r="K88" s="49">
        <f t="shared" si="3"/>
        <v>362086273</v>
      </c>
      <c r="L88" s="49">
        <f t="shared" si="4"/>
        <v>0</v>
      </c>
    </row>
    <row r="89" spans="1:12" ht="21" customHeight="1">
      <c r="B89" s="3">
        <v>41547</v>
      </c>
      <c r="C89" s="4" t="s">
        <v>177</v>
      </c>
      <c r="D89" s="3">
        <v>41547</v>
      </c>
      <c r="E89" s="5" t="s">
        <v>338</v>
      </c>
      <c r="F89" s="33"/>
      <c r="G89" s="5"/>
      <c r="H89" s="22" t="s">
        <v>23</v>
      </c>
      <c r="I89" s="16">
        <v>1654272</v>
      </c>
      <c r="J89" s="5"/>
      <c r="K89" s="49"/>
      <c r="L89" s="49"/>
    </row>
    <row r="90" spans="1:12" ht="18" customHeight="1">
      <c r="A90" s="6" t="str">
        <f>C90&amp;D90</f>
        <v/>
      </c>
      <c r="B90" s="18"/>
      <c r="C90" s="15"/>
      <c r="D90" s="15"/>
      <c r="E90" s="15"/>
      <c r="F90" s="15"/>
      <c r="G90" s="15"/>
      <c r="H90" s="19"/>
      <c r="I90" s="15"/>
      <c r="J90" s="15"/>
      <c r="K90" s="4"/>
      <c r="L90" s="15"/>
    </row>
    <row r="91" spans="1:12" s="27" customFormat="1" ht="18" customHeight="1">
      <c r="B91" s="25"/>
      <c r="C91" s="25"/>
      <c r="D91" s="25"/>
      <c r="E91" s="25" t="s">
        <v>19</v>
      </c>
      <c r="F91" s="25"/>
      <c r="G91" s="25"/>
      <c r="H91" s="26" t="s">
        <v>20</v>
      </c>
      <c r="I91" s="25">
        <f>SUM(I14:I90)</f>
        <v>41759785</v>
      </c>
      <c r="J91" s="25">
        <f>SUM(J14:J90)</f>
        <v>0</v>
      </c>
      <c r="K91" s="26" t="s">
        <v>20</v>
      </c>
      <c r="L91" s="26" t="s">
        <v>20</v>
      </c>
    </row>
    <row r="92" spans="1:12" s="27" customFormat="1" ht="18" customHeight="1">
      <c r="B92" s="28"/>
      <c r="C92" s="28"/>
      <c r="D92" s="28"/>
      <c r="E92" s="28" t="s">
        <v>21</v>
      </c>
      <c r="F92" s="28"/>
      <c r="G92" s="28"/>
      <c r="H92" s="29" t="s">
        <v>20</v>
      </c>
      <c r="I92" s="29" t="s">
        <v>20</v>
      </c>
      <c r="J92" s="29" t="s">
        <v>20</v>
      </c>
      <c r="K92" s="20">
        <f>K13+I91-J91</f>
        <v>363740545</v>
      </c>
      <c r="L92" s="29" t="s">
        <v>20</v>
      </c>
    </row>
    <row r="93" spans="1:12" ht="18" customHeight="1"/>
    <row r="94" spans="1:12" ht="18" customHeight="1">
      <c r="B94" s="21" t="s">
        <v>22</v>
      </c>
    </row>
    <row r="95" spans="1:12" ht="18" customHeight="1">
      <c r="B95" s="21" t="s">
        <v>113</v>
      </c>
    </row>
    <row r="96" spans="1:12" ht="18" customHeight="1">
      <c r="K96" s="8" t="s">
        <v>114</v>
      </c>
    </row>
    <row r="97" spans="5:11" s="7" customFormat="1" ht="18" customHeight="1">
      <c r="E97" s="7" t="s">
        <v>8</v>
      </c>
      <c r="K97" s="7" t="s">
        <v>9</v>
      </c>
    </row>
    <row r="98" spans="5:11" s="2" customFormat="1" ht="18" customHeight="1">
      <c r="E98" s="2" t="s">
        <v>10</v>
      </c>
      <c r="K98" s="2" t="s">
        <v>11</v>
      </c>
    </row>
  </sheetData>
  <autoFilter ref="B11:M78"/>
  <mergeCells count="14">
    <mergeCell ref="B5:L5"/>
    <mergeCell ref="B6:L6"/>
    <mergeCell ref="B7:L7"/>
    <mergeCell ref="B8:L8"/>
    <mergeCell ref="B10:B11"/>
    <mergeCell ref="C10:D10"/>
    <mergeCell ref="E10:E11"/>
    <mergeCell ref="F10:F11"/>
    <mergeCell ref="G10:G11"/>
    <mergeCell ref="I1:L1"/>
    <mergeCell ref="I2:L3"/>
    <mergeCell ref="H10:H11"/>
    <mergeCell ref="I10:J10"/>
    <mergeCell ref="K10:L10"/>
  </mergeCells>
  <phoneticPr fontId="30" type="noConversion"/>
  <conditionalFormatting sqref="B14:J50">
    <cfRule type="expression" dxfId="22" priority="2" stopIfTrue="1">
      <formula>#REF!&lt;&gt;""</formula>
    </cfRule>
  </conditionalFormatting>
  <conditionalFormatting sqref="B49:J89">
    <cfRule type="expression" dxfId="4" priority="1" stopIfTrue="1">
      <formula>#REF!&lt;&gt;""</formula>
    </cfRule>
  </conditionalFormatting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63</vt:i4>
      </vt:variant>
    </vt:vector>
  </HeadingPairs>
  <TitlesOfParts>
    <vt:vector size="75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_DSC5</vt:lpstr>
      <vt:lpstr>_DSC6</vt:lpstr>
      <vt:lpstr>_DSC7</vt:lpstr>
      <vt:lpstr>_DSC8</vt:lpstr>
      <vt:lpstr>_DSC9</vt:lpstr>
      <vt:lpstr>_DSP1</vt:lpstr>
      <vt:lpstr>_DSP10</vt:lpstr>
      <vt:lpstr>_DSP11</vt:lpstr>
      <vt:lpstr>_DSP12</vt:lpstr>
      <vt:lpstr>_DSP2</vt:lpstr>
      <vt:lpstr>_DSP3</vt:lpstr>
      <vt:lpstr>_DSP4</vt:lpstr>
      <vt:lpstr>_DSP5</vt:lpstr>
      <vt:lpstr>_DSP6</vt:lpstr>
      <vt:lpstr>_DSP7</vt:lpstr>
      <vt:lpstr>_DSP8</vt:lpstr>
      <vt:lpstr>_DSP9</vt:lpstr>
      <vt:lpstr>_DST1</vt:lpstr>
      <vt:lpstr>_DST10</vt:lpstr>
      <vt:lpstr>_DST11</vt:lpstr>
      <vt:lpstr>_DST12</vt:lpstr>
      <vt:lpstr>_DST2</vt:lpstr>
      <vt:lpstr>_DST3</vt:lpstr>
      <vt:lpstr>_DST4</vt:lpstr>
      <vt:lpstr>_DST5</vt:lpstr>
      <vt:lpstr>_DST6</vt:lpstr>
      <vt:lpstr>_DST7</vt:lpstr>
      <vt:lpstr>_DST8</vt:lpstr>
      <vt:lpstr>_DST9</vt:lpstr>
      <vt:lpstr>DSTM1</vt:lpstr>
      <vt:lpstr>DSTM10</vt:lpstr>
      <vt:lpstr>DSTM11</vt:lpstr>
      <vt:lpstr>DSTM12</vt:lpstr>
      <vt:lpstr>DSTM2</vt:lpstr>
      <vt:lpstr>DSTM3</vt:lpstr>
      <vt:lpstr>DSTM4</vt:lpstr>
      <vt:lpstr>DSTM5</vt:lpstr>
      <vt:lpstr>DSTM6</vt:lpstr>
      <vt:lpstr>DSTM7</vt:lpstr>
      <vt:lpstr>DSTM8</vt:lpstr>
      <vt:lpstr>DSTM9</vt:lpstr>
      <vt:lpstr>'01'!Print_Area</vt:lpstr>
      <vt:lpstr>'02'!Print_Area</vt:lpstr>
      <vt:lpstr>'03'!Print_Area</vt:lpstr>
      <vt:lpstr>'04'!Print_Area</vt:lpstr>
      <vt:lpstr>'05'!Print_Area</vt:lpstr>
      <vt:lpstr>'06'!Print_Area</vt:lpstr>
      <vt:lpstr>'07'!Print_Area</vt:lpstr>
      <vt:lpstr>'08'!Print_Area</vt:lpstr>
      <vt:lpstr>'09'!Print_Area</vt:lpstr>
      <vt:lpstr>'10'!Print_Area</vt:lpstr>
      <vt:lpstr>'01'!Print_Titles</vt:lpstr>
      <vt:lpstr>'02'!Print_Titles</vt:lpstr>
      <vt:lpstr>'03'!Print_Titles</vt:lpstr>
      <vt:lpstr>'04'!Print_Titles</vt:lpstr>
      <vt:lpstr>'05'!Print_Titles</vt:lpstr>
      <vt:lpstr>'06'!Print_Titles</vt:lpstr>
      <vt:lpstr>'07'!Print_Titles</vt:lpstr>
      <vt:lpstr>'08'!Print_Titles</vt:lpstr>
      <vt:lpstr>'09'!Print_Titles</vt:lpstr>
      <vt:lpstr>'10'!Print_Titles</vt:lpstr>
      <vt:lpstr>'11'!Print_Titles</vt:lpstr>
      <vt:lpstr>'12'!Print_Titles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2016-02-25T09:14:39Z</cp:lastPrinted>
  <dcterms:created xsi:type="dcterms:W3CDTF">2013-12-12T04:07:41Z</dcterms:created>
  <dcterms:modified xsi:type="dcterms:W3CDTF">2016-02-25T09:16:28Z</dcterms:modified>
</cp:coreProperties>
</file>