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847" activeTab="6"/>
  </bookViews>
  <sheets>
    <sheet name="01" sheetId="3" r:id="rId1"/>
    <sheet name="02" sheetId="4" r:id="rId2"/>
    <sheet name="03" sheetId="9" r:id="rId3"/>
    <sheet name="04" sheetId="10" r:id="rId4"/>
    <sheet name="05" sheetId="11" r:id="rId5"/>
    <sheet name="06" sheetId="12" r:id="rId6"/>
    <sheet name="07" sheetId="13" r:id="rId7"/>
    <sheet name="08" sheetId="14" r:id="rId8"/>
    <sheet name="09" sheetId="5" r:id="rId9"/>
    <sheet name="10" sheetId="6" r:id="rId10"/>
    <sheet name="11" sheetId="7" r:id="rId11"/>
    <sheet name="12" sheetId="8" r:id="rId12"/>
  </sheets>
  <externalReferences>
    <externalReference r:id="rId13"/>
  </externalReferences>
  <definedNames>
    <definedName name="_Dau">IF(Loai=#REF!-1,ROW(Loai)-1,"")</definedName>
    <definedName name="_Dau1">IF(Loai1=#REF!-1,ROW(Loai1)-1,IF(Loai1=#REF!-2,ROW(Loai1)-1,IF(Loai1=#REF!-3,ROW(Loai1)-1,IF(Loai1=#REF!-4,ROW(Loai1)-1,0))))</definedName>
    <definedName name="_Dau2">IF(Loai2=#REF!-1,ROW(Loai2)-1,IF(Loai2=#REF!-2,ROW(Loai2)-1,IF(Loai2=#REF!-3,ROW(Loai2)-1,IF(Loai2=#REF!-4,ROW(Loai2)-1,IF(Loai2=#REF!-5,ROW(Loai2)-1,0)))))</definedName>
    <definedName name="_Dau3">IF(Loai3=#REF!-1,ROW(Loai3)-1,0)</definedName>
    <definedName name="_DSC5">'05'!$K$13:$K$61</definedName>
    <definedName name="_DSC6">'06'!$K$13:$K$80</definedName>
    <definedName name="_DSC7">'07'!$K$13:$K$113</definedName>
    <definedName name="_DSC8">'08'!$K$13:$K$104</definedName>
    <definedName name="_DSC9">'09'!$K$13:$K$76</definedName>
    <definedName name="_DSP1">'01'!$A$14:$A$53</definedName>
    <definedName name="_DSP10">'10'!$A$13:$A$90</definedName>
    <definedName name="_DSP11">'11'!$A$13:$A$81</definedName>
    <definedName name="_DSP12">'12'!$A$13:$A$116</definedName>
    <definedName name="_DSP2">'02'!$A$13:$A$84</definedName>
    <definedName name="_DSP3">'03'!$A$13:$A$99</definedName>
    <definedName name="_DSP4">'04'!$A$17:$A$94</definedName>
    <definedName name="_DSP5">'05'!$A$13:$A$83</definedName>
    <definedName name="_DSP6">'06'!$A$13:$A$99</definedName>
    <definedName name="_DSP7">'07'!$A$13:$A$113</definedName>
    <definedName name="_DSP8">'08'!$A$13:$A$118</definedName>
    <definedName name="_DSP9">'09'!$A$13:$A$82</definedName>
    <definedName name="_DST1">'01'!$I$14:$I$53</definedName>
    <definedName name="_DST10">'10'!$J$13:$J$80</definedName>
    <definedName name="_DST11">'11'!$H$13:$H$76</definedName>
    <definedName name="_DST12">'12'!$I$13:$I$116</definedName>
    <definedName name="_DST2">'02'!$J$13:$J$42</definedName>
    <definedName name="_DST3">'03'!$J$13:$J$75</definedName>
    <definedName name="_DST4">'04'!$J$17:$J$87</definedName>
    <definedName name="_DST5">'05'!$J$13:$J$61</definedName>
    <definedName name="_DST6">'06'!$J$13:$J$80</definedName>
    <definedName name="_DST7">'07'!$J$13:$J$113</definedName>
    <definedName name="_DST8">'08'!$J$13:$J$104</definedName>
    <definedName name="_DST9">'09'!$J$13:$J$76</definedName>
    <definedName name="_Fill" hidden="1">#REF!</definedName>
    <definedName name="_xlnm._FilterDatabase" localSheetId="0" hidden="1">'01'!$B$12:$L$55</definedName>
    <definedName name="_xlnm._FilterDatabase" localSheetId="1" hidden="1">'02'!$A$11:$M$76</definedName>
    <definedName name="_xlnm._FilterDatabase" localSheetId="2" hidden="1">'03'!$A$11:$P$77</definedName>
    <definedName name="_xlnm._FilterDatabase" localSheetId="3" hidden="1">'04'!$A$11:$N$112</definedName>
    <definedName name="_xlnm._FilterDatabase" localSheetId="4" hidden="1">'05'!$A$11:$N$60</definedName>
    <definedName name="_xlnm._FilterDatabase" localSheetId="5" hidden="1">'06'!$B$11:$M$82</definedName>
    <definedName name="_xlnm._FilterDatabase" localSheetId="6" hidden="1">'07'!$B$11:$M$116</definedName>
    <definedName name="_xlnm._FilterDatabase" localSheetId="7" hidden="1">'08'!$B$11:$M$106</definedName>
    <definedName name="_xlnm._FilterDatabase" localSheetId="8" hidden="1">'09'!$B$11:$M$76</definedName>
    <definedName name="_xlnm._FilterDatabase" localSheetId="9" hidden="1">'10'!$B$11:$M$80</definedName>
    <definedName name="_xlnm._FilterDatabase" localSheetId="10" hidden="1">'11'!$B$11:$K$75</definedName>
    <definedName name="_xlnm._FilterDatabase" localSheetId="11" hidden="1">'12'!$A$12:$K$97</definedName>
    <definedName name="Dong">IF(Loai=#REF!,ROW(Loai)-1,"")</definedName>
    <definedName name="Dong1">IF(Loai2=#REF!,ROW(Loai2)-1,"")</definedName>
    <definedName name="Dong2">IF(Loai1=#REF!,ROW(Loai1)-1,"")</definedName>
    <definedName name="Dong3">IF(Loai3=#REF!,ROW(Loai3)-1,"")</definedName>
    <definedName name="DSTM1">'01'!$A$14:$L$53</definedName>
    <definedName name="DSTM10">'10'!$A$13:$M$77</definedName>
    <definedName name="DSTM11">'11'!$A$13:$K$75</definedName>
    <definedName name="DSTM12">'12'!$A$13:$K$116</definedName>
    <definedName name="DSTM2">'02'!$A$13:$M$42</definedName>
    <definedName name="DSTM3">'03'!$A$13:$M$40</definedName>
    <definedName name="DSTM4">'04'!$A$17:$M$86</definedName>
    <definedName name="DSTM5">'05'!$A$13:$M$60</definedName>
    <definedName name="DSTM6">'06'!$A$13:$M$74</definedName>
    <definedName name="DSTM7">'07'!$A$13:$M$113</definedName>
    <definedName name="DSTM8">'08'!$A$13:$M$100</definedName>
    <definedName name="DSTM9">'09'!$A$13:$M$74</definedName>
    <definedName name="funtion1">IF(#REF!=1,#REF!,OFFSET(#REF!,SMALL([0]!_Dau3,COUNT([0]!_Dau3)),))</definedName>
    <definedName name="funtion2">IF(#REF!=1,#REF!,OFFSET(#REF!,SMALL([0]!_Dau2,COUNT([0]!_Dau2)),))</definedName>
    <definedName name="funtion3">IF(#REF!=1,#REF!,OFFSET(#REF!,SMALL(_Dau,COUNT(_Dau)),))</definedName>
    <definedName name="funtion4">IF(#REF!=1,#REF!,OFFSET(#REF!,SMALL(_Dau1,COUNT(_Dau1)),))</definedName>
    <definedName name="Loai">OFFSET(#REF!,,,COUNTA(#REF!))</definedName>
    <definedName name="Loai1">OFFSET(#REF!,,,COUNTA(#REF!))</definedName>
    <definedName name="Loai2">OFFSET(#REF!,,,COUNTA(#REF!))</definedName>
    <definedName name="Loai3">OFFSET(#REF!,,,COUNTA(#REF!))</definedName>
    <definedName name="_xlnm.Print_Area" localSheetId="0">'01'!$B$1:$L$84</definedName>
    <definedName name="_xlnm.Print_Area" localSheetId="1">'02'!$B$1:$L$80</definedName>
    <definedName name="_xlnm.Print_Area" localSheetId="2">'03'!$B$1:$L$80</definedName>
    <definedName name="_xlnm.Print_Area" localSheetId="3">'04'!$B$1:$L$81</definedName>
    <definedName name="_xlnm.Print_Area" localSheetId="4">'05'!$B$1:$L$78</definedName>
    <definedName name="_xlnm.Print_Area" localSheetId="5">'06'!$B$1:$L$86</definedName>
    <definedName name="_xlnm.Print_Area" localSheetId="6">'07'!$B$1:$L$99</definedName>
    <definedName name="_xlnm.Print_Area" localSheetId="7">'08'!$B$1:$L$77</definedName>
    <definedName name="_xlnm.Print_Area" localSheetId="8">'09'!$B$1:$L$85</definedName>
    <definedName name="_xlnm.Print_Area" localSheetId="9">'10'!$B$1:$L$89</definedName>
    <definedName name="_xlnm.Print_Titles" localSheetId="0">'01'!$10:$12</definedName>
    <definedName name="_xlnm.Print_Titles" localSheetId="1">'02'!$9:$11</definedName>
    <definedName name="_xlnm.Print_Titles" localSheetId="2">'03'!$9:$11</definedName>
    <definedName name="_xlnm.Print_Titles" localSheetId="3">'04'!$9:$11</definedName>
    <definedName name="_xlnm.Print_Titles" localSheetId="4">'05'!$9:$11</definedName>
    <definedName name="_xlnm.Print_Titles" localSheetId="5">'06'!$9:$11</definedName>
    <definedName name="_xlnm.Print_Titles" localSheetId="6">'07'!$9:$11</definedName>
    <definedName name="_xlnm.Print_Titles" localSheetId="7">'08'!$10:$11</definedName>
    <definedName name="_xlnm.Print_Titles" localSheetId="8">'09'!$10:$11</definedName>
    <definedName name="_xlnm.Print_Titles" localSheetId="9">'10'!$10:$12</definedName>
    <definedName name="_xlnm.Print_Titles" localSheetId="10">'11'!$10:$12</definedName>
    <definedName name="_xlnm.Print_Titles" localSheetId="11">'12'!$10:$12</definedName>
  </definedNames>
  <calcPr calcId="124519"/>
</workbook>
</file>

<file path=xl/calcChain.xml><?xml version="1.0" encoding="utf-8"?>
<calcChain xmlns="http://schemas.openxmlformats.org/spreadsheetml/2006/main">
  <c r="A15" i="8"/>
  <c r="A16"/>
  <c r="A17"/>
  <c r="A18"/>
  <c r="A19"/>
  <c r="A20"/>
  <c r="A28"/>
  <c r="I64" i="7"/>
  <c r="J64"/>
  <c r="I65" s="1"/>
  <c r="J65"/>
  <c r="I66" l="1"/>
  <c r="J66"/>
  <c r="J71" i="11"/>
  <c r="I71"/>
  <c r="K66"/>
  <c r="L66"/>
  <c r="K67" s="1"/>
  <c r="L67"/>
  <c r="K13" i="9"/>
  <c r="K13" i="4"/>
  <c r="K74"/>
  <c r="J77" i="3"/>
  <c r="I77"/>
  <c r="A76"/>
  <c r="K13"/>
  <c r="L68" i="11" l="1"/>
  <c r="K68"/>
  <c r="J82" i="6" l="1"/>
  <c r="H96" i="8"/>
  <c r="I96"/>
  <c r="A95"/>
  <c r="H68" i="7"/>
  <c r="G68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I82" i="6"/>
  <c r="A81"/>
  <c r="I78" i="5"/>
  <c r="J78"/>
  <c r="A77"/>
  <c r="I70" i="1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I73" i="9"/>
  <c r="I92" i="13"/>
  <c r="I74" i="10"/>
  <c r="I79" i="12"/>
  <c r="A48" i="3"/>
  <c r="A49"/>
  <c r="A50"/>
  <c r="E86" i="10"/>
  <c r="J74"/>
  <c r="A73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85" i="9"/>
  <c r="J73"/>
  <c r="A72"/>
  <c r="A62"/>
  <c r="A61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14" i="8"/>
  <c r="A44" i="7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48" i="6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48" i="5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82" i="14"/>
  <c r="J70"/>
  <c r="A69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J92" i="13"/>
  <c r="A66"/>
  <c r="A6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J79" i="12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48" i="11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E85" i="4"/>
  <c r="J73"/>
  <c r="I73"/>
  <c r="A72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L14" i="3"/>
  <c r="K14"/>
  <c r="K15" l="1"/>
  <c r="L15"/>
  <c r="L16" l="1"/>
  <c r="K16"/>
  <c r="K17" l="1"/>
  <c r="L17"/>
  <c r="K18"/>
  <c r="L18" l="1"/>
  <c r="K19" s="1"/>
  <c r="K20" l="1"/>
  <c r="L19"/>
  <c r="L20"/>
  <c r="K21" s="1"/>
  <c r="L21" l="1"/>
  <c r="L22" s="1"/>
  <c r="K22" l="1"/>
  <c r="K23" s="1"/>
  <c r="L23" l="1"/>
  <c r="L24" s="1"/>
  <c r="K24" l="1"/>
  <c r="K25" s="1"/>
  <c r="L25" l="1"/>
  <c r="L26" s="1"/>
  <c r="K26" l="1"/>
  <c r="K27" s="1"/>
  <c r="L27" l="1"/>
  <c r="L28" s="1"/>
  <c r="K28" l="1"/>
  <c r="K29" s="1"/>
  <c r="L29" l="1"/>
  <c r="L30" s="1"/>
  <c r="A14"/>
  <c r="A15"/>
  <c r="A16"/>
  <c r="A17"/>
  <c r="A18"/>
  <c r="A19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3"/>
  <c r="A22"/>
  <c r="A21"/>
  <c r="A20"/>
  <c r="K30" l="1"/>
  <c r="K31" s="1"/>
  <c r="L31" l="1"/>
  <c r="L32" s="1"/>
  <c r="K32"/>
  <c r="K33" s="1"/>
  <c r="L33" l="1"/>
  <c r="L34" s="1"/>
  <c r="K34" l="1"/>
  <c r="K35" s="1"/>
  <c r="L35" l="1"/>
  <c r="L36" s="1"/>
  <c r="K36" l="1"/>
  <c r="K37" s="1"/>
  <c r="L37" l="1"/>
  <c r="L38" s="1"/>
  <c r="K38" l="1"/>
  <c r="K39" s="1"/>
  <c r="L39" l="1"/>
  <c r="L40" s="1"/>
  <c r="K40" l="1"/>
  <c r="K41" s="1"/>
  <c r="L41" l="1"/>
  <c r="L42" s="1"/>
  <c r="K42" l="1"/>
  <c r="K43" s="1"/>
  <c r="L43" l="1"/>
  <c r="L44" s="1"/>
  <c r="K44" l="1"/>
  <c r="K45" l="1"/>
  <c r="K78"/>
  <c r="L45"/>
  <c r="L46" s="1"/>
  <c r="K46"/>
  <c r="K47" s="1"/>
  <c r="L47" l="1"/>
  <c r="L48" s="1"/>
  <c r="K48" l="1"/>
  <c r="K49" s="1"/>
  <c r="L49" l="1"/>
  <c r="L50" l="1"/>
  <c r="L51" s="1"/>
  <c r="L52" s="1"/>
  <c r="L53" s="1"/>
  <c r="L54" s="1"/>
  <c r="L55" s="1"/>
  <c r="L56" s="1"/>
  <c r="K50"/>
  <c r="K51" s="1"/>
  <c r="K52" s="1"/>
  <c r="K53" s="1"/>
  <c r="K54" s="1"/>
  <c r="K55" s="1"/>
  <c r="K56" l="1"/>
  <c r="K57" l="1"/>
  <c r="K58" s="1"/>
  <c r="L57"/>
  <c r="L14" i="4"/>
  <c r="K14"/>
  <c r="K15" l="1"/>
  <c r="L58" i="3"/>
  <c r="L59" s="1"/>
  <c r="K74" i="9"/>
  <c r="K13" i="10" s="1"/>
  <c r="L14" i="9"/>
  <c r="K14"/>
  <c r="L15" i="4"/>
  <c r="K59" i="3" l="1"/>
  <c r="K60" s="1"/>
  <c r="K15" i="9"/>
  <c r="L16" i="4"/>
  <c r="K16"/>
  <c r="L14" i="10"/>
  <c r="K75"/>
  <c r="K13" i="11" s="1"/>
  <c r="K14" i="10"/>
  <c r="K15" s="1"/>
  <c r="L15" i="9"/>
  <c r="L16" s="1"/>
  <c r="L17" i="4" l="1"/>
  <c r="L60" i="3"/>
  <c r="L15" i="10"/>
  <c r="L16" s="1"/>
  <c r="K14" i="11"/>
  <c r="K72"/>
  <c r="K13" i="12" s="1"/>
  <c r="L14" i="11"/>
  <c r="L15" s="1"/>
  <c r="K16" i="9"/>
  <c r="K17" s="1"/>
  <c r="K17" i="4"/>
  <c r="K18" s="1"/>
  <c r="K61" i="3" l="1"/>
  <c r="K62" s="1"/>
  <c r="L61"/>
  <c r="L62" s="1"/>
  <c r="L63" s="1"/>
  <c r="L17" i="9"/>
  <c r="L18" s="1"/>
  <c r="K16" i="10"/>
  <c r="K17" s="1"/>
  <c r="K80" i="12"/>
  <c r="L14"/>
  <c r="K14"/>
  <c r="L18" i="4"/>
  <c r="L19" s="1"/>
  <c r="K15" i="11"/>
  <c r="K16" s="1"/>
  <c r="L17" i="10"/>
  <c r="K18" s="1"/>
  <c r="L18" l="1"/>
  <c r="K15" i="12"/>
  <c r="K18" i="9"/>
  <c r="K19" s="1"/>
  <c r="L16" i="11"/>
  <c r="L17" s="1"/>
  <c r="K19" i="4"/>
  <c r="K20" s="1"/>
  <c r="K63" i="3"/>
  <c r="K64" s="1"/>
  <c r="L64"/>
  <c r="L65" s="1"/>
  <c r="L19" i="10"/>
  <c r="L20" i="4"/>
  <c r="L21" s="1"/>
  <c r="L15" i="12"/>
  <c r="K19" i="10"/>
  <c r="K20" l="1"/>
  <c r="K17" i="11"/>
  <c r="K18" s="1"/>
  <c r="L19" i="9"/>
  <c r="L20" s="1"/>
  <c r="L66" i="3"/>
  <c r="L67" s="1"/>
  <c r="K65"/>
  <c r="K66" s="1"/>
  <c r="K21" i="4"/>
  <c r="K22" s="1"/>
  <c r="L16" i="12"/>
  <c r="K16"/>
  <c r="L20" i="10"/>
  <c r="L21" s="1"/>
  <c r="L18" i="11" l="1"/>
  <c r="L19" s="1"/>
  <c r="K20" i="9"/>
  <c r="L21" s="1"/>
  <c r="K19" i="11"/>
  <c r="K20" s="1"/>
  <c r="L17" i="12"/>
  <c r="K67" i="3"/>
  <c r="K68" s="1"/>
  <c r="K17" i="12"/>
  <c r="K18" s="1"/>
  <c r="L20" i="11"/>
  <c r="L21" s="1"/>
  <c r="L22" i="4"/>
  <c r="L23" s="1"/>
  <c r="K21" i="10"/>
  <c r="K22" s="1"/>
  <c r="K21" i="9" l="1"/>
  <c r="K22" s="1"/>
  <c r="K23" i="4"/>
  <c r="K24" s="1"/>
  <c r="L68" i="3"/>
  <c r="L69" s="1"/>
  <c r="L18" i="12"/>
  <c r="L19" s="1"/>
  <c r="L22" i="9"/>
  <c r="L23" s="1"/>
  <c r="K21" i="11"/>
  <c r="K22" s="1"/>
  <c r="L24" i="4"/>
  <c r="L25" s="1"/>
  <c r="K19" i="12"/>
  <c r="K20" s="1"/>
  <c r="L22" i="10"/>
  <c r="L23" s="1"/>
  <c r="K25" i="4" l="1"/>
  <c r="K26" s="1"/>
  <c r="L20" i="12"/>
  <c r="L21" s="1"/>
  <c r="K23" i="9"/>
  <c r="K24" s="1"/>
  <c r="K69" i="3"/>
  <c r="K70" s="1"/>
  <c r="L70"/>
  <c r="L71" s="1"/>
  <c r="K21" i="12"/>
  <c r="K22" s="1"/>
  <c r="L22" i="11"/>
  <c r="L23" s="1"/>
  <c r="K23" i="10"/>
  <c r="K24" s="1"/>
  <c r="K27" i="4" l="1"/>
  <c r="L26"/>
  <c r="L27"/>
  <c r="L28" s="1"/>
  <c r="L24" i="9"/>
  <c r="L25" s="1"/>
  <c r="K23" i="11"/>
  <c r="K24" s="1"/>
  <c r="K71" i="3"/>
  <c r="K72" s="1"/>
  <c r="L22" i="12"/>
  <c r="L23" s="1"/>
  <c r="L24" i="10"/>
  <c r="L25" s="1"/>
  <c r="K28" i="4" l="1"/>
  <c r="K29" s="1"/>
  <c r="K25" i="9"/>
  <c r="L24" i="11"/>
  <c r="L25" s="1"/>
  <c r="L72" i="3"/>
  <c r="L73" s="1"/>
  <c r="K23" i="12"/>
  <c r="K24" s="1"/>
  <c r="K25" i="10"/>
  <c r="K26" s="1"/>
  <c r="K25" i="11" l="1"/>
  <c r="K26" s="1"/>
  <c r="K26" i="9"/>
  <c r="L26"/>
  <c r="L29" i="4"/>
  <c r="L30" s="1"/>
  <c r="K73" i="3"/>
  <c r="K74" s="1"/>
  <c r="L24" i="12"/>
  <c r="L25" s="1"/>
  <c r="L26" i="10"/>
  <c r="L27" s="1"/>
  <c r="L26" i="11" l="1"/>
  <c r="L27" s="1"/>
  <c r="K27" i="9"/>
  <c r="L31" i="4"/>
  <c r="L32" s="1"/>
  <c r="K30"/>
  <c r="K31" s="1"/>
  <c r="L27" i="9"/>
  <c r="K75" i="3"/>
  <c r="L74"/>
  <c r="L75" s="1"/>
  <c r="K25" i="12"/>
  <c r="K26" s="1"/>
  <c r="K27" i="10"/>
  <c r="K28" s="1"/>
  <c r="K27" i="11" l="1"/>
  <c r="K28" s="1"/>
  <c r="L28" i="9"/>
  <c r="K28"/>
  <c r="K32" i="4"/>
  <c r="K33" s="1"/>
  <c r="L26" i="12"/>
  <c r="L27" s="1"/>
  <c r="L28" i="10"/>
  <c r="L29" s="1"/>
  <c r="L28" i="11" l="1"/>
  <c r="L29" s="1"/>
  <c r="K29" i="9"/>
  <c r="L29"/>
  <c r="L33" i="4"/>
  <c r="L34" s="1"/>
  <c r="K29" i="10"/>
  <c r="K30" s="1"/>
  <c r="K27" i="12"/>
  <c r="K28" s="1"/>
  <c r="K29" i="11"/>
  <c r="K30" s="1"/>
  <c r="L30" i="9" l="1"/>
  <c r="K30"/>
  <c r="L30" i="10"/>
  <c r="L31" s="1"/>
  <c r="K34" i="4"/>
  <c r="K35" s="1"/>
  <c r="L28" i="12"/>
  <c r="L30" i="11"/>
  <c r="L31" s="1"/>
  <c r="K31" i="10"/>
  <c r="K32" s="1"/>
  <c r="L31" i="9" l="1"/>
  <c r="L35" i="4"/>
  <c r="L36" s="1"/>
  <c r="K31" i="9"/>
  <c r="K32" s="1"/>
  <c r="L29" i="12"/>
  <c r="K29"/>
  <c r="L32" i="10"/>
  <c r="L33" s="1"/>
  <c r="K31" i="11"/>
  <c r="K32" s="1"/>
  <c r="K33" i="10"/>
  <c r="K34" s="1"/>
  <c r="K30" i="12" l="1"/>
  <c r="L30"/>
  <c r="L32" i="9"/>
  <c r="L33" s="1"/>
  <c r="K36" i="4"/>
  <c r="K37" s="1"/>
  <c r="K33" i="9"/>
  <c r="K34" s="1"/>
  <c r="L37" i="4"/>
  <c r="L38" s="1"/>
  <c r="L32" i="11"/>
  <c r="L33" s="1"/>
  <c r="L34" i="10"/>
  <c r="L35" s="1"/>
  <c r="L31" i="12" l="1"/>
  <c r="K31"/>
  <c r="L39" i="4"/>
  <c r="L40" s="1"/>
  <c r="L41" s="1"/>
  <c r="L42" s="1"/>
  <c r="L43" s="1"/>
  <c r="L44" s="1"/>
  <c r="K38"/>
  <c r="K39" s="1"/>
  <c r="K40" s="1"/>
  <c r="K41" s="1"/>
  <c r="K42" s="1"/>
  <c r="K43" s="1"/>
  <c r="L34" i="9"/>
  <c r="K44" i="4"/>
  <c r="K45" s="1"/>
  <c r="K33" i="11"/>
  <c r="K34" s="1"/>
  <c r="K35" i="10"/>
  <c r="K36" s="1"/>
  <c r="K13" i="13"/>
  <c r="L32" i="12" l="1"/>
  <c r="K32"/>
  <c r="K35" i="9"/>
  <c r="L35"/>
  <c r="L36" s="1"/>
  <c r="L45" i="4"/>
  <c r="L46" s="1"/>
  <c r="L34" i="11"/>
  <c r="L35" s="1"/>
  <c r="L36" i="10"/>
  <c r="L37" s="1"/>
  <c r="K93" i="13"/>
  <c r="K13" i="14" s="1"/>
  <c r="K14" i="13"/>
  <c r="L14"/>
  <c r="L33" i="12" l="1"/>
  <c r="K33"/>
  <c r="K36" i="9"/>
  <c r="K46" i="4"/>
  <c r="K47" s="1"/>
  <c r="K35" i="11"/>
  <c r="K36" s="1"/>
  <c r="K37" i="10"/>
  <c r="K38" s="1"/>
  <c r="L15" i="13"/>
  <c r="L38" i="10"/>
  <c r="L39" s="1"/>
  <c r="K71" i="14"/>
  <c r="K13" i="5" s="1"/>
  <c r="L14" i="14"/>
  <c r="K14"/>
  <c r="K15" i="13"/>
  <c r="L34" i="12" l="1"/>
  <c r="K34"/>
  <c r="K16" i="13"/>
  <c r="K37" i="9"/>
  <c r="L37"/>
  <c r="L47" i="4"/>
  <c r="L48" s="1"/>
  <c r="L36" i="11"/>
  <c r="L37" s="1"/>
  <c r="K15" i="14"/>
  <c r="K39" i="10"/>
  <c r="K40" s="1"/>
  <c r="K79" i="5"/>
  <c r="K13" i="6" s="1"/>
  <c r="K14" i="5"/>
  <c r="L14"/>
  <c r="L16" i="13"/>
  <c r="L17" s="1"/>
  <c r="L15" i="14"/>
  <c r="L16" s="1"/>
  <c r="K35" i="12" l="1"/>
  <c r="L15" i="5"/>
  <c r="L35" i="12"/>
  <c r="L36" s="1"/>
  <c r="K38" i="9"/>
  <c r="L38"/>
  <c r="K48" i="4"/>
  <c r="K49" s="1"/>
  <c r="K37" i="11"/>
  <c r="K38" s="1"/>
  <c r="K17" i="13"/>
  <c r="K18" s="1"/>
  <c r="L40" i="10"/>
  <c r="L41" s="1"/>
  <c r="K14" i="6"/>
  <c r="L14"/>
  <c r="K83"/>
  <c r="I13" i="7" s="1"/>
  <c r="K16" i="14"/>
  <c r="K17" s="1"/>
  <c r="K15" i="5"/>
  <c r="K16" s="1"/>
  <c r="L18" i="13" l="1"/>
  <c r="L19" s="1"/>
  <c r="K36" i="12"/>
  <c r="K37" s="1"/>
  <c r="L39" i="9"/>
  <c r="K39"/>
  <c r="L15" i="6"/>
  <c r="L49" i="4"/>
  <c r="L50" s="1"/>
  <c r="K41" i="10"/>
  <c r="K42" s="1"/>
  <c r="L38" i="11"/>
  <c r="L39" s="1"/>
  <c r="K15" i="6"/>
  <c r="I14" i="7"/>
  <c r="J14"/>
  <c r="I69"/>
  <c r="J13" i="8" s="1"/>
  <c r="L16" i="5"/>
  <c r="L17" s="1"/>
  <c r="L17" i="14"/>
  <c r="L18" s="1"/>
  <c r="K19" i="13" l="1"/>
  <c r="K20" s="1"/>
  <c r="L37" i="12"/>
  <c r="L38" s="1"/>
  <c r="L42" i="10"/>
  <c r="L43" s="1"/>
  <c r="K16" i="6"/>
  <c r="L20" i="13"/>
  <c r="L21" s="1"/>
  <c r="L16" i="6"/>
  <c r="K17" s="1"/>
  <c r="K40" i="9"/>
  <c r="K39" i="11"/>
  <c r="K40" s="1"/>
  <c r="L40" i="9"/>
  <c r="L41" s="1"/>
  <c r="K38" i="12"/>
  <c r="K39" s="1"/>
  <c r="K50" i="4"/>
  <c r="K51" s="1"/>
  <c r="L17" i="6"/>
  <c r="J15" i="7"/>
  <c r="I15"/>
  <c r="J97" i="8"/>
  <c r="K14"/>
  <c r="K15" s="1"/>
  <c r="J14"/>
  <c r="J15" s="1"/>
  <c r="K21" i="13"/>
  <c r="K22" s="1"/>
  <c r="K18" i="14"/>
  <c r="K19" s="1"/>
  <c r="K17" i="5"/>
  <c r="K18" s="1"/>
  <c r="J16" i="8" l="1"/>
  <c r="J17" s="1"/>
  <c r="J18" s="1"/>
  <c r="K16"/>
  <c r="K17" s="1"/>
  <c r="L22" i="13"/>
  <c r="L23" s="1"/>
  <c r="K43" i="10"/>
  <c r="K44" s="1"/>
  <c r="K18" i="6"/>
  <c r="J16" i="7"/>
  <c r="I16"/>
  <c r="L40" i="11"/>
  <c r="L41" s="1"/>
  <c r="K41" i="9"/>
  <c r="K42" s="1"/>
  <c r="L39" i="12"/>
  <c r="L40" s="1"/>
  <c r="L51" i="4"/>
  <c r="L52" s="1"/>
  <c r="L18" i="6"/>
  <c r="L44" i="10"/>
  <c r="L45" s="1"/>
  <c r="L18" i="5"/>
  <c r="L19" s="1"/>
  <c r="L19" i="14"/>
  <c r="L20" s="1"/>
  <c r="K23" i="13"/>
  <c r="K24" s="1"/>
  <c r="K20" i="14"/>
  <c r="K21" s="1"/>
  <c r="J19" i="8" l="1"/>
  <c r="J20" s="1"/>
  <c r="K18"/>
  <c r="K19" s="1"/>
  <c r="K45" i="10"/>
  <c r="K46" s="1"/>
  <c r="K19" i="6"/>
  <c r="K19" i="5"/>
  <c r="K20" s="1"/>
  <c r="L19" i="6"/>
  <c r="L20" s="1"/>
  <c r="K41" i="11"/>
  <c r="K42" s="1"/>
  <c r="L42" i="9"/>
  <c r="L43" s="1"/>
  <c r="J17" i="7"/>
  <c r="I17"/>
  <c r="K52" i="4"/>
  <c r="K53" s="1"/>
  <c r="K40" i="12"/>
  <c r="K41" s="1"/>
  <c r="L42" i="11"/>
  <c r="L43" s="1"/>
  <c r="L21" i="14"/>
  <c r="L22" s="1"/>
  <c r="L24" i="13"/>
  <c r="L25" s="1"/>
  <c r="L20" i="5"/>
  <c r="L21" s="1"/>
  <c r="J21" i="8" l="1"/>
  <c r="J22" s="1"/>
  <c r="K20"/>
  <c r="K21" s="1"/>
  <c r="K22" i="14"/>
  <c r="K23" s="1"/>
  <c r="L46" i="10"/>
  <c r="L23" i="14"/>
  <c r="L24" s="1"/>
  <c r="K20" i="6"/>
  <c r="K21" s="1"/>
  <c r="K43" i="9"/>
  <c r="I18" i="7"/>
  <c r="J18"/>
  <c r="L53" i="4"/>
  <c r="L54" s="1"/>
  <c r="L41" i="12"/>
  <c r="L42" s="1"/>
  <c r="K43" i="11"/>
  <c r="K44" s="1"/>
  <c r="K21" i="5"/>
  <c r="K22" s="1"/>
  <c r="K25" i="13"/>
  <c r="K26" s="1"/>
  <c r="K24" i="14"/>
  <c r="K25" s="1"/>
  <c r="K22" i="8" l="1"/>
  <c r="K23" s="1"/>
  <c r="L21" i="6"/>
  <c r="L22" s="1"/>
  <c r="K47" i="10"/>
  <c r="L47"/>
  <c r="L48" s="1"/>
  <c r="I19" i="7"/>
  <c r="L44" i="9"/>
  <c r="K44"/>
  <c r="J19" i="7"/>
  <c r="J20" s="1"/>
  <c r="L44" i="11"/>
  <c r="L45" s="1"/>
  <c r="K42" i="12"/>
  <c r="K43" s="1"/>
  <c r="K54" i="4"/>
  <c r="K55" s="1"/>
  <c r="L26" i="13"/>
  <c r="L27" s="1"/>
  <c r="L22" i="5"/>
  <c r="L23" s="1"/>
  <c r="K22" i="6"/>
  <c r="K23" s="1"/>
  <c r="L25" i="14"/>
  <c r="L26" s="1"/>
  <c r="J23" i="8" l="1"/>
  <c r="J24" s="1"/>
  <c r="K48" i="10"/>
  <c r="K49" s="1"/>
  <c r="K50" s="1"/>
  <c r="K51" s="1"/>
  <c r="K52" s="1"/>
  <c r="K53" s="1"/>
  <c r="K54" s="1"/>
  <c r="K55" s="1"/>
  <c r="K56" s="1"/>
  <c r="K57" s="1"/>
  <c r="L49"/>
  <c r="L50" s="1"/>
  <c r="L51" s="1"/>
  <c r="L52" s="1"/>
  <c r="L53" s="1"/>
  <c r="L54" s="1"/>
  <c r="L55" s="1"/>
  <c r="L56" s="1"/>
  <c r="L45" i="9"/>
  <c r="I20" i="7"/>
  <c r="I21" s="1"/>
  <c r="K23" i="5"/>
  <c r="K24" s="1"/>
  <c r="K27" i="13"/>
  <c r="K28" s="1"/>
  <c r="K45" i="11"/>
  <c r="K46" s="1"/>
  <c r="J21" i="7"/>
  <c r="J22" s="1"/>
  <c r="K45" i="9"/>
  <c r="K46" s="1"/>
  <c r="L43" i="12"/>
  <c r="L44" s="1"/>
  <c r="L55" i="4"/>
  <c r="L56" s="1"/>
  <c r="L23" i="6"/>
  <c r="L24" s="1"/>
  <c r="K26" i="14"/>
  <c r="K27" s="1"/>
  <c r="K24" i="8" l="1"/>
  <c r="K25" s="1"/>
  <c r="L57" i="10"/>
  <c r="L58" s="1"/>
  <c r="L28" i="13"/>
  <c r="L29" s="1"/>
  <c r="L46" i="11"/>
  <c r="L47" s="1"/>
  <c r="I22" i="7"/>
  <c r="I23" s="1"/>
  <c r="L24" i="5"/>
  <c r="J23" i="7"/>
  <c r="I24" s="1"/>
  <c r="L46" i="9"/>
  <c r="L47" s="1"/>
  <c r="K24" i="6"/>
  <c r="K25" s="1"/>
  <c r="K44" i="12"/>
  <c r="K45" s="1"/>
  <c r="K56" i="4"/>
  <c r="K57" s="1"/>
  <c r="K29" i="13"/>
  <c r="K30" s="1"/>
  <c r="K47" i="11"/>
  <c r="K48" s="1"/>
  <c r="L25" i="6"/>
  <c r="L26" s="1"/>
  <c r="L27" i="14"/>
  <c r="L28" s="1"/>
  <c r="J24" i="7"/>
  <c r="J25" i="8" l="1"/>
  <c r="J26" s="1"/>
  <c r="J27" s="1"/>
  <c r="J28" s="1"/>
  <c r="J29" s="1"/>
  <c r="K26"/>
  <c r="K27" s="1"/>
  <c r="K28" s="1"/>
  <c r="K29" s="1"/>
  <c r="K30" s="1"/>
  <c r="K58" i="10"/>
  <c r="K59" s="1"/>
  <c r="L25" i="5"/>
  <c r="K25"/>
  <c r="J25" i="7"/>
  <c r="K47" i="9"/>
  <c r="K48" s="1"/>
  <c r="L30" i="13"/>
  <c r="L31" s="1"/>
  <c r="L45" i="12"/>
  <c r="L46" s="1"/>
  <c r="L57" i="4"/>
  <c r="L58" s="1"/>
  <c r="L48" i="11"/>
  <c r="L49" s="1"/>
  <c r="K28" i="14"/>
  <c r="K29" s="1"/>
  <c r="K26" i="6"/>
  <c r="K27" s="1"/>
  <c r="I25" i="7"/>
  <c r="I26" s="1"/>
  <c r="K31" i="13"/>
  <c r="K32" s="1"/>
  <c r="J30" i="8" l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K3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60" i="10"/>
  <c r="K61" s="1"/>
  <c r="L59"/>
  <c r="L60" s="1"/>
  <c r="L26" i="5"/>
  <c r="K49" i="9"/>
  <c r="L50" s="1"/>
  <c r="L48"/>
  <c r="L49" s="1"/>
  <c r="K26" i="5"/>
  <c r="K58" i="4"/>
  <c r="K59" s="1"/>
  <c r="L59"/>
  <c r="L60" s="1"/>
  <c r="K46" i="12"/>
  <c r="K47" s="1"/>
  <c r="J26" i="7"/>
  <c r="J27" s="1"/>
  <c r="K49" i="11"/>
  <c r="K50" s="1"/>
  <c r="L29" i="14"/>
  <c r="L27" i="6"/>
  <c r="L28" s="1"/>
  <c r="L32" i="13"/>
  <c r="L33" s="1"/>
  <c r="J48" i="8" l="1"/>
  <c r="J49" s="1"/>
  <c r="K62" i="10"/>
  <c r="K63" s="1"/>
  <c r="L61"/>
  <c r="L62" s="1"/>
  <c r="K27" i="5"/>
  <c r="K50" i="9"/>
  <c r="L27" i="5"/>
  <c r="L28" s="1"/>
  <c r="L51" i="9"/>
  <c r="I27" i="7"/>
  <c r="I28" s="1"/>
  <c r="K28" i="6"/>
  <c r="K29" s="1"/>
  <c r="K51" i="9"/>
  <c r="L47" i="12"/>
  <c r="L48" s="1"/>
  <c r="K60" i="4"/>
  <c r="K61" s="1"/>
  <c r="L50" i="11"/>
  <c r="L51" s="1"/>
  <c r="L30" i="14"/>
  <c r="K30"/>
  <c r="K33" i="13"/>
  <c r="K34" s="1"/>
  <c r="K49" i="8" l="1"/>
  <c r="K50" s="1"/>
  <c r="J28" i="7"/>
  <c r="J29" s="1"/>
  <c r="K64" i="10"/>
  <c r="K65" s="1"/>
  <c r="L63"/>
  <c r="L64" s="1"/>
  <c r="K28" i="5"/>
  <c r="K29" s="1"/>
  <c r="K52" i="9"/>
  <c r="L29" i="6"/>
  <c r="L30" s="1"/>
  <c r="K31" i="14"/>
  <c r="K48" i="12"/>
  <c r="K49" s="1"/>
  <c r="L52" i="9"/>
  <c r="L61" i="4"/>
  <c r="L62" s="1"/>
  <c r="K51" i="11"/>
  <c r="L31" i="14"/>
  <c r="L34" i="13"/>
  <c r="L35" s="1"/>
  <c r="I29" i="7"/>
  <c r="I30" s="1"/>
  <c r="J50" i="8" l="1"/>
  <c r="J51" s="1"/>
  <c r="K51"/>
  <c r="K52" s="1"/>
  <c r="K66" i="10"/>
  <c r="K67" s="1"/>
  <c r="L65"/>
  <c r="L66" s="1"/>
  <c r="L32" i="14"/>
  <c r="K30" i="6"/>
  <c r="K31" s="1"/>
  <c r="L29" i="5"/>
  <c r="L30" s="1"/>
  <c r="L49" i="12"/>
  <c r="L50" s="1"/>
  <c r="L53" i="9"/>
  <c r="K32" i="14"/>
  <c r="K33" s="1"/>
  <c r="K53" i="9"/>
  <c r="K54" s="1"/>
  <c r="K62" i="4"/>
  <c r="K63" s="1"/>
  <c r="L54" i="9"/>
  <c r="L55" s="1"/>
  <c r="K50" i="12"/>
  <c r="K51" s="1"/>
  <c r="L63" i="4"/>
  <c r="L64" s="1"/>
  <c r="K52" i="11"/>
  <c r="L52"/>
  <c r="L33" i="14"/>
  <c r="J30" i="7"/>
  <c r="J31" s="1"/>
  <c r="K35" i="13"/>
  <c r="K36" s="1"/>
  <c r="J52" i="8" l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K53"/>
  <c r="K54" s="1"/>
  <c r="K55" s="1"/>
  <c r="K56" s="1"/>
  <c r="K57" s="1"/>
  <c r="K58" s="1"/>
  <c r="K59" s="1"/>
  <c r="K60" s="1"/>
  <c r="K61" s="1"/>
  <c r="K62" s="1"/>
  <c r="K63" s="1"/>
  <c r="K64" s="1"/>
  <c r="K65" s="1"/>
  <c r="L67" i="10"/>
  <c r="L68" s="1"/>
  <c r="L31" i="6"/>
  <c r="L32" s="1"/>
  <c r="K30" i="5"/>
  <c r="K31" s="1"/>
  <c r="K55" i="9"/>
  <c r="K56" s="1"/>
  <c r="L53" i="11"/>
  <c r="K64" i="4"/>
  <c r="K65" s="1"/>
  <c r="L51" i="12"/>
  <c r="L52" s="1"/>
  <c r="L65" i="4"/>
  <c r="L66" s="1"/>
  <c r="K53" i="11"/>
  <c r="K54" s="1"/>
  <c r="L34" i="14"/>
  <c r="K34"/>
  <c r="K32" i="6"/>
  <c r="K33" s="1"/>
  <c r="I31" i="7"/>
  <c r="I32" s="1"/>
  <c r="L36" i="13"/>
  <c r="L37" s="1"/>
  <c r="J67" i="8" l="1"/>
  <c r="J68" s="1"/>
  <c r="K66"/>
  <c r="K67" s="1"/>
  <c r="K68" i="10"/>
  <c r="K69" s="1"/>
  <c r="L31" i="5"/>
  <c r="L32" s="1"/>
  <c r="L56" i="9"/>
  <c r="L57" s="1"/>
  <c r="L54" i="11"/>
  <c r="L55" s="1"/>
  <c r="K35" i="14"/>
  <c r="K52" i="12"/>
  <c r="K53" s="1"/>
  <c r="K66" i="4"/>
  <c r="K67" s="1"/>
  <c r="K55" i="11"/>
  <c r="L35" i="14"/>
  <c r="L36" s="1"/>
  <c r="L33" i="6"/>
  <c r="L34" s="1"/>
  <c r="K37" i="13"/>
  <c r="K38" s="1"/>
  <c r="J32" i="7"/>
  <c r="J33" s="1"/>
  <c r="J69" i="8" l="1"/>
  <c r="J70" s="1"/>
  <c r="K68"/>
  <c r="K69" s="1"/>
  <c r="K70" i="10"/>
  <c r="K71" s="1"/>
  <c r="K72" s="1"/>
  <c r="L69"/>
  <c r="L70" s="1"/>
  <c r="L71" s="1"/>
  <c r="L72" s="1"/>
  <c r="K32" i="5"/>
  <c r="K33" s="1"/>
  <c r="I33" i="7"/>
  <c r="I34" s="1"/>
  <c r="L53" i="12"/>
  <c r="L54" s="1"/>
  <c r="K57" i="9"/>
  <c r="K58" s="1"/>
  <c r="L67" i="4"/>
  <c r="L68" s="1"/>
  <c r="K56" i="11"/>
  <c r="L56"/>
  <c r="K36" i="14"/>
  <c r="K37" s="1"/>
  <c r="K34" i="6"/>
  <c r="K35" s="1"/>
  <c r="L38" i="13"/>
  <c r="L39" s="1"/>
  <c r="J71" i="8" l="1"/>
  <c r="J72" s="1"/>
  <c r="K70"/>
  <c r="K71" s="1"/>
  <c r="J34" i="7"/>
  <c r="J35" s="1"/>
  <c r="L33" i="5"/>
  <c r="L34" s="1"/>
  <c r="K54" i="12"/>
  <c r="K55" s="1"/>
  <c r="K34" i="5"/>
  <c r="L58" i="9"/>
  <c r="L59" s="1"/>
  <c r="K57" i="11"/>
  <c r="K68" i="4"/>
  <c r="K69" s="1"/>
  <c r="L57" i="11"/>
  <c r="L37" i="14"/>
  <c r="L38" s="1"/>
  <c r="L35" i="6"/>
  <c r="L36" s="1"/>
  <c r="K39" i="13"/>
  <c r="K40" s="1"/>
  <c r="I35" i="7"/>
  <c r="I36" s="1"/>
  <c r="J73" i="8" l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K72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L55" i="12"/>
  <c r="L56" s="1"/>
  <c r="K35" i="5"/>
  <c r="L35"/>
  <c r="L58" i="11"/>
  <c r="K59" i="9"/>
  <c r="K60" s="1"/>
  <c r="L69" i="4"/>
  <c r="L70" s="1"/>
  <c r="K36" i="6"/>
  <c r="K37" s="1"/>
  <c r="K58" i="11"/>
  <c r="K59" s="1"/>
  <c r="K38" i="14"/>
  <c r="K39" s="1"/>
  <c r="L40" i="13"/>
  <c r="L41" s="1"/>
  <c r="J36" i="7"/>
  <c r="J37" s="1"/>
  <c r="K90" i="8" l="1"/>
  <c r="K91" s="1"/>
  <c r="L36" i="5"/>
  <c r="K56" i="12"/>
  <c r="K57" s="1"/>
  <c r="K36" i="5"/>
  <c r="K37" s="1"/>
  <c r="K41" i="13"/>
  <c r="K42" s="1"/>
  <c r="L37" i="6"/>
  <c r="L38" s="1"/>
  <c r="L60" i="9"/>
  <c r="L61" s="1"/>
  <c r="L59" i="11"/>
  <c r="L60" s="1"/>
  <c r="L57" i="12"/>
  <c r="L58" s="1"/>
  <c r="K60" i="11"/>
  <c r="L61" s="1"/>
  <c r="K70" i="4"/>
  <c r="K71" s="1"/>
  <c r="L39" i="14"/>
  <c r="L40" s="1"/>
  <c r="K61" i="11"/>
  <c r="L42" i="13"/>
  <c r="L43" s="1"/>
  <c r="I37" i="7"/>
  <c r="I38" s="1"/>
  <c r="K92" i="8" l="1"/>
  <c r="K93" s="1"/>
  <c r="J91"/>
  <c r="J92" s="1"/>
  <c r="L37" i="5"/>
  <c r="L38" s="1"/>
  <c r="K38" i="6"/>
  <c r="K39" s="1"/>
  <c r="K61" i="9"/>
  <c r="K62" s="1"/>
  <c r="K58" i="12"/>
  <c r="K59" s="1"/>
  <c r="K62" i="11"/>
  <c r="L71" i="4"/>
  <c r="K43" i="13"/>
  <c r="K44" s="1"/>
  <c r="L62" i="11"/>
  <c r="K40" i="14"/>
  <c r="K41" s="1"/>
  <c r="J38" i="7"/>
  <c r="J39" s="1"/>
  <c r="L44" i="13"/>
  <c r="L45" s="1"/>
  <c r="J93" i="8" l="1"/>
  <c r="J94" s="1"/>
  <c r="L63" i="11"/>
  <c r="K38" i="5"/>
  <c r="K39" s="1"/>
  <c r="L62" i="9"/>
  <c r="L63" s="1"/>
  <c r="L59" i="12"/>
  <c r="L60" s="1"/>
  <c r="L39" i="6"/>
  <c r="K63" i="11"/>
  <c r="K64" s="1"/>
  <c r="L41" i="14"/>
  <c r="L42" s="1"/>
  <c r="K45" i="13"/>
  <c r="K46" s="1"/>
  <c r="I39" i="7"/>
  <c r="I40" s="1"/>
  <c r="K94" i="8" l="1"/>
  <c r="L39" i="5"/>
  <c r="L40" s="1"/>
  <c r="K60" i="12"/>
  <c r="K61" s="1"/>
  <c r="K63" i="9"/>
  <c r="K64" s="1"/>
  <c r="L64"/>
  <c r="L65" s="1"/>
  <c r="L40" i="6"/>
  <c r="K40"/>
  <c r="K42" i="14"/>
  <c r="K43" s="1"/>
  <c r="L64" i="11"/>
  <c r="L65" s="1"/>
  <c r="K65"/>
  <c r="J40" i="7"/>
  <c r="J41" s="1"/>
  <c r="L46" i="13"/>
  <c r="L47" s="1"/>
  <c r="L43" i="14" l="1"/>
  <c r="L44" s="1"/>
  <c r="L61" i="12"/>
  <c r="L62" s="1"/>
  <c r="K41" i="6"/>
  <c r="K40" i="5"/>
  <c r="K41" s="1"/>
  <c r="K65" i="9"/>
  <c r="K66" s="1"/>
  <c r="L41" i="6"/>
  <c r="K44" i="14"/>
  <c r="K45" s="1"/>
  <c r="I41" i="7"/>
  <c r="I42" s="1"/>
  <c r="K47" i="13"/>
  <c r="K48" s="1"/>
  <c r="L42" i="6" l="1"/>
  <c r="L41" i="5"/>
  <c r="L42" s="1"/>
  <c r="K62" i="12"/>
  <c r="K63" s="1"/>
  <c r="J42" i="7"/>
  <c r="J43" s="1"/>
  <c r="L66" i="9"/>
  <c r="L67" s="1"/>
  <c r="L63" i="12"/>
  <c r="L64" s="1"/>
  <c r="K42" i="6"/>
  <c r="K43" s="1"/>
  <c r="L45" i="14"/>
  <c r="L46" s="1"/>
  <c r="L48" i="13"/>
  <c r="L49" s="1"/>
  <c r="I43" i="7" l="1"/>
  <c r="I44" s="1"/>
  <c r="K42" i="5"/>
  <c r="K43" s="1"/>
  <c r="L43"/>
  <c r="L44" s="1"/>
  <c r="K64" i="12"/>
  <c r="K65" s="1"/>
  <c r="K67" i="9"/>
  <c r="K68" s="1"/>
  <c r="K49" i="13"/>
  <c r="K50" s="1"/>
  <c r="L43" i="6"/>
  <c r="L44" s="1"/>
  <c r="K46" i="14"/>
  <c r="K47" s="1"/>
  <c r="J44" i="7" l="1"/>
  <c r="J45" s="1"/>
  <c r="I45"/>
  <c r="I46" s="1"/>
  <c r="L50" i="13"/>
  <c r="K44" i="5"/>
  <c r="L45" s="1"/>
  <c r="L65" i="12"/>
  <c r="L66" s="1"/>
  <c r="L68" i="9"/>
  <c r="L69" s="1"/>
  <c r="K44" i="6"/>
  <c r="K45" s="1"/>
  <c r="K66" i="12"/>
  <c r="K67" s="1"/>
  <c r="L47" i="14"/>
  <c r="L48" s="1"/>
  <c r="K51" i="13"/>
  <c r="L51"/>
  <c r="J46" i="7"/>
  <c r="J47" s="1"/>
  <c r="K45" i="5" l="1"/>
  <c r="L46" s="1"/>
  <c r="K48" i="14"/>
  <c r="K49" s="1"/>
  <c r="K69" i="9"/>
  <c r="K70" s="1"/>
  <c r="L52" i="13"/>
  <c r="L45" i="6"/>
  <c r="L46" s="1"/>
  <c r="L67" i="12"/>
  <c r="L68" s="1"/>
  <c r="K52" i="13"/>
  <c r="I47" i="7"/>
  <c r="I48" s="1"/>
  <c r="K46" i="5" l="1"/>
  <c r="L47" s="1"/>
  <c r="L48" s="1"/>
  <c r="K47"/>
  <c r="L49" i="14"/>
  <c r="L50" s="1"/>
  <c r="L70" i="9"/>
  <c r="L71" s="1"/>
  <c r="K53" i="13"/>
  <c r="K46" i="6"/>
  <c r="K47" s="1"/>
  <c r="K68" i="12"/>
  <c r="K69" s="1"/>
  <c r="K50" i="14"/>
  <c r="K51" s="1"/>
  <c r="L53" i="13"/>
  <c r="L54" s="1"/>
  <c r="J48" i="7"/>
  <c r="J49" s="1"/>
  <c r="K54" i="13"/>
  <c r="K55" s="1"/>
  <c r="L55"/>
  <c r="L56" s="1"/>
  <c r="K48" i="5" l="1"/>
  <c r="L49"/>
  <c r="L51" i="14"/>
  <c r="L52" s="1"/>
  <c r="K49" i="5"/>
  <c r="K50" s="1"/>
  <c r="K71" i="9"/>
  <c r="L47" i="6"/>
  <c r="L48" s="1"/>
  <c r="L69" i="12"/>
  <c r="L70" s="1"/>
  <c r="K52" i="14"/>
  <c r="K53" s="1"/>
  <c r="K56" i="13"/>
  <c r="K57" s="1"/>
  <c r="I49" i="7"/>
  <c r="I50" s="1"/>
  <c r="L50" i="5" l="1"/>
  <c r="L51" s="1"/>
  <c r="K48" i="6"/>
  <c r="K49" s="1"/>
  <c r="K70" i="12"/>
  <c r="K71" s="1"/>
  <c r="L71"/>
  <c r="K72" s="1"/>
  <c r="L53" i="14"/>
  <c r="L54" s="1"/>
  <c r="J50" i="7"/>
  <c r="J51" s="1"/>
  <c r="L57" i="13"/>
  <c r="L58" s="1"/>
  <c r="L49" i="6" l="1"/>
  <c r="L50" s="1"/>
  <c r="K54" i="14"/>
  <c r="K55" s="1"/>
  <c r="K51" i="5"/>
  <c r="K52" s="1"/>
  <c r="L52"/>
  <c r="L72" i="12"/>
  <c r="K73" s="1"/>
  <c r="K50" i="6"/>
  <c r="K51" s="1"/>
  <c r="L73" i="12"/>
  <c r="L74" s="1"/>
  <c r="K58" i="13"/>
  <c r="K59" s="1"/>
  <c r="I51" i="7"/>
  <c r="I52" s="1"/>
  <c r="L55" i="14" l="1"/>
  <c r="L56" s="1"/>
  <c r="L53" i="5"/>
  <c r="K53"/>
  <c r="K74" i="12"/>
  <c r="L75" s="1"/>
  <c r="L51" i="6"/>
  <c r="L52" s="1"/>
  <c r="L59" i="13"/>
  <c r="L60" s="1"/>
  <c r="K75" i="12"/>
  <c r="J52" i="7"/>
  <c r="J53" s="1"/>
  <c r="K56" i="14"/>
  <c r="K57" s="1"/>
  <c r="I53" i="7"/>
  <c r="I54" s="1"/>
  <c r="K76" i="12" l="1"/>
  <c r="K60" i="13"/>
  <c r="K61" s="1"/>
  <c r="K54" i="5"/>
  <c r="L54"/>
  <c r="L57" i="14"/>
  <c r="L58" s="1"/>
  <c r="K52" i="6"/>
  <c r="K53" s="1"/>
  <c r="L76" i="12"/>
  <c r="L77" s="1"/>
  <c r="K58" i="14"/>
  <c r="K59" s="1"/>
  <c r="J54" i="7"/>
  <c r="J55" s="1"/>
  <c r="L55" i="5" l="1"/>
  <c r="L53" i="6"/>
  <c r="L54" s="1"/>
  <c r="L61" i="13"/>
  <c r="L62" s="1"/>
  <c r="K55" i="5"/>
  <c r="K56" s="1"/>
  <c r="K77" i="12"/>
  <c r="L59" i="14"/>
  <c r="L60" s="1"/>
  <c r="I55" i="7"/>
  <c r="I56" s="1"/>
  <c r="K54" i="6" l="1"/>
  <c r="K55" s="1"/>
  <c r="L56" i="5"/>
  <c r="L57" s="1"/>
  <c r="K62" i="13"/>
  <c r="K63" s="1"/>
  <c r="K57" i="5"/>
  <c r="K58" s="1"/>
  <c r="J56" i="7"/>
  <c r="J57" s="1"/>
  <c r="K60" i="14"/>
  <c r="K61" s="1"/>
  <c r="L55" i="6"/>
  <c r="L56" s="1"/>
  <c r="L61" i="14"/>
  <c r="L63" i="13"/>
  <c r="L64" s="1"/>
  <c r="I57" i="7" l="1"/>
  <c r="I58" s="1"/>
  <c r="L58" i="5"/>
  <c r="K56" i="6"/>
  <c r="K57" s="1"/>
  <c r="K64" i="13"/>
  <c r="K62" i="14"/>
  <c r="L62"/>
  <c r="J58" i="7"/>
  <c r="J59" s="1"/>
  <c r="L59" i="5" l="1"/>
  <c r="K59"/>
  <c r="L63" i="14"/>
  <c r="L57" i="6"/>
  <c r="L58" s="1"/>
  <c r="I59" i="7"/>
  <c r="I60" s="1"/>
  <c r="K58" i="6"/>
  <c r="K65" i="13"/>
  <c r="L65"/>
  <c r="K63" i="14"/>
  <c r="K64" s="1"/>
  <c r="K60" i="5" l="1"/>
  <c r="L60"/>
  <c r="J60" i="7"/>
  <c r="J61" s="1"/>
  <c r="L66" i="13"/>
  <c r="L59" i="6"/>
  <c r="K59"/>
  <c r="K66" i="13"/>
  <c r="L64" i="14"/>
  <c r="L65" s="1"/>
  <c r="I61" i="7"/>
  <c r="I62" s="1"/>
  <c r="L61" i="5" l="1"/>
  <c r="K61"/>
  <c r="K65" i="14"/>
  <c r="K66" s="1"/>
  <c r="K67" i="13"/>
  <c r="L60" i="6"/>
  <c r="K60"/>
  <c r="L67" i="13"/>
  <c r="J62" i="7"/>
  <c r="J63" s="1"/>
  <c r="I63" l="1"/>
  <c r="L62" i="5"/>
  <c r="K62"/>
  <c r="L66" i="14"/>
  <c r="L67" s="1"/>
  <c r="K61" i="6"/>
  <c r="L68" i="13"/>
  <c r="K68"/>
  <c r="L61" i="6"/>
  <c r="L62" l="1"/>
  <c r="K67" i="14"/>
  <c r="K68" s="1"/>
  <c r="K63" i="5"/>
  <c r="L63"/>
  <c r="L64" s="1"/>
  <c r="K69" i="13"/>
  <c r="K62" i="6"/>
  <c r="L69" i="13"/>
  <c r="L70" s="1"/>
  <c r="L68" i="14"/>
  <c r="K63" i="6" l="1"/>
  <c r="K64" i="5"/>
  <c r="K65" s="1"/>
  <c r="K70" i="13"/>
  <c r="K71" s="1"/>
  <c r="L63" i="6"/>
  <c r="L64" s="1"/>
  <c r="L65" i="5" l="1"/>
  <c r="L66" s="1"/>
  <c r="K64" i="6"/>
  <c r="K65" s="1"/>
  <c r="L71" i="13"/>
  <c r="L72" s="1"/>
  <c r="K66" i="5" l="1"/>
  <c r="K67" s="1"/>
  <c r="K72" i="13"/>
  <c r="K73" s="1"/>
  <c r="L65" i="6"/>
  <c r="L66" s="1"/>
  <c r="L67" i="5" l="1"/>
  <c r="L68" s="1"/>
  <c r="K66" i="6"/>
  <c r="K67" s="1"/>
  <c r="L73" i="13"/>
  <c r="L74" s="1"/>
  <c r="K68" i="5" l="1"/>
  <c r="K69" s="1"/>
  <c r="K74" i="13"/>
  <c r="K75" s="1"/>
  <c r="L67" i="6"/>
  <c r="L68" s="1"/>
  <c r="L69" i="5" l="1"/>
  <c r="L70" s="1"/>
  <c r="K68" i="6"/>
  <c r="K69" s="1"/>
  <c r="L75" i="13"/>
  <c r="L76" s="1"/>
  <c r="K70" i="5" l="1"/>
  <c r="K71" s="1"/>
  <c r="K76" i="13"/>
  <c r="K77" s="1"/>
  <c r="L69" i="6"/>
  <c r="L70" s="1"/>
  <c r="L71" i="5" l="1"/>
  <c r="L72" s="1"/>
  <c r="K70" i="6"/>
  <c r="K71" s="1"/>
  <c r="L77" i="13"/>
  <c r="L78" s="1"/>
  <c r="K72" i="5" l="1"/>
  <c r="K73" s="1"/>
  <c r="K78" i="13"/>
  <c r="K79" s="1"/>
  <c r="L71" i="6"/>
  <c r="L72" s="1"/>
  <c r="L73" i="5" l="1"/>
  <c r="L74" s="1"/>
  <c r="K72" i="6"/>
  <c r="K73" s="1"/>
  <c r="L79" i="13"/>
  <c r="L80" s="1"/>
  <c r="K80" l="1"/>
  <c r="L81" s="1"/>
  <c r="K74" i="5"/>
  <c r="K75" s="1"/>
  <c r="L73" i="6"/>
  <c r="L74" s="1"/>
  <c r="K81" i="13" l="1"/>
  <c r="K82" s="1"/>
  <c r="L75" i="5"/>
  <c r="L76" s="1"/>
  <c r="K74" i="6"/>
  <c r="K75" s="1"/>
  <c r="L82" i="13" l="1"/>
  <c r="L83" s="1"/>
  <c r="K76" i="5"/>
  <c r="L75" i="6"/>
  <c r="L76" s="1"/>
  <c r="L84" i="13" l="1"/>
  <c r="L85" s="1"/>
  <c r="L86" s="1"/>
  <c r="L87" s="1"/>
  <c r="L88" s="1"/>
  <c r="L89" s="1"/>
  <c r="L90" s="1"/>
  <c r="K83"/>
  <c r="K84" s="1"/>
  <c r="K85" s="1"/>
  <c r="K86" s="1"/>
  <c r="K87" s="1"/>
  <c r="K88" s="1"/>
  <c r="K89" s="1"/>
  <c r="K76" i="6"/>
  <c r="K77" s="1"/>
  <c r="K90" i="13" l="1"/>
  <c r="L77" i="6"/>
  <c r="L78" s="1"/>
  <c r="K78" l="1"/>
  <c r="K79" s="1"/>
  <c r="L79" l="1"/>
  <c r="L80" s="1"/>
  <c r="K80" l="1"/>
</calcChain>
</file>

<file path=xl/sharedStrings.xml><?xml version="1.0" encoding="utf-8"?>
<sst xmlns="http://schemas.openxmlformats.org/spreadsheetml/2006/main" count="2795" uniqueCount="442">
  <si>
    <t>Đơn vị: CÔNG TY TNHH HẢI SẢN AN LẠC</t>
  </si>
  <si>
    <t>Diễn giải</t>
  </si>
  <si>
    <t>Ghi chú</t>
  </si>
  <si>
    <t>A</t>
  </si>
  <si>
    <t>C</t>
  </si>
  <si>
    <t>D</t>
  </si>
  <si>
    <t>E</t>
  </si>
  <si>
    <t>G</t>
  </si>
  <si>
    <t>Kế toán trưởng</t>
  </si>
  <si>
    <t>(Ký, họ tên)</t>
  </si>
  <si>
    <t>Ngày tháng ghi sổ</t>
  </si>
  <si>
    <t>TK đối ứng</t>
  </si>
  <si>
    <t>Số phát sinh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</si>
  <si>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</si>
  <si>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</si>
  <si>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</si>
  <si>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</si>
  <si>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</si>
  <si>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</si>
  <si>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</si>
  <si>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</si>
  <si>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331</t>
  </si>
  <si>
    <t>1121</t>
  </si>
  <si>
    <t>- Sổ này có 02 trang, đánh từ trang 01 đến trang 02</t>
  </si>
  <si>
    <t>Địa chỉ: Lô A14, Đường 4A - KCN Hải Sơn, Đức Hòa, Long An</t>
  </si>
  <si>
    <t>VAT Nước</t>
  </si>
  <si>
    <t>VAT nước</t>
  </si>
  <si>
    <t>VAT Xăng</t>
  </si>
  <si>
    <t>1388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</si>
  <si>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</si>
  <si>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</si>
  <si>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</si>
  <si>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</si>
  <si>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</si>
  <si>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</si>
  <si>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</si>
  <si>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</si>
  <si>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</si>
  <si>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</si>
  <si>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</si>
  <si>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</si>
  <si>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</si>
  <si>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</si>
  <si>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</si>
  <si>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</si>
  <si>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</si>
  <si>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</si>
  <si>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</si>
  <si>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</si>
  <si>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</si>
  <si>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</si>
  <si>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</si>
  <si>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</si>
  <si>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</si>
  <si>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</si>
  <si>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</si>
  <si>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</si>
  <si>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</si>
  <si>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</si>
  <si>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</si>
  <si>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</si>
  <si>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</si>
  <si>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</si>
  <si>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</si>
  <si>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</si>
  <si>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</si>
  <si>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</si>
  <si>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</si>
  <si>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VAT Phí cơ sở hạ tầng</t>
  </si>
  <si>
    <t>VAT Xăng, dầu</t>
  </si>
  <si>
    <t>C38</t>
  </si>
  <si>
    <t>C39</t>
  </si>
  <si>
    <t>C40</t>
  </si>
  <si>
    <t>C41</t>
  </si>
  <si>
    <t>C42</t>
  </si>
  <si>
    <t>C43</t>
  </si>
  <si>
    <t>Số hiệu</t>
  </si>
  <si>
    <t>GBN</t>
  </si>
  <si>
    <t>1122</t>
  </si>
  <si>
    <t>GBC</t>
  </si>
  <si>
    <t>131</t>
  </si>
  <si>
    <t>VAT Xét nghiệm nước</t>
  </si>
  <si>
    <t>VAT xăng, dầu</t>
  </si>
  <si>
    <t>VAT Dầu DO</t>
  </si>
  <si>
    <t>VAT Phí dịch vụ bảo vệ</t>
  </si>
  <si>
    <t>VAT Phí gia công</t>
  </si>
  <si>
    <t>VAT Phí CSHT</t>
  </si>
  <si>
    <t>VAT Phí vận chuyển</t>
  </si>
  <si>
    <t>VAT Văn phòng phẩm các loại</t>
  </si>
  <si>
    <t>VAT Đóng ruột thủ công hàng lạnh</t>
  </si>
  <si>
    <t>VAT Phí phân tích mẫu</t>
  </si>
  <si>
    <t>VAT Mua VPP</t>
  </si>
  <si>
    <t>C44</t>
  </si>
  <si>
    <t>VAT Phí chứng từ</t>
  </si>
  <si>
    <t>VAT Xăng, Dầu</t>
  </si>
  <si>
    <t>(Ban hành theo QĐ số 48/2006/QĐ-BTC Ngày 14/09/2006 của Bộ trưởng BTC)</t>
  </si>
  <si>
    <t>111</t>
  </si>
  <si>
    <t>CTGS</t>
  </si>
  <si>
    <t>Mẫu số S20-DNN</t>
  </si>
  <si>
    <t>SỔ CHI TIẾT THUẾ GTGT</t>
  </si>
  <si>
    <t>Tài khoản : 1331</t>
  </si>
  <si>
    <t>Đối tượng : Thuế GTGT được khấu trừ</t>
  </si>
  <si>
    <t>Loại tiền : VND</t>
  </si>
  <si>
    <t>Chứng Từ</t>
  </si>
  <si>
    <t>Ngày tháng</t>
  </si>
  <si>
    <t>Số dư</t>
  </si>
  <si>
    <t>Q11 - VAT Phí thanh toán</t>
  </si>
  <si>
    <t>Q4 - VAT Phí thanh toán</t>
  </si>
  <si>
    <t>Q11 - VAT Phí thông báo L/C</t>
  </si>
  <si>
    <t>BTKC</t>
  </si>
  <si>
    <t>K/C Thuế GTGT đầu ra</t>
  </si>
  <si>
    <t>33311</t>
  </si>
  <si>
    <t>Q11 - VAT phí thông báo L/C</t>
  </si>
  <si>
    <t>Q11 - VAT Phí tu chỉnh L/C</t>
  </si>
  <si>
    <t>Q11 - VAT phí thanh tooán</t>
  </si>
  <si>
    <t>Q11 - VAT Phí DHL</t>
  </si>
  <si>
    <t>An Phú - VAT Phí xử lý cá khô</t>
  </si>
  <si>
    <t>Q11 - VAT phí thanh toán</t>
  </si>
  <si>
    <t>Q11 - VAT phí dịch vụ</t>
  </si>
  <si>
    <t>Q11 - VAT Phí dịch vụ</t>
  </si>
  <si>
    <t>Q11 - VAT Phí thương lượng chứng từ</t>
  </si>
  <si>
    <t>Q11 - VAT Phí thông báo tu chỉnh L/C</t>
  </si>
  <si>
    <t>Toàn Nguyễn - VAT Bảo hộ lao động</t>
  </si>
  <si>
    <t>- Ngày mở sổ 02/01/2014</t>
  </si>
  <si>
    <t>Ngày 31 tháng  01  năm  2014</t>
  </si>
  <si>
    <t>- Ngày mở sổ 01/02/2014</t>
  </si>
  <si>
    <t>Ngày 28 tháng  02  năm  2014</t>
  </si>
  <si>
    <t>- Ngày mở sổ 01/03/2014</t>
  </si>
  <si>
    <t>Ngày 31 tháng  03  năm  2014</t>
  </si>
  <si>
    <t>- Ngày mở sổ 01/04/2014</t>
  </si>
  <si>
    <t>Ngày 28 tháng  04  năm  2014</t>
  </si>
  <si>
    <t>- Ngày mở sổ 02/05/2014</t>
  </si>
  <si>
    <t>Ngày 31 tháng  05  năm  2014</t>
  </si>
  <si>
    <t>- Ngày mở sổ 01/06/2014</t>
  </si>
  <si>
    <t>Ngày 30 tháng  06  năm  2014</t>
  </si>
  <si>
    <t>- Ngày mở sổ 01/08/2014</t>
  </si>
  <si>
    <t>Ngày 30 tháng  08  năm  2014</t>
  </si>
  <si>
    <t>- Ngày mở sổ 01/09/2014</t>
  </si>
  <si>
    <t>Ngày 30 tháng  09  năm  2014</t>
  </si>
  <si>
    <t>- Ngày mở sổ 01/10/2014</t>
  </si>
  <si>
    <t>Ngày 31 tháng  10  năm  2014</t>
  </si>
  <si>
    <t>- Ngày mở sổ 01/11/2014</t>
  </si>
  <si>
    <t>Ngày 30 tháng  11  năm  2014</t>
  </si>
  <si>
    <t>VAT Cước VT - CNTT tháng 11/2014</t>
  </si>
  <si>
    <t>Điện Lực LA - VAT Điện kỳ 3 tháng 12/2014</t>
  </si>
  <si>
    <t>- Ngày mở sổ 01/12/2014</t>
  </si>
  <si>
    <t>Ngày 31 tháng  12  năm  2014</t>
  </si>
  <si>
    <t>Q11 - VAT Phí kiểm đếm</t>
  </si>
  <si>
    <t>An Lạc SG - VAT chi phí thuê xe</t>
  </si>
  <si>
    <t>Song Tân - VAT Phí chứng từ, phí THC, Seal</t>
  </si>
  <si>
    <t>Song Tân - VAT Phí chứng từ bổ sung</t>
  </si>
  <si>
    <t>Song Tân - VAT Cước VC nội địa, nâng hạ cont rỗng</t>
  </si>
  <si>
    <t>Song Tân - VAT Phí chứng từ, phí đại lý, phí THC</t>
  </si>
  <si>
    <t>Song Tân - VAT Phụ phí tại cảng Matsuyama</t>
  </si>
  <si>
    <t>Điện lực LA - VAT Điện kỳ 1 Tháng 01/2014</t>
  </si>
  <si>
    <t>Điện lực LA - VAT Điện kỳ 2 T01/2014</t>
  </si>
  <si>
    <t>Điện lực LA - VAT Điện kỳ 3 T01/2014</t>
  </si>
  <si>
    <t>Tân Minh Thư - VAT Mua VP phẩm</t>
  </si>
  <si>
    <t>TraceHouse - VAT Dịch vụ thanh toán ngoài nước</t>
  </si>
  <si>
    <t>TraceHouse - VAT Phí dịch vụ thanh toán ngoài nước</t>
  </si>
  <si>
    <t>Ukraina - VAT Phí dịch vụ thanh toán ngoài nước</t>
  </si>
  <si>
    <t>VATphí CSHT</t>
  </si>
  <si>
    <t>VAT Cước VT - CNTT tháng 12/2013</t>
  </si>
  <si>
    <t>VAT Cước CPN Tháng 12/2013</t>
  </si>
  <si>
    <t>VAT Mua giấy vệ sinh</t>
  </si>
  <si>
    <t>VAT Phí xếp dỡ, niêm chì, chứng từ</t>
  </si>
  <si>
    <t>VAT Phí vị trí Standdout</t>
  </si>
  <si>
    <t>VAT phí THC, chứng từ</t>
  </si>
  <si>
    <t>VAT Phí điện và vận hành cont lạnh</t>
  </si>
  <si>
    <t>N01/VL</t>
  </si>
  <si>
    <t xml:space="preserve">Tấn Dũng - VAT Thùng carton </t>
  </si>
  <si>
    <t>N02/VL</t>
  </si>
  <si>
    <t>N03/VL</t>
  </si>
  <si>
    <t xml:space="preserve">Khang Thịnh Phước - VAT Băng keo </t>
  </si>
  <si>
    <t>N04/VL</t>
  </si>
  <si>
    <t>N05/VL</t>
  </si>
  <si>
    <t>Nhựa Duy Tân - VAT Hũ ly nhỏ Nắp trắng trong</t>
  </si>
  <si>
    <t>Người ghi sổ</t>
  </si>
  <si>
    <t>Q4 - VAT Phí dịch vụ thông báo số dư tự động</t>
  </si>
  <si>
    <t>Giai Điệu - VAT Phí xếp dỡ, chứng từ, niêm chì</t>
  </si>
  <si>
    <t>BH Bến Tre - VAT MCE/00684756</t>
  </si>
  <si>
    <t>Điện lực LA - VAT Điện kỳ 1 T02/2014</t>
  </si>
  <si>
    <t>Điện lực LA - VAT Điện kỳ 2 T02/2014</t>
  </si>
  <si>
    <t>Belokea - VAT Phí thanh toán ngoài nước</t>
  </si>
  <si>
    <t>TraceHouse - VAT Phí thanh toán ngoài nước</t>
  </si>
  <si>
    <t>Thuế GTGT hàng nhập khẩu trả về</t>
  </si>
  <si>
    <t>VAT Rút ruột thủ công hàng lạnh</t>
  </si>
  <si>
    <t>VAT Cước CPN T01/2014</t>
  </si>
  <si>
    <t>VAT xăng, dầu DO</t>
  </si>
  <si>
    <t>VAT Mua văn phòng phẩm các loại</t>
  </si>
  <si>
    <t>VAT Phí xét nghiệm mẫu nước</t>
  </si>
  <si>
    <t>VAT Phí dịch vụ bảo vệ T02/2014</t>
  </si>
  <si>
    <t>VAT Thẻ chữ ký điện tử</t>
  </si>
  <si>
    <t xml:space="preserve">Tân Hải Việt - VAT Gas </t>
  </si>
  <si>
    <t>Song Tân - VAT Cước VC nội địa
nâng hạ cont rỗng</t>
  </si>
  <si>
    <t>Q11 - VAT Phí thông báo số dư TK VNĐ</t>
  </si>
  <si>
    <t>Q11 - VAT Phí thông báo số dư TK USD</t>
  </si>
  <si>
    <t>Q11 - VAT Phí dịch vụ thanh toán</t>
  </si>
  <si>
    <t>Speedgate - VAT Cước vận chuyển, phí nâng hạ bãi</t>
  </si>
  <si>
    <t>Song Tân - VAT Phí chứng từ, THC, khai hải quan</t>
  </si>
  <si>
    <t>BH Bến Tre - VAT MCE/00694536</t>
  </si>
  <si>
    <t>Điện lực LA - VAT Điện kỳ 3 T02/2014</t>
  </si>
  <si>
    <t>Điện lực LA - VAT Điện kỳ 1 T3/2014</t>
  </si>
  <si>
    <t>VAT Phí hạ tầg</t>
  </si>
  <si>
    <t>VAT Cước CPN T02/2014</t>
  </si>
  <si>
    <t>VAT Xăng, Dầu DO</t>
  </si>
  <si>
    <t>VAT Bảo dưỡng xe ô tô: 51A - 141.74</t>
  </si>
  <si>
    <t>VAT Dịch vụ bảo vệ T 03/2014</t>
  </si>
  <si>
    <t>VAT Bình N120</t>
  </si>
  <si>
    <t>VAT Form CO</t>
  </si>
  <si>
    <t>Tấn Dũng - VAT Thùng carton</t>
  </si>
  <si>
    <t>Kỳ Hương - VAT Mè trắng  VL</t>
  </si>
  <si>
    <t>Q11 - VAT Phi thông báo tu chỉnh L/C</t>
  </si>
  <si>
    <t>Q11 - VAT Phí thanh toán, kiểm đếm</t>
  </si>
  <si>
    <t>BH Bến Tre - VAT MCE/00706943, MCE/00705298</t>
  </si>
  <si>
    <t>BH Bến Tre - VAT MCE/00718497</t>
  </si>
  <si>
    <t>Điện lực LA - VAT Điện kỳ 2 T03/2014</t>
  </si>
  <si>
    <t>Điện lực LA - VAT điện kỳ 3 T03/2014</t>
  </si>
  <si>
    <t>Điện lực LA - VAT Điện kỳ 1 T04/2014</t>
  </si>
  <si>
    <t>Điện lực LA - VAT Điện kỳ 3 T04/2014</t>
  </si>
  <si>
    <t>VAT Cước VT _ CNTT T03/2014</t>
  </si>
  <si>
    <t>VAT nước, phí CSHT</t>
  </si>
  <si>
    <t>VAT Cước CPN T03/2014</t>
  </si>
  <si>
    <t>VAT Sứ đỡ tăng cường FCO, LBFCO</t>
  </si>
  <si>
    <t>VAT Sửa xe ô tô 51A-141.74</t>
  </si>
  <si>
    <t>VAT xăng, Dầu DO</t>
  </si>
  <si>
    <t>VAT Điện kỳ 2 T04/2014</t>
  </si>
  <si>
    <t>VAT phí CSHT</t>
  </si>
  <si>
    <t>VAT xăng,Dầu DO</t>
  </si>
  <si>
    <t xml:space="preserve">Thành Phương - VAT Sorbitol </t>
  </si>
  <si>
    <t>Nhựa Duy Tân - VAT Nắp bằng P18g Trắng trong</t>
  </si>
  <si>
    <t>Q4 - VAT Phí thông báo số dư tự động TK USD</t>
  </si>
  <si>
    <t>Q4 - VAT Phí thông báo số dư tự động TK VNĐ</t>
  </si>
  <si>
    <t>Phương Đông - VAT Phí THC, chứng từ, Seal, ANS</t>
  </si>
  <si>
    <t>Song Tân - VAT Phí chứng từ</t>
  </si>
  <si>
    <t>BH Bến Tre - VAT AD0098/14CB75003</t>
  </si>
  <si>
    <t>Điện lực LA - VAT Điện kỳ 1 T05/2014</t>
  </si>
  <si>
    <t>Điện lực LA - VAT Điện kỳ 2 T05/2014</t>
  </si>
  <si>
    <t>Điện lực LA - VAT Điện kỳ 3 T05/2014</t>
  </si>
  <si>
    <t>VAT Cước VT-CNTT T04/2014</t>
  </si>
  <si>
    <t>VAT Cước CPN T04/2014</t>
  </si>
  <si>
    <t>VAT xăng</t>
  </si>
  <si>
    <t>VAT phí Test thử Uree</t>
  </si>
  <si>
    <t>VAT ĐG cá khô tẩm gia vị nướng các loại</t>
  </si>
  <si>
    <t>Q11 - VAT Phí thông báo số dư tự động tK USD</t>
  </si>
  <si>
    <t>Minh Việt - VAT Phí tư vấn giám sát môi trường</t>
  </si>
  <si>
    <t>BH Bến Tre - VAT MCE/00736718 &amp; MCE/00736697</t>
  </si>
  <si>
    <t>Điện lực LA - VAT điện kỳ 1 T06/2014</t>
  </si>
  <si>
    <t>Điện lực LA - VAT điện kỳ 2 T06/2014</t>
  </si>
  <si>
    <t>Điện lực LA - VAT điện kỳ 3 T06/2014</t>
  </si>
  <si>
    <t>CuuLong - VAT Phí dịch vụ thanh toán</t>
  </si>
  <si>
    <t>Ukraina - VAT Phí dịch vụ thanh toán</t>
  </si>
  <si>
    <t>Jintatsu - VAT Phí thông báo L/C</t>
  </si>
  <si>
    <t>TraceHouse - VAT Phí dịch vụ thanh toán</t>
  </si>
  <si>
    <t>VAT Cước VT-CNTT T05/2014</t>
  </si>
  <si>
    <t>VAT Cước CPN T05/2014</t>
  </si>
  <si>
    <t>VAT Sửa chữa xe 56S-1514</t>
  </si>
  <si>
    <t>VAT Dầu DO, Xăng</t>
  </si>
  <si>
    <t>VAT Phí hiệu chỉnh nhiệt kế thủy ngân</t>
  </si>
  <si>
    <t>VAT phí bảo dưỡng xe 51A-141.74</t>
  </si>
  <si>
    <t>VAT Sửa chữa xe 51A-141.74</t>
  </si>
  <si>
    <t>VAT Phí hiệu chỉnh quả cân</t>
  </si>
  <si>
    <t>Tấn Dũng - VAT Thùng carton 48x35.5x20.5</t>
  </si>
  <si>
    <t>Tấn Dũng - VAT Thùng carton 48x35.5x22</t>
  </si>
  <si>
    <t>Q11 - VAT Phí xử lý bộ chứng từ</t>
  </si>
  <si>
    <t>Q11 - VAT Phí thanh toán, dịch vụ ngân quỹ</t>
  </si>
  <si>
    <t>Q11 - VAT Phí thu về dịch vụ ngân quỹ</t>
  </si>
  <si>
    <t>Eimskip - VAT Phí kéo cont</t>
  </si>
  <si>
    <t>Bảo Hiểm BIDV - VAT Bảo hiểm hàng hóa xuất khẩu</t>
  </si>
  <si>
    <t>BH Bến Tre - VAT MCE/00749482</t>
  </si>
  <si>
    <t>Điện lực LA - VAT Điện kỳ 1 T 07/14</t>
  </si>
  <si>
    <t>Điện lực LA - VAT Điện kỳ 2 T07/2014</t>
  </si>
  <si>
    <t>Thành Phú - VAT Trục in bao bì</t>
  </si>
  <si>
    <t>Headway - VAT Phí chứng từ, niêm chì, xếp dỡ</t>
  </si>
  <si>
    <t>Tokai - VAT Phí thanh toán bộ chứng từ</t>
  </si>
  <si>
    <t>Jintatsu - VAT Phí thanh toán bộ chứng từ</t>
  </si>
  <si>
    <t>TraceHouse - VAT phí dịch vụ thanh toán nước ngoài</t>
  </si>
  <si>
    <t>VAT Bếp hồng ngoại</t>
  </si>
  <si>
    <t>VAT Cước VT - CNTT T06/2014</t>
  </si>
  <si>
    <t>VAT Cước CPN T06/2014</t>
  </si>
  <si>
    <t>VAT phí xếp dỡ, niêm chì, phí khai hải quan</t>
  </si>
  <si>
    <t>VAT Cước và phụ phí vận chuyển</t>
  </si>
  <si>
    <t>VAT Phí dịch vụ bảo vệ T07/14</t>
  </si>
  <si>
    <t>VAT Sữa chữa xe 56S - 1514</t>
  </si>
  <si>
    <t>VAT Xăng, dầu DO</t>
  </si>
  <si>
    <t>VAT Mua ổ cứng, bộ nhớ vi tính</t>
  </si>
  <si>
    <t>C45</t>
  </si>
  <si>
    <t>Thành Phú - VAT Túi cá chỉ vàng</t>
  </si>
  <si>
    <t>Thành Phú - VAT Túi cá cơm 25g</t>
  </si>
  <si>
    <t xml:space="preserve">Tân Minh Thư - VAT Hộp ghẹ </t>
  </si>
  <si>
    <t>N06/VL</t>
  </si>
  <si>
    <t>Tấn Dũng - VAT Thùng carton 46.5x34.5x26.5</t>
  </si>
  <si>
    <t>N07/VL</t>
  </si>
  <si>
    <t>Nghị Hòa - VAT Thùng carton</t>
  </si>
  <si>
    <t>Q11 - VAT Phí xử lý chứng từ, phí DHL</t>
  </si>
  <si>
    <t>Q11 - VAT Phí kiểm đếm, phí dịch vụ</t>
  </si>
  <si>
    <t>THS Sài Gòn - VAT Hoa hồng UTXK</t>
  </si>
  <si>
    <t>Điện lực LA - VAT Điện kỳ 3 T07/2014</t>
  </si>
  <si>
    <t>Điện lực LA - VAT điện kỳ 1 T08/2014</t>
  </si>
  <si>
    <t>Điện lực LA - VAT điện kỳ 2 T08/2014</t>
  </si>
  <si>
    <t>Điện lực LA - VAT điện kỳ 3 T08/2014</t>
  </si>
  <si>
    <t>ThreeC - VAT phí dịch vụ thanh toán nước ngoài</t>
  </si>
  <si>
    <t>VAT Phí cấp cont, hạ bãi, kiểm hóa</t>
  </si>
  <si>
    <t>VAT Cước VT-CNTT tháng 07/2014</t>
  </si>
  <si>
    <t>VAT Cước CPN T07/2014</t>
  </si>
  <si>
    <t>VAT Cước vận chuyển</t>
  </si>
  <si>
    <t>VAT Phí cấp cont, hạ bãi</t>
  </si>
  <si>
    <t>VAT Bảo dưỡng xe ô tô 51A-141.74</t>
  </si>
  <si>
    <t>VAT Phí xếp dỡ, phí niêm chì</t>
  </si>
  <si>
    <t>VAT Phí dịch vụ bảo vệ T08/2014</t>
  </si>
  <si>
    <t>VAT Lắp sứ đỡ tăng cường FCO</t>
  </si>
  <si>
    <t>Thành Phú - VAT Túi cá chỉ vàng 90g</t>
  </si>
  <si>
    <t>Tấn Dũng -  VAT Giấy tấm 3 lớp 54x41</t>
  </si>
  <si>
    <t>Q11 - VAT Phí thanh toán, phí kiểm đếm</t>
  </si>
  <si>
    <t>Q11 - VAT Phí dịch vụ thanh toán, điện phí</t>
  </si>
  <si>
    <t xml:space="preserve">An Lạc SG - VAT Máy trộn inox </t>
  </si>
  <si>
    <t xml:space="preserve">An Lạc SG - VAT Máy in date </t>
  </si>
  <si>
    <t xml:space="preserve">An Lạc SG - VAT Máy dò kim loại </t>
  </si>
  <si>
    <t xml:space="preserve">An Lạc SG - VAT Máy đóng gói bao bì chân không </t>
  </si>
  <si>
    <t xml:space="preserve">An Lạc SG - VAT Cụm kho lạnh </t>
  </si>
  <si>
    <t xml:space="preserve">An Lạc SG - VAT Máy phát điện Caterpilar 100KVA </t>
  </si>
  <si>
    <t xml:space="preserve">An Lạc SG - VAT Lò sấy điện </t>
  </si>
  <si>
    <t xml:space="preserve">An Lạc SG - VAT Máy lạn mực </t>
  </si>
  <si>
    <t xml:space="preserve">An Lạc SG - VAT Máy cuốn mực </t>
  </si>
  <si>
    <t xml:space="preserve">An Lạc SG - VAT Máy xé mực </t>
  </si>
  <si>
    <t>Điện lực LA - VAT điện kỳ 1 T09/2014</t>
  </si>
  <si>
    <t>Điện lực LA - VAT điện kỳ 2 T09/2014</t>
  </si>
  <si>
    <t>Bizmax - VAT Phí thanh toán bộ chứng từ</t>
  </si>
  <si>
    <t>ATB - VAT Phí dịch vụ thanh toán</t>
  </si>
  <si>
    <t>CuuLong - VAT Phí dịch vụ thanh toán nước ngoài</t>
  </si>
  <si>
    <t>VAT Phí hạ bãi, nâng cont</t>
  </si>
  <si>
    <t>VAT Cước VT-CNTT tháng 08/2014</t>
  </si>
  <si>
    <t>VAT Cước CPN tháng 08/2014</t>
  </si>
  <si>
    <t>VAT Phí sữa chữa xe 56S-1514</t>
  </si>
  <si>
    <t>VAT Phí đánh giá khô cá mai tẩm gia vị nướng các loại</t>
  </si>
  <si>
    <t>VAT nước tháng 08/2014</t>
  </si>
  <si>
    <t xml:space="preserve">VAT phí CSHT </t>
  </si>
  <si>
    <t>VAT Phí CPN, phụ thu xăng</t>
  </si>
  <si>
    <t xml:space="preserve">Tân Minh Thư - VAT hộp ghẹ </t>
  </si>
  <si>
    <t>N08/VL</t>
  </si>
  <si>
    <t>Q11 - VAT phí điều chỉnh lệnh chuyển tiền</t>
  </si>
  <si>
    <t>Điện lực LA - VAT Điện kỳ 3 tháng 09/2014</t>
  </si>
  <si>
    <t>BH Bến Tre - VAT MCE/00783918</t>
  </si>
  <si>
    <t>Điện lực LA - VAT Điện kỳ 1 tháng 10/2014</t>
  </si>
  <si>
    <t>Điện lực LA - VAT Điện kỳ 2 tháng 10/2014</t>
  </si>
  <si>
    <t>Điện lực LA - VAT Điện kỳ 3 tháng 10/2014</t>
  </si>
  <si>
    <t>ATB - VAT Phí thanh toán dịch vụ nước ngoài</t>
  </si>
  <si>
    <t>Ukraina - VAT Phí dịch vụ nước ngoài</t>
  </si>
  <si>
    <t>Tokai - VAT Phí dịch vụ nước ngoài</t>
  </si>
  <si>
    <t>Bizmax - VAT Phí dịch vụ nước ngoài</t>
  </si>
  <si>
    <t>Bizmax - VAT Phí xử lý bộ chứng từ, phí DHL</t>
  </si>
  <si>
    <t>VAT phí CSHT, nước thải</t>
  </si>
  <si>
    <t>VAT Cước VT-CNTT tháng 09/2014</t>
  </si>
  <si>
    <t>VAT bình nóng lạnh</t>
  </si>
  <si>
    <t>VAT Phí hạ bãi, cấp cont</t>
  </si>
  <si>
    <t>VAT Phí cấp cont, nâng cont</t>
  </si>
  <si>
    <t>VAT Phí hạ bãi</t>
  </si>
  <si>
    <t>VAT Phí dịch vụ bảo vệ tháng 10/2014</t>
  </si>
  <si>
    <t>VAT Mực in</t>
  </si>
  <si>
    <t>VAT Bảo dưỡng xe 51A-141.74</t>
  </si>
  <si>
    <t>VAT Phí chuyển phát nhanh, phụ thu xăng</t>
  </si>
  <si>
    <t>An Lạc TP - VAT</t>
  </si>
  <si>
    <t xml:space="preserve">Nam Việt - VAT Thùng thiếc </t>
  </si>
  <si>
    <t>Tấn Dũng - VAT Thùng carton 50x35x25</t>
  </si>
  <si>
    <t>N09/VL</t>
  </si>
  <si>
    <t xml:space="preserve">Sumimoto - VAT Sorbitol </t>
  </si>
  <si>
    <t>Q11 - VAT Phí thanh toán ngoài nước</t>
  </si>
  <si>
    <t>Q11 - VAT Điện phí chuyển điện</t>
  </si>
  <si>
    <t>VAT Phí CSHT, nước thải</t>
  </si>
  <si>
    <t>VAT Cước VT-CNTT tháng 10/2014</t>
  </si>
  <si>
    <t>VAT Dịch vụ kê khai chữ ký số qua mạng</t>
  </si>
  <si>
    <t>VAT Phí lưu kho, bốc xếp</t>
  </si>
  <si>
    <t>VAT Bảo dưỡng xe 56S-1514</t>
  </si>
  <si>
    <t>VAT Máy tính xách tay</t>
  </si>
  <si>
    <t>VAT Phí chứng từ, bốc xếp, xếp dỡ</t>
  </si>
  <si>
    <t>VAT Phí bốc xếp kiểm hóa hàng kho</t>
  </si>
  <si>
    <t>VAT Bộ nhớ máy tính xách tay</t>
  </si>
  <si>
    <t>VAT Phụ phí, phí xếp dỡ, phí niêm chì</t>
  </si>
  <si>
    <t>VAT Phí dịch vụ bảo vệ tháng 11/2014</t>
  </si>
  <si>
    <t>Điện Lực LA - VAT Điện kỳ 1 tháng 11/2014</t>
  </si>
  <si>
    <t>Điện Lực LA - VAT Điện kỳ 2 tháng 11/2014</t>
  </si>
  <si>
    <t>ThreeC - VAT Phí thanh toán</t>
  </si>
  <si>
    <t>Thuế GTGT hàng nhập khẩu bột biến tính</t>
  </si>
  <si>
    <t>Thành Phú  - VAT Túi cá chỉ vàng 40g</t>
  </si>
  <si>
    <t>Tấn Dũng  - VAT Thùng carton 46.5x34.5x26.5</t>
  </si>
  <si>
    <t>Tấn Dũng  - VAT Thùng carton 50x35x25</t>
  </si>
  <si>
    <t>N11/VL</t>
  </si>
  <si>
    <t>Nghị Hòa - VAT Thùng carton  43x37x16</t>
  </si>
  <si>
    <t>Nghị Hòa - VAT Thùng carton 30,5x20x15</t>
  </si>
  <si>
    <t>33312</t>
  </si>
  <si>
    <t>Quyết định hoàn số: 2468/QĐ-CT</t>
  </si>
  <si>
    <t>Q11 - VAT phí thông báo số dư</t>
  </si>
  <si>
    <t>VAT Nâng rỗng</t>
  </si>
  <si>
    <t>VAT Cước vận chuyển cont</t>
  </si>
  <si>
    <t>VAT Nâng rỗng lạnh</t>
  </si>
  <si>
    <t>VAT Nước, nước thải</t>
  </si>
  <si>
    <t>VAT Cấp cont rỗng lạnh</t>
  </si>
  <si>
    <t>VAT Hạ bãi chờ xuất cont hàng</t>
  </si>
  <si>
    <t>VAT Hạ bãi chờ xuất cont hàng lạnh</t>
  </si>
  <si>
    <t>VAT Hạ bãi chờ kiểm hóa cont hàng</t>
  </si>
  <si>
    <t>VAT Nâng hạ hàng cont</t>
  </si>
  <si>
    <t>VAT Gạch men</t>
  </si>
  <si>
    <t>VAT Cước vận chuyển hàng</t>
  </si>
  <si>
    <t>VAT Cước CPN T11</t>
  </si>
  <si>
    <t>VAT tiền điện kỳ 2 tháng 12/2014</t>
  </si>
  <si>
    <t>C47</t>
  </si>
  <si>
    <t>VAT Phí hạ hàng</t>
  </si>
  <si>
    <t>C48</t>
  </si>
  <si>
    <t>C50</t>
  </si>
  <si>
    <t>VAT Phí sửa chữa xe 56S - 1514</t>
  </si>
  <si>
    <t>C51</t>
  </si>
  <si>
    <t>VAT Phí lắp đặt camera</t>
  </si>
  <si>
    <t>C52</t>
  </si>
  <si>
    <t>VAT Phí cung ứng dịch vụ bảo vệ T12/2014</t>
  </si>
  <si>
    <t>C55</t>
  </si>
  <si>
    <t>C58</t>
  </si>
  <si>
    <t>VAT Cấp cont rỗng lạnh, hạ bãi</t>
  </si>
  <si>
    <t>C59</t>
  </si>
  <si>
    <t>C61</t>
  </si>
  <si>
    <t>VAT Phí gửi chứng từ, phụ thu xăng</t>
  </si>
  <si>
    <t>C62</t>
  </si>
  <si>
    <t>VAT Cước CPN T12</t>
  </si>
  <si>
    <t>C63</t>
  </si>
  <si>
    <t>VAT phí xếp dỡ, niêm chì, phụ phí cước</t>
  </si>
  <si>
    <t>VAT phí chứng từ</t>
  </si>
  <si>
    <t>Điện Lực LA - VAT Điện kỳ 3 tháng 11/2014</t>
  </si>
  <si>
    <t>Điện Lực LA - VAT Điện kỳ 1 tháng 12/2014</t>
  </si>
  <si>
    <t>Snack Depot - VAT Phí thanh toán</t>
  </si>
  <si>
    <t>Yih Yii - VAT Phí thanh toán</t>
  </si>
  <si>
    <t>Yanbian - VAT Phí thanh toán</t>
  </si>
  <si>
    <t>Dong Xing - VAT Phí thanh toán</t>
  </si>
  <si>
    <t>Thành Long  - VAT Bột ngọt</t>
  </si>
  <si>
    <t>Ngọc Kim Yến  - VAT Đường</t>
  </si>
  <si>
    <t>Tấn Dũng  - VAT Thùng carton</t>
  </si>
  <si>
    <t>Nghị Hòa - VAT Thùng carton 30x20x15</t>
  </si>
  <si>
    <t>Thành Phú  - VAT Túi cá</t>
  </si>
  <si>
    <t>N10/VL</t>
  </si>
  <si>
    <t>N12/VL</t>
  </si>
  <si>
    <t>N13/VL</t>
  </si>
  <si>
    <t>N14/VL</t>
  </si>
  <si>
    <t>- Ngày mở sổ 01/07/2014</t>
  </si>
  <si>
    <t>Ngày 30 tháng  07  năm  2014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</si>
</sst>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8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58">
    <xf numFmtId="0" fontId="0" fillId="0" borderId="0" xfId="0"/>
    <xf numFmtId="0" fontId="31" fillId="0" borderId="0" xfId="53" applyFont="1" applyAlignment="1">
      <alignment horizontal="left" vertical="center"/>
    </xf>
    <xf numFmtId="0" fontId="31" fillId="0" borderId="0" xfId="53" applyFont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left" vertical="center" wrapText="1"/>
    </xf>
    <xf numFmtId="164" fontId="31" fillId="0" borderId="0" xfId="0" applyNumberFormat="1" applyFont="1" applyAlignment="1">
      <alignment vertical="center"/>
    </xf>
    <xf numFmtId="0" fontId="32" fillId="0" borderId="0" xfId="53" applyFont="1" applyAlignment="1">
      <alignment horizontal="center" vertical="center"/>
    </xf>
    <xf numFmtId="0" fontId="34" fillId="0" borderId="0" xfId="53" applyFont="1" applyAlignment="1">
      <alignment horizontal="center" vertical="center"/>
    </xf>
    <xf numFmtId="0" fontId="31" fillId="0" borderId="0" xfId="52" applyFont="1" applyAlignment="1">
      <alignment horizontal="left" vertical="center"/>
    </xf>
    <xf numFmtId="164" fontId="32" fillId="0" borderId="0" xfId="53" applyNumberFormat="1" applyFont="1" applyAlignment="1">
      <alignment vertical="center" wrapText="1"/>
    </xf>
    <xf numFmtId="164" fontId="31" fillId="0" borderId="0" xfId="53" applyNumberFormat="1" applyFont="1" applyAlignment="1">
      <alignment horizontal="center" vertical="center"/>
    </xf>
    <xf numFmtId="14" fontId="32" fillId="0" borderId="0" xfId="53" applyNumberFormat="1" applyFont="1" applyAlignment="1">
      <alignment horizontal="center" vertical="center" wrapText="1"/>
    </xf>
    <xf numFmtId="164" fontId="35" fillId="0" borderId="17" xfId="0" applyNumberFormat="1" applyFont="1" applyBorder="1" applyAlignment="1">
      <alignment horizontal="center" vertical="center" wrapText="1"/>
    </xf>
    <xf numFmtId="164" fontId="35" fillId="0" borderId="0" xfId="0" applyNumberFormat="1" applyFont="1" applyAlignment="1">
      <alignment vertical="center"/>
    </xf>
    <xf numFmtId="164" fontId="31" fillId="0" borderId="16" xfId="0" applyNumberFormat="1" applyFont="1" applyBorder="1" applyAlignment="1">
      <alignment vertical="center" wrapText="1"/>
    </xf>
    <xf numFmtId="164" fontId="31" fillId="0" borderId="16" xfId="29" applyNumberFormat="1" applyFont="1" applyBorder="1" applyAlignment="1">
      <alignment horizontal="left" vertical="center" wrapText="1"/>
    </xf>
    <xf numFmtId="164" fontId="31" fillId="0" borderId="16" xfId="0" applyNumberFormat="1" applyFont="1" applyBorder="1" applyAlignment="1">
      <alignment horizontal="center" vertical="center"/>
    </xf>
    <xf numFmtId="14" fontId="31" fillId="0" borderId="16" xfId="0" applyNumberFormat="1" applyFont="1" applyBorder="1" applyAlignment="1">
      <alignment vertical="center" wrapText="1"/>
    </xf>
    <xf numFmtId="49" fontId="36" fillId="0" borderId="16" xfId="29" applyNumberFormat="1" applyFont="1" applyBorder="1" applyAlignment="1">
      <alignment horizontal="center"/>
    </xf>
    <xf numFmtId="164" fontId="31" fillId="0" borderId="18" xfId="0" applyNumberFormat="1" applyFont="1" applyBorder="1" applyAlignment="1">
      <alignment vertical="center" wrapText="1"/>
    </xf>
    <xf numFmtId="164" fontId="31" fillId="0" borderId="0" xfId="0" quotePrefix="1" applyNumberFormat="1" applyFont="1" applyAlignment="1">
      <alignment vertical="center"/>
    </xf>
    <xf numFmtId="164" fontId="31" fillId="0" borderId="16" xfId="0" quotePrefix="1" applyNumberFormat="1" applyFont="1" applyBorder="1" applyAlignment="1">
      <alignment horizontal="center" vertical="center" wrapText="1"/>
    </xf>
    <xf numFmtId="164" fontId="31" fillId="0" borderId="16" xfId="0" applyNumberFormat="1" applyFont="1" applyFill="1" applyBorder="1" applyAlignment="1">
      <alignment vertical="center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vertic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49" fontId="32" fillId="0" borderId="16" xfId="0" applyNumberFormat="1" applyFont="1" applyBorder="1" applyAlignment="1">
      <alignment vertical="center" wrapText="1"/>
    </xf>
    <xf numFmtId="164" fontId="31" fillId="0" borderId="16" xfId="29" applyNumberFormat="1" applyFont="1" applyBorder="1" applyAlignment="1">
      <alignment horizontal="right" vertical="center" wrapText="1"/>
    </xf>
    <xf numFmtId="164" fontId="31" fillId="0" borderId="16" xfId="0" applyNumberFormat="1" applyFont="1" applyFill="1" applyBorder="1" applyAlignment="1">
      <alignment vertical="center" wrapText="1"/>
    </xf>
    <xf numFmtId="164" fontId="31" fillId="0" borderId="16" xfId="0" quotePrefix="1" applyNumberFormat="1" applyFont="1" applyBorder="1" applyAlignment="1">
      <alignment horizontal="left" vertical="center" wrapText="1"/>
    </xf>
    <xf numFmtId="164" fontId="31" fillId="0" borderId="16" xfId="0" quotePrefix="1" applyNumberFormat="1" applyFont="1" applyFill="1" applyBorder="1" applyAlignment="1">
      <alignment vertical="center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164" fontId="31" fillId="0" borderId="16" xfId="29" applyNumberFormat="1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4" fontId="37" fillId="0" borderId="16" xfId="71" applyNumberFormat="1" applyFont="1" applyFill="1" applyBorder="1" applyAlignment="1">
      <alignment horizontal="center" vertical="center"/>
    </xf>
    <xf numFmtId="164" fontId="37" fillId="0" borderId="16" xfId="71" applyNumberFormat="1" applyFont="1" applyFill="1" applyBorder="1" applyAlignment="1">
      <alignment horizontal="left" vertical="center"/>
    </xf>
    <xf numFmtId="14" fontId="37" fillId="0" borderId="16" xfId="71" quotePrefix="1" applyNumberFormat="1" applyFont="1" applyFill="1" applyBorder="1" applyAlignment="1">
      <alignment horizontal="center" vertical="center"/>
    </xf>
    <xf numFmtId="164" fontId="37" fillId="0" borderId="16" xfId="71" applyNumberFormat="1" applyFont="1" applyFill="1" applyBorder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31" fillId="0" borderId="0" xfId="53" applyFont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3" fillId="0" borderId="0" xfId="0" applyNumberFormat="1" applyFont="1" applyAlignment="1">
      <alignment horizontal="center" vertical="center"/>
    </xf>
    <xf numFmtId="164" fontId="31" fillId="0" borderId="20" xfId="0" applyNumberFormat="1" applyFont="1" applyBorder="1" applyAlignment="1">
      <alignment horizontal="center" vertical="center" wrapText="1"/>
    </xf>
    <xf numFmtId="164" fontId="31" fillId="0" borderId="19" xfId="0" applyNumberFormat="1" applyFont="1" applyBorder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</cellXfs>
  <cellStyles count="7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Copy of Ke-toan-mo-phong-mauso_ke_toan_NKC_excel-2" xfId="52"/>
    <cellStyle name="Normal_ketoanthucte_NhatKySoCai" xfId="53"/>
    <cellStyle name="Normal_ketoanthucte_NhatKySoCai 2" xfId="71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22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411"/>
    </sheetNames>
    <sheetDataSet>
      <sheetData sheetId="0">
        <row r="15">
          <cell r="C15">
            <v>127006401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L84"/>
  <sheetViews>
    <sheetView topLeftCell="B1" zoomScale="90" workbookViewId="0">
      <selection activeCell="E97" sqref="E97"/>
    </sheetView>
  </sheetViews>
  <sheetFormatPr defaultRowHeight="15"/>
  <cols>
    <col min="1" max="1" width="5.140625" style="6" hidden="1" customWidth="1"/>
    <col min="2" max="2" width="10.7109375" style="6" customWidth="1"/>
    <col min="3" max="3" width="7.140625" style="6" customWidth="1"/>
    <col min="4" max="4" width="10.85546875" style="6" customWidth="1"/>
    <col min="5" max="5" width="44.8554687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3" style="6" customWidth="1"/>
    <col min="10" max="10" width="13.28515625" style="6" customWidth="1"/>
    <col min="11" max="11" width="15.85546875" style="6" customWidth="1"/>
    <col min="12" max="12" width="9.855468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9"/>
      <c r="D2" s="39"/>
      <c r="E2" s="39"/>
      <c r="F2" s="39"/>
      <c r="G2" s="39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9"/>
      <c r="F3" s="39"/>
      <c r="G3" s="39"/>
      <c r="I3" s="53"/>
      <c r="J3" s="53"/>
      <c r="K3" s="53"/>
      <c r="L3" s="53"/>
    </row>
    <row r="4" spans="1:12" s="11" customFormat="1" ht="6.75" customHeight="1">
      <c r="B4" s="39"/>
      <c r="C4" s="39"/>
      <c r="D4" s="39"/>
      <c r="E4" s="39"/>
      <c r="F4" s="39"/>
      <c r="G4" s="39"/>
      <c r="I4" s="40"/>
      <c r="J4" s="40"/>
      <c r="K4" s="40"/>
      <c r="L4" s="40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12" ht="27.7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3.75" customHeight="1">
      <c r="B11" s="56"/>
      <c r="C11" s="41" t="s">
        <v>76</v>
      </c>
      <c r="D11" s="41" t="s">
        <v>104</v>
      </c>
      <c r="E11" s="51"/>
      <c r="F11" s="56"/>
      <c r="G11" s="56"/>
      <c r="H11" s="56"/>
      <c r="I11" s="41" t="s">
        <v>13</v>
      </c>
      <c r="J11" s="41" t="s">
        <v>14</v>
      </c>
      <c r="K11" s="41" t="s">
        <v>13</v>
      </c>
      <c r="L11" s="41" t="s">
        <v>14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7.25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[1]CDPS!$C$15</f>
        <v>127006401</v>
      </c>
      <c r="L13" s="25"/>
    </row>
    <row r="14" spans="1:12" ht="20.25" customHeight="1">
      <c r="A14" s="6" t="str">
        <f t="shared" ref="A14:A47" si="0">C14&amp;D14</f>
        <v>GBN41649</v>
      </c>
      <c r="B14" s="44">
        <v>41649</v>
      </c>
      <c r="C14" s="45" t="s">
        <v>77</v>
      </c>
      <c r="D14" s="45">
        <v>41649</v>
      </c>
      <c r="E14" s="46" t="s">
        <v>120</v>
      </c>
      <c r="F14" s="33"/>
      <c r="G14" s="5"/>
      <c r="H14" s="22" t="s">
        <v>78</v>
      </c>
      <c r="I14" s="16">
        <v>61103</v>
      </c>
      <c r="J14" s="5"/>
      <c r="K14" s="43">
        <f>MAX(K13+I14-J14-L13,0)</f>
        <v>127067504</v>
      </c>
      <c r="L14" s="43">
        <f>MAX(L13+J14-K13-I14,0)</f>
        <v>0</v>
      </c>
    </row>
    <row r="15" spans="1:12" ht="20.25" customHeight="1">
      <c r="A15" s="6" t="str">
        <f t="shared" si="0"/>
        <v>GBN41649</v>
      </c>
      <c r="B15" s="44">
        <v>41649</v>
      </c>
      <c r="C15" s="45" t="s">
        <v>77</v>
      </c>
      <c r="D15" s="45">
        <v>41649</v>
      </c>
      <c r="E15" s="46" t="s">
        <v>115</v>
      </c>
      <c r="F15" s="33"/>
      <c r="G15" s="5"/>
      <c r="H15" s="22" t="s">
        <v>78</v>
      </c>
      <c r="I15" s="16">
        <v>58153</v>
      </c>
      <c r="J15" s="5"/>
      <c r="K15" s="43">
        <f t="shared" ref="K15:K47" si="1">MAX(K14+I15-J15-L14,0)</f>
        <v>127125657</v>
      </c>
      <c r="L15" s="43">
        <f t="shared" ref="L15:L47" si="2">MAX(L14+J15-K14-I15,0)</f>
        <v>0</v>
      </c>
    </row>
    <row r="16" spans="1:12" ht="20.25" customHeight="1">
      <c r="A16" s="6" t="str">
        <f t="shared" si="0"/>
        <v>GBN41649</v>
      </c>
      <c r="B16" s="44">
        <v>41649</v>
      </c>
      <c r="C16" s="45" t="s">
        <v>77</v>
      </c>
      <c r="D16" s="45">
        <v>41649</v>
      </c>
      <c r="E16" s="46" t="s">
        <v>115</v>
      </c>
      <c r="F16" s="33"/>
      <c r="G16" s="5"/>
      <c r="H16" s="22" t="s">
        <v>78</v>
      </c>
      <c r="I16" s="16">
        <v>75220</v>
      </c>
      <c r="J16" s="5"/>
      <c r="K16" s="43">
        <f t="shared" si="1"/>
        <v>127200877</v>
      </c>
      <c r="L16" s="43">
        <f t="shared" si="2"/>
        <v>0</v>
      </c>
    </row>
    <row r="17" spans="1:12" ht="20.25" customHeight="1">
      <c r="A17" s="6" t="str">
        <f t="shared" si="0"/>
        <v>GBN41641</v>
      </c>
      <c r="B17" s="44">
        <v>41641</v>
      </c>
      <c r="C17" s="45" t="s">
        <v>77</v>
      </c>
      <c r="D17" s="45">
        <v>41641</v>
      </c>
      <c r="E17" s="46" t="s">
        <v>106</v>
      </c>
      <c r="F17" s="33"/>
      <c r="G17" s="5"/>
      <c r="H17" s="22" t="s">
        <v>22</v>
      </c>
      <c r="I17" s="16">
        <v>2000</v>
      </c>
      <c r="J17" s="5"/>
      <c r="K17" s="43">
        <f t="shared" si="1"/>
        <v>127202877</v>
      </c>
      <c r="L17" s="43">
        <f t="shared" si="2"/>
        <v>0</v>
      </c>
    </row>
    <row r="18" spans="1:12" ht="20.25" customHeight="1">
      <c r="A18" s="6" t="str">
        <f t="shared" si="0"/>
        <v>GBN41653</v>
      </c>
      <c r="B18" s="44">
        <v>41653</v>
      </c>
      <c r="C18" s="45" t="s">
        <v>77</v>
      </c>
      <c r="D18" s="45">
        <v>41653</v>
      </c>
      <c r="E18" s="46" t="s">
        <v>106</v>
      </c>
      <c r="F18" s="33"/>
      <c r="G18" s="5"/>
      <c r="H18" s="22" t="s">
        <v>22</v>
      </c>
      <c r="I18" s="16">
        <v>2000</v>
      </c>
      <c r="J18" s="5"/>
      <c r="K18" s="43">
        <f t="shared" si="1"/>
        <v>127204877</v>
      </c>
      <c r="L18" s="43">
        <f t="shared" si="2"/>
        <v>0</v>
      </c>
    </row>
    <row r="19" spans="1:12" ht="20.25" customHeight="1">
      <c r="A19" s="6" t="str">
        <f t="shared" si="0"/>
        <v>GBN41653</v>
      </c>
      <c r="B19" s="44">
        <v>41653</v>
      </c>
      <c r="C19" s="45" t="s">
        <v>77</v>
      </c>
      <c r="D19" s="45">
        <v>41653</v>
      </c>
      <c r="E19" s="46" t="s">
        <v>147</v>
      </c>
      <c r="F19" s="33"/>
      <c r="G19" s="5"/>
      <c r="H19" s="22" t="s">
        <v>22</v>
      </c>
      <c r="I19" s="16">
        <v>1000</v>
      </c>
      <c r="J19" s="5"/>
      <c r="K19" s="43">
        <f t="shared" si="1"/>
        <v>127205877</v>
      </c>
      <c r="L19" s="43">
        <f t="shared" si="2"/>
        <v>0</v>
      </c>
    </row>
    <row r="20" spans="1:12" ht="20.25" customHeight="1">
      <c r="A20" s="6" t="str">
        <f t="shared" si="0"/>
        <v>GBN41655</v>
      </c>
      <c r="B20" s="44">
        <v>41655</v>
      </c>
      <c r="C20" s="45" t="s">
        <v>77</v>
      </c>
      <c r="D20" s="45">
        <v>41655</v>
      </c>
      <c r="E20" s="46" t="s">
        <v>106</v>
      </c>
      <c r="F20" s="33"/>
      <c r="G20" s="5"/>
      <c r="H20" s="22" t="s">
        <v>22</v>
      </c>
      <c r="I20" s="16">
        <v>4000</v>
      </c>
      <c r="J20" s="5"/>
      <c r="K20" s="43">
        <f t="shared" si="1"/>
        <v>127209877</v>
      </c>
      <c r="L20" s="43">
        <f t="shared" si="2"/>
        <v>0</v>
      </c>
    </row>
    <row r="21" spans="1:12" ht="20.25" customHeight="1">
      <c r="A21" s="6" t="str">
        <f t="shared" si="0"/>
        <v>GBN41655</v>
      </c>
      <c r="B21" s="44">
        <v>41655</v>
      </c>
      <c r="C21" s="45" t="s">
        <v>77</v>
      </c>
      <c r="D21" s="44">
        <v>41655</v>
      </c>
      <c r="E21" s="46" t="s">
        <v>106</v>
      </c>
      <c r="F21" s="33"/>
      <c r="G21" s="5"/>
      <c r="H21" s="22" t="s">
        <v>22</v>
      </c>
      <c r="I21" s="16">
        <v>1000</v>
      </c>
      <c r="J21" s="5"/>
      <c r="K21" s="43">
        <f t="shared" si="1"/>
        <v>127210877</v>
      </c>
      <c r="L21" s="43">
        <f t="shared" si="2"/>
        <v>0</v>
      </c>
    </row>
    <row r="22" spans="1:12" ht="20.25" customHeight="1">
      <c r="A22" s="6" t="str">
        <f t="shared" si="0"/>
        <v>GBN41655</v>
      </c>
      <c r="B22" s="44">
        <v>41655</v>
      </c>
      <c r="C22" s="45" t="s">
        <v>77</v>
      </c>
      <c r="D22" s="44">
        <v>41655</v>
      </c>
      <c r="E22" s="46" t="s">
        <v>106</v>
      </c>
      <c r="F22" s="5"/>
      <c r="G22" s="5"/>
      <c r="H22" s="22" t="s">
        <v>22</v>
      </c>
      <c r="I22" s="16">
        <v>1000</v>
      </c>
      <c r="J22" s="5"/>
      <c r="K22" s="43">
        <f t="shared" si="1"/>
        <v>127211877</v>
      </c>
      <c r="L22" s="43">
        <f t="shared" si="2"/>
        <v>0</v>
      </c>
    </row>
    <row r="23" spans="1:12" ht="20.25" customHeight="1">
      <c r="A23" s="6" t="str">
        <f t="shared" si="0"/>
        <v>GBN41655</v>
      </c>
      <c r="B23" s="44">
        <v>41655</v>
      </c>
      <c r="C23" s="45" t="s">
        <v>77</v>
      </c>
      <c r="D23" s="45">
        <v>41655</v>
      </c>
      <c r="E23" s="46" t="s">
        <v>106</v>
      </c>
      <c r="F23" s="23"/>
      <c r="G23" s="5"/>
      <c r="H23" s="22" t="s">
        <v>22</v>
      </c>
      <c r="I23" s="16">
        <v>5000</v>
      </c>
      <c r="J23" s="5"/>
      <c r="K23" s="43">
        <f t="shared" si="1"/>
        <v>127216877</v>
      </c>
      <c r="L23" s="43">
        <f t="shared" si="2"/>
        <v>0</v>
      </c>
    </row>
    <row r="24" spans="1:12" ht="20.25" customHeight="1">
      <c r="B24" s="44">
        <v>41655</v>
      </c>
      <c r="C24" s="45" t="s">
        <v>77</v>
      </c>
      <c r="D24" s="45">
        <v>41655</v>
      </c>
      <c r="E24" s="46" t="s">
        <v>106</v>
      </c>
      <c r="F24" s="15"/>
      <c r="G24" s="15"/>
      <c r="H24" s="22" t="s">
        <v>22</v>
      </c>
      <c r="I24" s="15">
        <v>1000</v>
      </c>
      <c r="J24" s="15"/>
      <c r="K24" s="43">
        <f t="shared" si="1"/>
        <v>127217877</v>
      </c>
      <c r="L24" s="43">
        <f t="shared" si="2"/>
        <v>0</v>
      </c>
    </row>
    <row r="25" spans="1:12" ht="20.25" customHeight="1">
      <c r="A25" s="6" t="str">
        <f t="shared" si="0"/>
        <v>GBN41655</v>
      </c>
      <c r="B25" s="44">
        <v>41655</v>
      </c>
      <c r="C25" s="45" t="s">
        <v>77</v>
      </c>
      <c r="D25" s="45">
        <v>41655</v>
      </c>
      <c r="E25" s="46" t="s">
        <v>106</v>
      </c>
      <c r="F25" s="5"/>
      <c r="G25" s="5"/>
      <c r="H25" s="22" t="s">
        <v>22</v>
      </c>
      <c r="I25" s="16">
        <v>2000</v>
      </c>
      <c r="J25" s="5"/>
      <c r="K25" s="43">
        <f t="shared" si="1"/>
        <v>127219877</v>
      </c>
      <c r="L25" s="43">
        <f t="shared" si="2"/>
        <v>0</v>
      </c>
    </row>
    <row r="26" spans="1:12" ht="20.25" customHeight="1">
      <c r="A26" s="6" t="str">
        <f t="shared" si="0"/>
        <v>GBN41655</v>
      </c>
      <c r="B26" s="44">
        <v>41655</v>
      </c>
      <c r="C26" s="45" t="s">
        <v>77</v>
      </c>
      <c r="D26" s="45">
        <v>41655</v>
      </c>
      <c r="E26" s="46" t="s">
        <v>106</v>
      </c>
      <c r="F26" s="33"/>
      <c r="G26" s="5"/>
      <c r="H26" s="22" t="s">
        <v>22</v>
      </c>
      <c r="I26" s="16">
        <v>1000</v>
      </c>
      <c r="J26" s="5"/>
      <c r="K26" s="43">
        <f t="shared" si="1"/>
        <v>127220877</v>
      </c>
      <c r="L26" s="43">
        <f t="shared" si="2"/>
        <v>0</v>
      </c>
    </row>
    <row r="27" spans="1:12" ht="20.25" customHeight="1">
      <c r="A27" s="6" t="str">
        <f t="shared" si="0"/>
        <v>GBN41655</v>
      </c>
      <c r="B27" s="44">
        <v>41655</v>
      </c>
      <c r="C27" s="45" t="s">
        <v>77</v>
      </c>
      <c r="D27" s="45">
        <v>41655</v>
      </c>
      <c r="E27" s="46" t="s">
        <v>106</v>
      </c>
      <c r="F27" s="33"/>
      <c r="G27" s="5"/>
      <c r="H27" s="22" t="s">
        <v>22</v>
      </c>
      <c r="I27" s="16">
        <v>1000</v>
      </c>
      <c r="J27" s="5"/>
      <c r="K27" s="43">
        <f t="shared" si="1"/>
        <v>127221877</v>
      </c>
      <c r="L27" s="43">
        <f t="shared" si="2"/>
        <v>0</v>
      </c>
    </row>
    <row r="28" spans="1:12" ht="20.25" customHeight="1">
      <c r="A28" s="6" t="str">
        <f t="shared" si="0"/>
        <v>GBN41655</v>
      </c>
      <c r="B28" s="44">
        <v>41655</v>
      </c>
      <c r="C28" s="45" t="s">
        <v>77</v>
      </c>
      <c r="D28" s="44">
        <v>41655</v>
      </c>
      <c r="E28" s="46" t="s">
        <v>106</v>
      </c>
      <c r="F28" s="33"/>
      <c r="G28" s="5"/>
      <c r="H28" s="22" t="s">
        <v>22</v>
      </c>
      <c r="I28" s="16">
        <v>2000</v>
      </c>
      <c r="J28" s="5"/>
      <c r="K28" s="43">
        <f t="shared" si="1"/>
        <v>127223877</v>
      </c>
      <c r="L28" s="43">
        <f t="shared" si="2"/>
        <v>0</v>
      </c>
    </row>
    <row r="29" spans="1:12" ht="20.25" customHeight="1">
      <c r="A29" s="6" t="str">
        <f t="shared" si="0"/>
        <v>GBN41660</v>
      </c>
      <c r="B29" s="44">
        <v>41660</v>
      </c>
      <c r="C29" s="45" t="s">
        <v>77</v>
      </c>
      <c r="D29" s="44">
        <v>41660</v>
      </c>
      <c r="E29" s="46" t="s">
        <v>106</v>
      </c>
      <c r="F29" s="33"/>
      <c r="G29" s="5"/>
      <c r="H29" s="22" t="s">
        <v>22</v>
      </c>
      <c r="I29" s="16">
        <v>2000</v>
      </c>
      <c r="J29" s="5"/>
      <c r="K29" s="43">
        <f t="shared" si="1"/>
        <v>127225877</v>
      </c>
      <c r="L29" s="43">
        <f t="shared" si="2"/>
        <v>0</v>
      </c>
    </row>
    <row r="30" spans="1:12" ht="20.25" customHeight="1">
      <c r="A30" s="6" t="str">
        <f t="shared" si="0"/>
        <v>GBN41664</v>
      </c>
      <c r="B30" s="44">
        <v>41664</v>
      </c>
      <c r="C30" s="45" t="s">
        <v>77</v>
      </c>
      <c r="D30" s="44">
        <v>41664</v>
      </c>
      <c r="E30" s="46" t="s">
        <v>106</v>
      </c>
      <c r="F30" s="33"/>
      <c r="G30" s="5"/>
      <c r="H30" s="22" t="s">
        <v>22</v>
      </c>
      <c r="I30" s="16">
        <v>1000</v>
      </c>
      <c r="J30" s="5"/>
      <c r="K30" s="43">
        <f t="shared" si="1"/>
        <v>127226877</v>
      </c>
      <c r="L30" s="43">
        <f t="shared" si="2"/>
        <v>0</v>
      </c>
    </row>
    <row r="31" spans="1:12" ht="20.25" customHeight="1">
      <c r="A31" s="6" t="str">
        <f t="shared" si="0"/>
        <v>GBN41664</v>
      </c>
      <c r="B31" s="44">
        <v>41664</v>
      </c>
      <c r="C31" s="45" t="s">
        <v>77</v>
      </c>
      <c r="D31" s="44">
        <v>41664</v>
      </c>
      <c r="E31" s="46" t="s">
        <v>147</v>
      </c>
      <c r="F31" s="33"/>
      <c r="G31" s="5"/>
      <c r="H31" s="22" t="s">
        <v>22</v>
      </c>
      <c r="I31" s="16">
        <v>1000</v>
      </c>
      <c r="J31" s="5"/>
      <c r="K31" s="43">
        <f t="shared" si="1"/>
        <v>127227877</v>
      </c>
      <c r="L31" s="43">
        <f t="shared" si="2"/>
        <v>0</v>
      </c>
    </row>
    <row r="32" spans="1:12" ht="20.25" customHeight="1">
      <c r="A32" s="6" t="str">
        <f t="shared" si="0"/>
        <v>CTGS41654</v>
      </c>
      <c r="B32" s="45">
        <v>41670</v>
      </c>
      <c r="C32" s="45" t="s">
        <v>97</v>
      </c>
      <c r="D32" s="44">
        <v>41654</v>
      </c>
      <c r="E32" s="46" t="s">
        <v>148</v>
      </c>
      <c r="F32" s="34"/>
      <c r="G32" s="32"/>
      <c r="H32" s="22" t="s">
        <v>21</v>
      </c>
      <c r="I32" s="16">
        <v>4600000</v>
      </c>
      <c r="J32" s="5"/>
      <c r="K32" s="43">
        <f t="shared" si="1"/>
        <v>131827877</v>
      </c>
      <c r="L32" s="43">
        <f t="shared" si="2"/>
        <v>0</v>
      </c>
    </row>
    <row r="33" spans="1:12" ht="20.25" customHeight="1">
      <c r="A33" s="6" t="str">
        <f t="shared" si="0"/>
        <v>CTGS41634</v>
      </c>
      <c r="B33" s="45">
        <v>41670</v>
      </c>
      <c r="C33" s="45" t="s">
        <v>97</v>
      </c>
      <c r="D33" s="45">
        <v>41634</v>
      </c>
      <c r="E33" s="46" t="s">
        <v>149</v>
      </c>
      <c r="F33" s="34"/>
      <c r="G33" s="32"/>
      <c r="H33" s="22" t="s">
        <v>21</v>
      </c>
      <c r="I33" s="16">
        <v>119122</v>
      </c>
      <c r="J33" s="5"/>
      <c r="K33" s="43">
        <f t="shared" si="1"/>
        <v>131946999</v>
      </c>
      <c r="L33" s="43">
        <f t="shared" si="2"/>
        <v>0</v>
      </c>
    </row>
    <row r="34" spans="1:12" ht="20.25" customHeight="1">
      <c r="A34" s="6" t="str">
        <f t="shared" si="0"/>
        <v>CTGS41639</v>
      </c>
      <c r="B34" s="45">
        <v>41670</v>
      </c>
      <c r="C34" s="45" t="s">
        <v>97</v>
      </c>
      <c r="D34" s="45">
        <v>41639</v>
      </c>
      <c r="E34" s="46" t="s">
        <v>149</v>
      </c>
      <c r="F34" s="33"/>
      <c r="G34" s="5"/>
      <c r="H34" s="22" t="s">
        <v>21</v>
      </c>
      <c r="I34" s="16">
        <v>351096</v>
      </c>
      <c r="J34" s="5"/>
      <c r="K34" s="43">
        <f t="shared" si="1"/>
        <v>132298095</v>
      </c>
      <c r="L34" s="43">
        <f t="shared" si="2"/>
        <v>0</v>
      </c>
    </row>
    <row r="35" spans="1:12" ht="20.25" customHeight="1">
      <c r="A35" s="6" t="str">
        <f t="shared" si="0"/>
        <v>CTGS41639</v>
      </c>
      <c r="B35" s="44">
        <v>41670</v>
      </c>
      <c r="C35" s="47" t="s">
        <v>97</v>
      </c>
      <c r="D35" s="45">
        <v>41639</v>
      </c>
      <c r="E35" s="46" t="s">
        <v>150</v>
      </c>
      <c r="F35" s="5"/>
      <c r="G35" s="5"/>
      <c r="H35" s="22" t="s">
        <v>21</v>
      </c>
      <c r="I35" s="16">
        <v>70000</v>
      </c>
      <c r="J35" s="5"/>
      <c r="K35" s="43">
        <f t="shared" si="1"/>
        <v>132368095</v>
      </c>
      <c r="L35" s="43">
        <f t="shared" si="2"/>
        <v>0</v>
      </c>
    </row>
    <row r="36" spans="1:12" ht="20.25" customHeight="1">
      <c r="A36" s="6" t="str">
        <f t="shared" si="0"/>
        <v>CTGS41641</v>
      </c>
      <c r="B36" s="44">
        <v>41670</v>
      </c>
      <c r="C36" s="45" t="s">
        <v>97</v>
      </c>
      <c r="D36" s="45">
        <v>41641</v>
      </c>
      <c r="E36" s="46" t="s">
        <v>151</v>
      </c>
      <c r="F36" s="33"/>
      <c r="G36" s="5"/>
      <c r="H36" s="22" t="s">
        <v>21</v>
      </c>
      <c r="I36" s="16">
        <v>418182</v>
      </c>
      <c r="J36" s="5"/>
      <c r="K36" s="43">
        <f t="shared" si="1"/>
        <v>132786277</v>
      </c>
      <c r="L36" s="43">
        <f t="shared" si="2"/>
        <v>0</v>
      </c>
    </row>
    <row r="37" spans="1:12" ht="20.25" customHeight="1">
      <c r="A37" s="6" t="str">
        <f t="shared" si="0"/>
        <v>CTGS41641</v>
      </c>
      <c r="B37" s="44">
        <v>41670</v>
      </c>
      <c r="C37" s="45" t="s">
        <v>97</v>
      </c>
      <c r="D37" s="45">
        <v>41641</v>
      </c>
      <c r="E37" s="46" t="s">
        <v>151</v>
      </c>
      <c r="F37" s="33"/>
      <c r="G37" s="5"/>
      <c r="H37" s="22" t="s">
        <v>21</v>
      </c>
      <c r="I37" s="16">
        <v>418182</v>
      </c>
      <c r="J37" s="5"/>
      <c r="K37" s="43">
        <f t="shared" si="1"/>
        <v>133204459</v>
      </c>
      <c r="L37" s="43">
        <f t="shared" si="2"/>
        <v>0</v>
      </c>
    </row>
    <row r="38" spans="1:12" ht="20.25" customHeight="1">
      <c r="A38" s="6" t="str">
        <f t="shared" si="0"/>
        <v>CTGS41652</v>
      </c>
      <c r="B38" s="44">
        <v>41670</v>
      </c>
      <c r="C38" s="45" t="s">
        <v>97</v>
      </c>
      <c r="D38" s="45">
        <v>41652</v>
      </c>
      <c r="E38" s="46" t="s">
        <v>149</v>
      </c>
      <c r="F38" s="33"/>
      <c r="G38" s="5"/>
      <c r="H38" s="22" t="s">
        <v>21</v>
      </c>
      <c r="I38" s="16">
        <v>350830</v>
      </c>
      <c r="J38" s="5"/>
      <c r="K38" s="43">
        <f t="shared" si="1"/>
        <v>133555289</v>
      </c>
      <c r="L38" s="43">
        <f t="shared" si="2"/>
        <v>0</v>
      </c>
    </row>
    <row r="39" spans="1:12" ht="20.25" customHeight="1">
      <c r="A39" s="6" t="str">
        <f t="shared" si="0"/>
        <v>CTGS41653</v>
      </c>
      <c r="B39" s="44">
        <v>41670</v>
      </c>
      <c r="C39" s="45" t="s">
        <v>97</v>
      </c>
      <c r="D39" s="45">
        <v>41653</v>
      </c>
      <c r="E39" s="46" t="s">
        <v>151</v>
      </c>
      <c r="F39" s="33"/>
      <c r="G39" s="5"/>
      <c r="H39" s="22" t="s">
        <v>21</v>
      </c>
      <c r="I39" s="16">
        <v>433182</v>
      </c>
      <c r="J39" s="5"/>
      <c r="K39" s="43">
        <f t="shared" si="1"/>
        <v>133988471</v>
      </c>
      <c r="L39" s="43">
        <f t="shared" si="2"/>
        <v>0</v>
      </c>
    </row>
    <row r="40" spans="1:12" ht="20.25" customHeight="1">
      <c r="A40" s="6" t="str">
        <f t="shared" si="0"/>
        <v>CTGS41661</v>
      </c>
      <c r="B40" s="44">
        <v>41670</v>
      </c>
      <c r="C40" s="45" t="s">
        <v>97</v>
      </c>
      <c r="D40" s="45">
        <v>41661</v>
      </c>
      <c r="E40" s="46" t="s">
        <v>151</v>
      </c>
      <c r="F40" s="33"/>
      <c r="G40" s="5"/>
      <c r="H40" s="22" t="s">
        <v>21</v>
      </c>
      <c r="I40" s="16">
        <v>430000</v>
      </c>
      <c r="J40" s="5"/>
      <c r="K40" s="43">
        <f t="shared" si="1"/>
        <v>134418471</v>
      </c>
      <c r="L40" s="43">
        <f t="shared" si="2"/>
        <v>0</v>
      </c>
    </row>
    <row r="41" spans="1:12" ht="20.25" customHeight="1">
      <c r="A41" s="6" t="str">
        <f t="shared" si="0"/>
        <v>CTGS41661</v>
      </c>
      <c r="B41" s="44">
        <v>41670</v>
      </c>
      <c r="C41" s="45" t="s">
        <v>97</v>
      </c>
      <c r="D41" s="45">
        <v>41661</v>
      </c>
      <c r="E41" s="46" t="s">
        <v>152</v>
      </c>
      <c r="F41" s="33"/>
      <c r="G41" s="5"/>
      <c r="H41" s="22" t="s">
        <v>21</v>
      </c>
      <c r="I41" s="16">
        <v>420089</v>
      </c>
      <c r="J41" s="5"/>
      <c r="K41" s="43">
        <f t="shared" si="1"/>
        <v>134838560</v>
      </c>
      <c r="L41" s="43">
        <f t="shared" si="2"/>
        <v>0</v>
      </c>
    </row>
    <row r="42" spans="1:12" ht="20.25" customHeight="1">
      <c r="A42" s="6" t="str">
        <f t="shared" si="0"/>
        <v>CTGS41661</v>
      </c>
      <c r="B42" s="44">
        <v>41670</v>
      </c>
      <c r="C42" s="45" t="s">
        <v>97</v>
      </c>
      <c r="D42" s="45">
        <v>41661</v>
      </c>
      <c r="E42" s="46" t="s">
        <v>153</v>
      </c>
      <c r="F42" s="33"/>
      <c r="G42" s="5"/>
      <c r="H42" s="22" t="s">
        <v>21</v>
      </c>
      <c r="I42" s="16">
        <v>962130</v>
      </c>
      <c r="J42" s="5"/>
      <c r="K42" s="43">
        <f t="shared" si="1"/>
        <v>135800690</v>
      </c>
      <c r="L42" s="43">
        <f t="shared" si="2"/>
        <v>0</v>
      </c>
    </row>
    <row r="43" spans="1:12" ht="20.25" customHeight="1">
      <c r="A43" s="6" t="str">
        <f t="shared" si="0"/>
        <v>CTGS41650</v>
      </c>
      <c r="B43" s="44">
        <v>41670</v>
      </c>
      <c r="C43" s="45" t="s">
        <v>97</v>
      </c>
      <c r="D43" s="45">
        <v>41650</v>
      </c>
      <c r="E43" s="46" t="s">
        <v>116</v>
      </c>
      <c r="F43" s="33"/>
      <c r="G43" s="5"/>
      <c r="H43" s="22" t="s">
        <v>21</v>
      </c>
      <c r="I43" s="16">
        <v>2069431</v>
      </c>
      <c r="J43" s="5"/>
      <c r="K43" s="43">
        <f t="shared" si="1"/>
        <v>137870121</v>
      </c>
      <c r="L43" s="43">
        <f t="shared" si="2"/>
        <v>0</v>
      </c>
    </row>
    <row r="44" spans="1:12" ht="20.25" customHeight="1">
      <c r="A44" s="6" t="str">
        <f t="shared" si="0"/>
        <v>CTGS41659</v>
      </c>
      <c r="B44" s="44">
        <v>41670</v>
      </c>
      <c r="C44" s="45" t="s">
        <v>97</v>
      </c>
      <c r="D44" s="45">
        <v>41659</v>
      </c>
      <c r="E44" s="46" t="s">
        <v>116</v>
      </c>
      <c r="F44" s="33"/>
      <c r="G44" s="5"/>
      <c r="H44" s="22" t="s">
        <v>21</v>
      </c>
      <c r="I44" s="16">
        <v>2559213</v>
      </c>
      <c r="J44" s="5"/>
      <c r="K44" s="43">
        <f t="shared" si="1"/>
        <v>140429334</v>
      </c>
      <c r="L44" s="43">
        <f t="shared" si="2"/>
        <v>0</v>
      </c>
    </row>
    <row r="45" spans="1:12" ht="22.5" customHeight="1">
      <c r="A45" s="6" t="str">
        <f t="shared" si="0"/>
        <v>CTGS41646</v>
      </c>
      <c r="B45" s="45">
        <v>41670</v>
      </c>
      <c r="C45" s="45" t="s">
        <v>97</v>
      </c>
      <c r="D45" s="45">
        <v>41646</v>
      </c>
      <c r="E45" s="46" t="s">
        <v>154</v>
      </c>
      <c r="F45" s="33"/>
      <c r="G45" s="5"/>
      <c r="H45" s="22" t="s">
        <v>21</v>
      </c>
      <c r="I45" s="16">
        <v>2383440</v>
      </c>
      <c r="J45" s="5"/>
      <c r="K45" s="43">
        <f t="shared" si="1"/>
        <v>142812774</v>
      </c>
      <c r="L45" s="43">
        <f t="shared" si="2"/>
        <v>0</v>
      </c>
    </row>
    <row r="46" spans="1:12" ht="22.5" customHeight="1">
      <c r="A46" s="6" t="str">
        <f t="shared" si="0"/>
        <v>CTGS41655</v>
      </c>
      <c r="B46" s="45">
        <v>41670</v>
      </c>
      <c r="C46" s="45" t="s">
        <v>97</v>
      </c>
      <c r="D46" s="45">
        <v>41655</v>
      </c>
      <c r="E46" s="48" t="s">
        <v>155</v>
      </c>
      <c r="F46" s="33"/>
      <c r="G46" s="5"/>
      <c r="H46" s="22" t="s">
        <v>21</v>
      </c>
      <c r="I46" s="16">
        <v>1833660</v>
      </c>
      <c r="J46" s="5"/>
      <c r="K46" s="43">
        <f t="shared" si="1"/>
        <v>144646434</v>
      </c>
      <c r="L46" s="43">
        <f t="shared" si="2"/>
        <v>0</v>
      </c>
    </row>
    <row r="47" spans="1:12" ht="22.5" customHeight="1">
      <c r="A47" s="6" t="str">
        <f t="shared" si="0"/>
        <v>CTGS41666</v>
      </c>
      <c r="B47" s="45">
        <v>41670</v>
      </c>
      <c r="C47" s="45" t="s">
        <v>97</v>
      </c>
      <c r="D47" s="45">
        <v>41666</v>
      </c>
      <c r="E47" s="46" t="s">
        <v>156</v>
      </c>
      <c r="F47" s="33"/>
      <c r="G47" s="5"/>
      <c r="H47" s="22" t="s">
        <v>21</v>
      </c>
      <c r="I47" s="16">
        <v>1482690</v>
      </c>
      <c r="J47" s="5"/>
      <c r="K47" s="43">
        <f t="shared" si="1"/>
        <v>146129124</v>
      </c>
      <c r="L47" s="43">
        <f t="shared" si="2"/>
        <v>0</v>
      </c>
    </row>
    <row r="48" spans="1:12" ht="22.5" customHeight="1">
      <c r="A48" s="6" t="str">
        <f t="shared" ref="A48:A50" si="3">C48&amp;D48</f>
        <v>CTGS41643</v>
      </c>
      <c r="B48" s="45">
        <v>41670</v>
      </c>
      <c r="C48" s="45" t="s">
        <v>97</v>
      </c>
      <c r="D48" s="45">
        <v>41643</v>
      </c>
      <c r="E48" s="48" t="s">
        <v>157</v>
      </c>
      <c r="F48" s="33"/>
      <c r="G48" s="5"/>
      <c r="H48" s="22" t="s">
        <v>21</v>
      </c>
      <c r="I48" s="16">
        <v>969795</v>
      </c>
      <c r="J48" s="5"/>
      <c r="K48" s="43">
        <f t="shared" ref="K48:K50" si="4">MAX(K47+I48-J48-L47,0)</f>
        <v>147098919</v>
      </c>
      <c r="L48" s="43">
        <f t="shared" ref="L48:L50" si="5">MAX(L47+J48-K47-I48,0)</f>
        <v>0</v>
      </c>
    </row>
    <row r="49" spans="1:12" ht="22.5" customHeight="1">
      <c r="A49" s="6" t="str">
        <f t="shared" si="3"/>
        <v>CTGS41652</v>
      </c>
      <c r="B49" s="45">
        <v>41652</v>
      </c>
      <c r="C49" s="45" t="s">
        <v>97</v>
      </c>
      <c r="D49" s="45">
        <v>41652</v>
      </c>
      <c r="E49" s="46" t="s">
        <v>158</v>
      </c>
      <c r="F49" s="33"/>
      <c r="G49" s="5"/>
      <c r="H49" s="22" t="s">
        <v>80</v>
      </c>
      <c r="I49" s="16">
        <v>210700</v>
      </c>
      <c r="J49" s="5"/>
      <c r="K49" s="43">
        <f t="shared" si="4"/>
        <v>147309619</v>
      </c>
      <c r="L49" s="43">
        <f t="shared" si="5"/>
        <v>0</v>
      </c>
    </row>
    <row r="50" spans="1:12" ht="22.5" customHeight="1">
      <c r="A50" s="6" t="str">
        <f t="shared" si="3"/>
        <v>CTGS41654</v>
      </c>
      <c r="B50" s="45">
        <v>41654</v>
      </c>
      <c r="C50" s="45" t="s">
        <v>97</v>
      </c>
      <c r="D50" s="45">
        <v>41654</v>
      </c>
      <c r="E50" s="46" t="s">
        <v>159</v>
      </c>
      <c r="F50" s="33"/>
      <c r="G50" s="5"/>
      <c r="H50" s="22" t="s">
        <v>80</v>
      </c>
      <c r="I50" s="16">
        <v>99053</v>
      </c>
      <c r="J50" s="5"/>
      <c r="K50" s="43">
        <f t="shared" si="4"/>
        <v>147408672</v>
      </c>
      <c r="L50" s="43">
        <f t="shared" si="5"/>
        <v>0</v>
      </c>
    </row>
    <row r="51" spans="1:12" ht="20.25" customHeight="1">
      <c r="B51" s="45">
        <v>41663</v>
      </c>
      <c r="C51" s="45" t="s">
        <v>97</v>
      </c>
      <c r="D51" s="45">
        <v>41663</v>
      </c>
      <c r="E51" s="46" t="s">
        <v>160</v>
      </c>
      <c r="F51" s="33"/>
      <c r="G51" s="5"/>
      <c r="H51" s="22" t="s">
        <v>80</v>
      </c>
      <c r="I51" s="16">
        <v>21036</v>
      </c>
      <c r="J51" s="5"/>
      <c r="K51" s="43">
        <f t="shared" ref="K51:K72" si="6">MAX(K50+I51-J51-L50,0)</f>
        <v>147429708</v>
      </c>
      <c r="L51" s="43">
        <f t="shared" ref="L51:L72" si="7">MAX(L50+J51-K50-I51,0)</f>
        <v>0</v>
      </c>
    </row>
    <row r="52" spans="1:12" ht="17.25" customHeight="1">
      <c r="B52" s="44">
        <v>41641</v>
      </c>
      <c r="C52" s="47" t="s">
        <v>31</v>
      </c>
      <c r="D52" s="45">
        <v>41638</v>
      </c>
      <c r="E52" s="46" t="s">
        <v>26</v>
      </c>
      <c r="F52" s="33"/>
      <c r="G52" s="5"/>
      <c r="H52" s="22" t="s">
        <v>96</v>
      </c>
      <c r="I52" s="16">
        <v>577800</v>
      </c>
      <c r="J52" s="5"/>
      <c r="K52" s="43">
        <f t="shared" si="6"/>
        <v>148007508</v>
      </c>
      <c r="L52" s="43">
        <f t="shared" si="7"/>
        <v>0</v>
      </c>
    </row>
    <row r="53" spans="1:12" ht="20.25" customHeight="1">
      <c r="B53" s="44">
        <v>41641</v>
      </c>
      <c r="C53" s="45" t="s">
        <v>31</v>
      </c>
      <c r="D53" s="44">
        <v>41638</v>
      </c>
      <c r="E53" s="46" t="s">
        <v>161</v>
      </c>
      <c r="F53" s="33"/>
      <c r="G53" s="5"/>
      <c r="H53" s="22" t="s">
        <v>96</v>
      </c>
      <c r="I53" s="16">
        <v>243225</v>
      </c>
      <c r="J53" s="5"/>
      <c r="K53" s="43">
        <f t="shared" si="6"/>
        <v>148250733</v>
      </c>
      <c r="L53" s="43">
        <f t="shared" si="7"/>
        <v>0</v>
      </c>
    </row>
    <row r="54" spans="1:12" ht="20.25" customHeight="1">
      <c r="B54" s="44">
        <v>41641</v>
      </c>
      <c r="C54" s="45" t="s">
        <v>32</v>
      </c>
      <c r="D54" s="44">
        <v>41639</v>
      </c>
      <c r="E54" s="46" t="s">
        <v>162</v>
      </c>
      <c r="F54" s="33"/>
      <c r="G54" s="5"/>
      <c r="H54" s="22" t="s">
        <v>96</v>
      </c>
      <c r="I54" s="16">
        <v>224490</v>
      </c>
      <c r="J54" s="5"/>
      <c r="K54" s="43">
        <f t="shared" si="6"/>
        <v>148475223</v>
      </c>
      <c r="L54" s="43">
        <f t="shared" si="7"/>
        <v>0</v>
      </c>
    </row>
    <row r="55" spans="1:12" ht="20.25" customHeight="1">
      <c r="B55" s="44">
        <v>41641</v>
      </c>
      <c r="C55" s="45" t="s">
        <v>33</v>
      </c>
      <c r="D55" s="44">
        <v>41639</v>
      </c>
      <c r="E55" s="46" t="s">
        <v>163</v>
      </c>
      <c r="F55" s="33"/>
      <c r="G55" s="5"/>
      <c r="H55" s="22" t="s">
        <v>96</v>
      </c>
      <c r="I55" s="16">
        <v>11040</v>
      </c>
      <c r="J55" s="5"/>
      <c r="K55" s="43">
        <f t="shared" si="6"/>
        <v>148486263</v>
      </c>
      <c r="L55" s="43">
        <f t="shared" si="7"/>
        <v>0</v>
      </c>
    </row>
    <row r="56" spans="1:12" ht="20.25" customHeight="1">
      <c r="B56" s="44">
        <v>41641</v>
      </c>
      <c r="C56" s="45" t="s">
        <v>34</v>
      </c>
      <c r="D56" s="44">
        <v>41641</v>
      </c>
      <c r="E56" s="46" t="s">
        <v>164</v>
      </c>
      <c r="F56" s="33"/>
      <c r="G56" s="5"/>
      <c r="H56" s="22" t="s">
        <v>96</v>
      </c>
      <c r="I56" s="16">
        <v>192000</v>
      </c>
      <c r="J56" s="5"/>
      <c r="K56" s="43">
        <f t="shared" si="6"/>
        <v>148678263</v>
      </c>
      <c r="L56" s="43">
        <f t="shared" si="7"/>
        <v>0</v>
      </c>
    </row>
    <row r="57" spans="1:12" ht="20.25" customHeight="1">
      <c r="B57" s="44">
        <v>41642</v>
      </c>
      <c r="C57" s="45" t="s">
        <v>36</v>
      </c>
      <c r="D57" s="44">
        <v>41642</v>
      </c>
      <c r="E57" s="46" t="s">
        <v>165</v>
      </c>
      <c r="F57" s="33"/>
      <c r="G57" s="5"/>
      <c r="H57" s="22" t="s">
        <v>96</v>
      </c>
      <c r="I57" s="16">
        <v>498432</v>
      </c>
      <c r="J57" s="5"/>
      <c r="K57" s="43">
        <f t="shared" si="6"/>
        <v>149176695</v>
      </c>
      <c r="L57" s="43">
        <f t="shared" si="7"/>
        <v>0</v>
      </c>
    </row>
    <row r="58" spans="1:12" ht="20.25" customHeight="1">
      <c r="B58" s="44">
        <v>41642</v>
      </c>
      <c r="C58" s="45" t="s">
        <v>37</v>
      </c>
      <c r="D58" s="44">
        <v>41642</v>
      </c>
      <c r="E58" s="46" t="s">
        <v>165</v>
      </c>
      <c r="F58" s="33"/>
      <c r="G58" s="5"/>
      <c r="H58" s="22" t="s">
        <v>96</v>
      </c>
      <c r="I58" s="16">
        <v>498432</v>
      </c>
      <c r="J58" s="5"/>
      <c r="K58" s="43">
        <f t="shared" si="6"/>
        <v>149675127</v>
      </c>
      <c r="L58" s="43">
        <f t="shared" si="7"/>
        <v>0</v>
      </c>
    </row>
    <row r="59" spans="1:12" ht="20.25" customHeight="1">
      <c r="B59" s="44">
        <v>41649</v>
      </c>
      <c r="C59" s="45" t="s">
        <v>41</v>
      </c>
      <c r="D59" s="44">
        <v>41649</v>
      </c>
      <c r="E59" s="46" t="s">
        <v>27</v>
      </c>
      <c r="F59" s="33"/>
      <c r="G59" s="5"/>
      <c r="H59" s="22" t="s">
        <v>96</v>
      </c>
      <c r="I59" s="16">
        <v>320840</v>
      </c>
      <c r="J59" s="5"/>
      <c r="K59" s="43">
        <f t="shared" si="6"/>
        <v>149995967</v>
      </c>
      <c r="L59" s="43">
        <f t="shared" si="7"/>
        <v>0</v>
      </c>
    </row>
    <row r="60" spans="1:12" ht="20.25" customHeight="1">
      <c r="B60" s="44">
        <v>41653</v>
      </c>
      <c r="C60" s="45" t="s">
        <v>46</v>
      </c>
      <c r="D60" s="44">
        <v>41653</v>
      </c>
      <c r="E60" s="46" t="s">
        <v>166</v>
      </c>
      <c r="F60" s="33"/>
      <c r="G60" s="5"/>
      <c r="H60" s="22" t="s">
        <v>96</v>
      </c>
      <c r="I60" s="16">
        <v>318200</v>
      </c>
      <c r="J60" s="5"/>
      <c r="K60" s="43">
        <f t="shared" si="6"/>
        <v>150314167</v>
      </c>
      <c r="L60" s="43">
        <f t="shared" si="7"/>
        <v>0</v>
      </c>
    </row>
    <row r="61" spans="1:12" ht="20.25" customHeight="1">
      <c r="B61" s="44">
        <v>41654</v>
      </c>
      <c r="C61" s="45" t="s">
        <v>47</v>
      </c>
      <c r="D61" s="44">
        <v>41654</v>
      </c>
      <c r="E61" s="46" t="s">
        <v>82</v>
      </c>
      <c r="F61" s="33"/>
      <c r="G61" s="5"/>
      <c r="H61" s="22" t="s">
        <v>96</v>
      </c>
      <c r="I61" s="16">
        <v>549456</v>
      </c>
      <c r="J61" s="5"/>
      <c r="K61" s="43">
        <f t="shared" si="6"/>
        <v>150863623</v>
      </c>
      <c r="L61" s="43">
        <f t="shared" si="7"/>
        <v>0</v>
      </c>
    </row>
    <row r="62" spans="1:12" ht="20.25" customHeight="1">
      <c r="B62" s="44">
        <v>41656</v>
      </c>
      <c r="C62" s="45" t="s">
        <v>54</v>
      </c>
      <c r="D62" s="44">
        <v>41656</v>
      </c>
      <c r="E62" s="46" t="s">
        <v>167</v>
      </c>
      <c r="F62" s="33"/>
      <c r="G62" s="5"/>
      <c r="H62" s="22" t="s">
        <v>96</v>
      </c>
      <c r="I62" s="16">
        <v>1433985</v>
      </c>
      <c r="J62" s="5"/>
      <c r="K62" s="43">
        <f t="shared" si="6"/>
        <v>152297608</v>
      </c>
      <c r="L62" s="43">
        <f t="shared" si="7"/>
        <v>0</v>
      </c>
    </row>
    <row r="63" spans="1:12" ht="20.25" customHeight="1">
      <c r="B63" s="44">
        <v>41659</v>
      </c>
      <c r="C63" s="45" t="s">
        <v>56</v>
      </c>
      <c r="D63" s="44">
        <v>41659</v>
      </c>
      <c r="E63" s="46" t="s">
        <v>27</v>
      </c>
      <c r="F63" s="33"/>
      <c r="G63" s="5"/>
      <c r="H63" s="22" t="s">
        <v>96</v>
      </c>
      <c r="I63" s="16">
        <v>352251</v>
      </c>
      <c r="J63" s="5"/>
      <c r="K63" s="43">
        <f t="shared" si="6"/>
        <v>152649859</v>
      </c>
      <c r="L63" s="43">
        <f t="shared" si="7"/>
        <v>0</v>
      </c>
    </row>
    <row r="64" spans="1:12" ht="20.25" customHeight="1">
      <c r="B64" s="44">
        <v>41661</v>
      </c>
      <c r="C64" s="45" t="s">
        <v>62</v>
      </c>
      <c r="D64" s="44">
        <v>41661</v>
      </c>
      <c r="E64" s="46" t="s">
        <v>84</v>
      </c>
      <c r="F64" s="33"/>
      <c r="G64" s="5"/>
      <c r="H64" s="22" t="s">
        <v>96</v>
      </c>
      <c r="I64" s="16">
        <v>1720000</v>
      </c>
      <c r="J64" s="5"/>
      <c r="K64" s="43">
        <f t="shared" si="6"/>
        <v>154369859</v>
      </c>
      <c r="L64" s="43">
        <f t="shared" si="7"/>
        <v>0</v>
      </c>
    </row>
    <row r="65" spans="1:12" ht="20.25" customHeight="1">
      <c r="B65" s="44">
        <v>41663</v>
      </c>
      <c r="C65" s="45" t="s">
        <v>63</v>
      </c>
      <c r="D65" s="44">
        <v>41663</v>
      </c>
      <c r="E65" s="46" t="s">
        <v>167</v>
      </c>
      <c r="F65" s="33"/>
      <c r="G65" s="5"/>
      <c r="H65" s="22" t="s">
        <v>96</v>
      </c>
      <c r="I65" s="16">
        <v>86120</v>
      </c>
      <c r="J65" s="5"/>
      <c r="K65" s="43">
        <f t="shared" si="6"/>
        <v>154455979</v>
      </c>
      <c r="L65" s="43">
        <f t="shared" si="7"/>
        <v>0</v>
      </c>
    </row>
    <row r="66" spans="1:12" ht="20.25" customHeight="1">
      <c r="B66" s="44">
        <v>41663</v>
      </c>
      <c r="C66" s="45" t="s">
        <v>64</v>
      </c>
      <c r="D66" s="44">
        <v>41663</v>
      </c>
      <c r="E66" s="46" t="s">
        <v>168</v>
      </c>
      <c r="F66" s="33"/>
      <c r="G66" s="5"/>
      <c r="H66" s="22" t="s">
        <v>96</v>
      </c>
      <c r="I66" s="16">
        <v>258545</v>
      </c>
      <c r="J66" s="5"/>
      <c r="K66" s="43">
        <f t="shared" si="6"/>
        <v>154714524</v>
      </c>
      <c r="L66" s="43">
        <f t="shared" si="7"/>
        <v>0</v>
      </c>
    </row>
    <row r="67" spans="1:12" ht="20.25" customHeight="1">
      <c r="B67" s="44">
        <v>41666</v>
      </c>
      <c r="C67" s="45" t="s">
        <v>72</v>
      </c>
      <c r="D67" s="44">
        <v>41666</v>
      </c>
      <c r="E67" s="46" t="s">
        <v>168</v>
      </c>
      <c r="F67" s="33"/>
      <c r="G67" s="5"/>
      <c r="H67" s="22" t="s">
        <v>96</v>
      </c>
      <c r="I67" s="16">
        <v>172364</v>
      </c>
      <c r="J67" s="5"/>
      <c r="K67" s="43">
        <f t="shared" si="6"/>
        <v>154886888</v>
      </c>
      <c r="L67" s="43">
        <f t="shared" si="7"/>
        <v>0</v>
      </c>
    </row>
    <row r="68" spans="1:12" ht="20.25" customHeight="1">
      <c r="B68" s="44">
        <v>41666</v>
      </c>
      <c r="C68" s="45" t="s">
        <v>73</v>
      </c>
      <c r="D68" s="44">
        <v>41666</v>
      </c>
      <c r="E68" s="46" t="s">
        <v>82</v>
      </c>
      <c r="F68" s="33"/>
      <c r="G68" s="5"/>
      <c r="H68" s="22" t="s">
        <v>96</v>
      </c>
      <c r="I68" s="16">
        <v>301730</v>
      </c>
      <c r="J68" s="5"/>
      <c r="K68" s="43">
        <f t="shared" si="6"/>
        <v>155188618</v>
      </c>
      <c r="L68" s="43">
        <f t="shared" si="7"/>
        <v>0</v>
      </c>
    </row>
    <row r="69" spans="1:12" ht="20.25" customHeight="1">
      <c r="B69" s="44">
        <v>41647</v>
      </c>
      <c r="C69" s="45" t="s">
        <v>169</v>
      </c>
      <c r="D69" s="44">
        <v>41647</v>
      </c>
      <c r="E69" s="46" t="s">
        <v>170</v>
      </c>
      <c r="F69" s="33"/>
      <c r="G69" s="5"/>
      <c r="H69" s="22" t="s">
        <v>21</v>
      </c>
      <c r="I69" s="16">
        <v>1847000</v>
      </c>
      <c r="J69" s="5"/>
      <c r="K69" s="43">
        <f t="shared" si="6"/>
        <v>157035618</v>
      </c>
      <c r="L69" s="43">
        <f t="shared" si="7"/>
        <v>0</v>
      </c>
    </row>
    <row r="70" spans="1:12" ht="20.25" customHeight="1">
      <c r="B70" s="44">
        <v>41647</v>
      </c>
      <c r="C70" s="45" t="s">
        <v>171</v>
      </c>
      <c r="D70" s="44">
        <v>41647</v>
      </c>
      <c r="E70" s="46" t="s">
        <v>170</v>
      </c>
      <c r="F70" s="33"/>
      <c r="G70" s="5"/>
      <c r="H70" s="22" t="s">
        <v>21</v>
      </c>
      <c r="I70" s="16">
        <v>2091000</v>
      </c>
      <c r="J70" s="5"/>
      <c r="K70" s="43">
        <f t="shared" si="6"/>
        <v>159126618</v>
      </c>
      <c r="L70" s="43">
        <f t="shared" si="7"/>
        <v>0</v>
      </c>
    </row>
    <row r="71" spans="1:12" ht="20.25" customHeight="1">
      <c r="B71" s="44">
        <v>41648</v>
      </c>
      <c r="C71" s="45" t="s">
        <v>172</v>
      </c>
      <c r="D71" s="44">
        <v>41648</v>
      </c>
      <c r="E71" s="46" t="s">
        <v>173</v>
      </c>
      <c r="F71" s="33"/>
      <c r="G71" s="5"/>
      <c r="H71" s="22" t="s">
        <v>21</v>
      </c>
      <c r="I71" s="16">
        <v>510000</v>
      </c>
      <c r="J71" s="5"/>
      <c r="K71" s="43">
        <f t="shared" si="6"/>
        <v>159636618</v>
      </c>
      <c r="L71" s="43">
        <f t="shared" si="7"/>
        <v>0</v>
      </c>
    </row>
    <row r="72" spans="1:12" ht="20.25" customHeight="1">
      <c r="B72" s="44">
        <v>41650</v>
      </c>
      <c r="C72" s="45" t="s">
        <v>174</v>
      </c>
      <c r="D72" s="44">
        <v>41650</v>
      </c>
      <c r="E72" s="46" t="s">
        <v>170</v>
      </c>
      <c r="F72" s="33"/>
      <c r="G72" s="5"/>
      <c r="H72" s="22" t="s">
        <v>21</v>
      </c>
      <c r="I72" s="16">
        <v>5495600</v>
      </c>
      <c r="J72" s="5"/>
      <c r="K72" s="43">
        <f t="shared" si="6"/>
        <v>165132218</v>
      </c>
      <c r="L72" s="43">
        <f t="shared" si="7"/>
        <v>0</v>
      </c>
    </row>
    <row r="73" spans="1:12" ht="20.25" customHeight="1">
      <c r="B73" s="44">
        <v>41654</v>
      </c>
      <c r="C73" s="45" t="s">
        <v>175</v>
      </c>
      <c r="D73" s="44">
        <v>41654</v>
      </c>
      <c r="E73" s="46" t="s">
        <v>176</v>
      </c>
      <c r="F73" s="33"/>
      <c r="G73" s="5"/>
      <c r="H73" s="22" t="s">
        <v>21</v>
      </c>
      <c r="I73" s="16">
        <v>663553</v>
      </c>
      <c r="J73" s="5"/>
      <c r="K73" s="43">
        <f t="shared" ref="K73:K75" si="8">MAX(K72+I73-J73-L72,0)</f>
        <v>165795771</v>
      </c>
      <c r="L73" s="43">
        <f t="shared" ref="L73:L75" si="9">MAX(L72+J73-K72-I73,0)</f>
        <v>0</v>
      </c>
    </row>
    <row r="74" spans="1:12" ht="20.25" customHeight="1">
      <c r="B74" s="44">
        <v>41670</v>
      </c>
      <c r="C74" s="45" t="s">
        <v>109</v>
      </c>
      <c r="D74" s="44">
        <v>41670</v>
      </c>
      <c r="E74" s="46" t="s">
        <v>110</v>
      </c>
      <c r="F74" s="33"/>
      <c r="G74" s="5"/>
      <c r="H74" s="22" t="s">
        <v>111</v>
      </c>
      <c r="I74" s="16"/>
      <c r="J74" s="5">
        <v>2655900</v>
      </c>
      <c r="K74" s="43">
        <f t="shared" si="8"/>
        <v>163139871</v>
      </c>
      <c r="L74" s="43">
        <f t="shared" si="9"/>
        <v>0</v>
      </c>
    </row>
    <row r="75" spans="1:12" ht="20.25" customHeight="1">
      <c r="B75" s="44"/>
      <c r="C75" s="45"/>
      <c r="D75" s="44"/>
      <c r="E75" s="46"/>
      <c r="F75" s="33"/>
      <c r="G75" s="5"/>
      <c r="H75" s="22"/>
      <c r="I75" s="16"/>
      <c r="J75" s="5"/>
      <c r="K75" s="43">
        <f t="shared" si="8"/>
        <v>163139871</v>
      </c>
      <c r="L75" s="43">
        <f t="shared" si="9"/>
        <v>0</v>
      </c>
    </row>
    <row r="76" spans="1:12" ht="17.25" customHeight="1">
      <c r="A76" s="6" t="str">
        <f>C76&amp;D76</f>
        <v/>
      </c>
      <c r="B76" s="18"/>
      <c r="C76" s="15"/>
      <c r="D76" s="15"/>
      <c r="E76" s="15"/>
      <c r="F76" s="15"/>
      <c r="G76" s="15"/>
      <c r="H76" s="19"/>
      <c r="I76" s="15"/>
      <c r="J76" s="15"/>
      <c r="K76" s="4"/>
      <c r="L76" s="15"/>
    </row>
    <row r="77" spans="1:12" s="27" customFormat="1" ht="14.25">
      <c r="B77" s="25"/>
      <c r="C77" s="25"/>
      <c r="D77" s="25"/>
      <c r="E77" s="25" t="s">
        <v>17</v>
      </c>
      <c r="F77" s="25"/>
      <c r="G77" s="25"/>
      <c r="H77" s="26" t="s">
        <v>18</v>
      </c>
      <c r="I77" s="25">
        <f>SUM(I45:I76)</f>
        <v>25366437</v>
      </c>
      <c r="J77" s="25">
        <f>SUM(J45:J76)</f>
        <v>2655900</v>
      </c>
      <c r="K77" s="26" t="s">
        <v>18</v>
      </c>
      <c r="L77" s="26" t="s">
        <v>18</v>
      </c>
    </row>
    <row r="78" spans="1:12" s="27" customFormat="1">
      <c r="B78" s="28"/>
      <c r="C78" s="28"/>
      <c r="D78" s="28"/>
      <c r="E78" s="28" t="s">
        <v>19</v>
      </c>
      <c r="F78" s="28"/>
      <c r="G78" s="28"/>
      <c r="H78" s="29" t="s">
        <v>18</v>
      </c>
      <c r="I78" s="29" t="s">
        <v>18</v>
      </c>
      <c r="J78" s="29" t="s">
        <v>18</v>
      </c>
      <c r="K78" s="20">
        <f>K44+I77-J77</f>
        <v>163139871</v>
      </c>
      <c r="L78" s="29" t="s">
        <v>18</v>
      </c>
    </row>
    <row r="80" spans="1:12">
      <c r="B80" s="21" t="s">
        <v>23</v>
      </c>
    </row>
    <row r="81" spans="2:11">
      <c r="B81" s="21" t="s">
        <v>123</v>
      </c>
    </row>
    <row r="82" spans="2:11">
      <c r="K82" s="8" t="s">
        <v>124</v>
      </c>
    </row>
    <row r="83" spans="2:11" s="7" customFormat="1" ht="14.25">
      <c r="C83" s="49" t="s">
        <v>177</v>
      </c>
      <c r="D83" s="49"/>
      <c r="K83" s="7" t="s">
        <v>8</v>
      </c>
    </row>
    <row r="84" spans="2:11" s="2" customFormat="1">
      <c r="C84" s="50" t="s">
        <v>9</v>
      </c>
      <c r="D84" s="50"/>
      <c r="K84" s="2" t="s">
        <v>9</v>
      </c>
    </row>
  </sheetData>
  <autoFilter ref="B12:L55">
    <filterColumn colId="7"/>
  </autoFilter>
  <mergeCells count="16">
    <mergeCell ref="C83:D83"/>
    <mergeCell ref="C84:D84"/>
    <mergeCell ref="K10:L10"/>
    <mergeCell ref="I1:L1"/>
    <mergeCell ref="I2:L3"/>
    <mergeCell ref="B5:L5"/>
    <mergeCell ref="C10:D10"/>
    <mergeCell ref="H10:H11"/>
    <mergeCell ref="B10:B11"/>
    <mergeCell ref="B6:L6"/>
    <mergeCell ref="B7:L7"/>
    <mergeCell ref="E10:E11"/>
    <mergeCell ref="I10:J10"/>
    <mergeCell ref="F10:F11"/>
    <mergeCell ref="G10:G11"/>
    <mergeCell ref="B8:L8"/>
  </mergeCells>
  <phoneticPr fontId="30" type="noConversion"/>
  <conditionalFormatting sqref="B14:J75">
    <cfRule type="expression" dxfId="21" priority="3" stopIfTrue="1">
      <formula>#REF!&lt;&gt;""</formula>
    </cfRule>
  </conditionalFormatting>
  <printOptions horizontalCentered="1"/>
  <pageMargins left="0.76" right="0.196850393700787" top="0.47244094488188998" bottom="0.3543307086614170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L89"/>
  <sheetViews>
    <sheetView topLeftCell="B52" zoomScale="90" workbookViewId="0">
      <selection activeCell="H14" sqref="H14:H80"/>
    </sheetView>
  </sheetViews>
  <sheetFormatPr defaultRowHeight="15"/>
  <cols>
    <col min="1" max="1" width="5.140625" style="6" hidden="1" customWidth="1"/>
    <col min="2" max="2" width="10.7109375" style="6" customWidth="1"/>
    <col min="3" max="3" width="10.42578125" style="6" customWidth="1"/>
    <col min="4" max="4" width="9.140625" style="6" customWidth="1"/>
    <col min="5" max="5" width="50.285156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3.5703125" style="6" customWidth="1"/>
    <col min="10" max="10" width="10" style="6" customWidth="1"/>
    <col min="11" max="11" width="15.85546875" style="6" customWidth="1"/>
    <col min="12" max="12" width="9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ht="27.75" customHeight="1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18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0.75" customHeight="1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.75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'09'!K79</f>
        <v>434436799</v>
      </c>
      <c r="L13" s="25"/>
    </row>
    <row r="14" spans="1:12" ht="18.75" customHeight="1">
      <c r="A14" s="6" t="str">
        <f t="shared" ref="A14:A47" si="0">C14&amp;D14</f>
        <v>GBN41925</v>
      </c>
      <c r="B14" s="3">
        <v>41925</v>
      </c>
      <c r="C14" s="4" t="s">
        <v>77</v>
      </c>
      <c r="D14" s="3">
        <v>41925</v>
      </c>
      <c r="E14" s="5" t="s">
        <v>264</v>
      </c>
      <c r="F14" s="33"/>
      <c r="G14" s="5"/>
      <c r="H14" s="22" t="s">
        <v>78</v>
      </c>
      <c r="I14" s="5">
        <v>21195</v>
      </c>
      <c r="J14" s="5"/>
      <c r="K14" s="43">
        <f>MAX(K13+I14-J14-L13,0)</f>
        <v>434457994</v>
      </c>
      <c r="L14" s="43">
        <f>MAX(L13+J14-K13-I14,0)</f>
        <v>0</v>
      </c>
    </row>
    <row r="15" spans="1:12" ht="18.75" customHeight="1">
      <c r="A15" s="6" t="str">
        <f t="shared" si="0"/>
        <v>GBN41925</v>
      </c>
      <c r="B15" s="3">
        <v>41925</v>
      </c>
      <c r="C15" s="4" t="s">
        <v>77</v>
      </c>
      <c r="D15" s="3">
        <v>41925</v>
      </c>
      <c r="E15" s="5" t="s">
        <v>115</v>
      </c>
      <c r="F15" s="33"/>
      <c r="G15" s="5"/>
      <c r="H15" s="22" t="s">
        <v>78</v>
      </c>
      <c r="I15" s="16">
        <v>58498</v>
      </c>
      <c r="J15" s="5"/>
      <c r="K15" s="43">
        <f t="shared" ref="K15:K46" si="1">MAX(K14+I15-J15-L14,0)</f>
        <v>434516492</v>
      </c>
      <c r="L15" s="43">
        <f t="shared" ref="L15:L46" si="2">MAX(L14+J15-K14-I15,0)</f>
        <v>0</v>
      </c>
    </row>
    <row r="16" spans="1:12" ht="18.75" customHeight="1">
      <c r="A16" s="6" t="str">
        <f t="shared" si="0"/>
        <v>GBN41925</v>
      </c>
      <c r="B16" s="3">
        <v>41925</v>
      </c>
      <c r="C16" s="4" t="s">
        <v>77</v>
      </c>
      <c r="D16" s="3">
        <v>41925</v>
      </c>
      <c r="E16" s="5" t="s">
        <v>115</v>
      </c>
      <c r="F16" s="33"/>
      <c r="G16" s="5"/>
      <c r="H16" s="22" t="s">
        <v>78</v>
      </c>
      <c r="I16" s="16">
        <v>58498</v>
      </c>
      <c r="J16" s="5"/>
      <c r="K16" s="43">
        <f t="shared" si="1"/>
        <v>434574990</v>
      </c>
      <c r="L16" s="43">
        <f t="shared" si="2"/>
        <v>0</v>
      </c>
    </row>
    <row r="17" spans="1:12" ht="18.75" customHeight="1">
      <c r="A17" s="6" t="str">
        <f t="shared" si="0"/>
        <v>GBN41915</v>
      </c>
      <c r="B17" s="3">
        <v>41915</v>
      </c>
      <c r="C17" s="4" t="s">
        <v>77</v>
      </c>
      <c r="D17" s="3">
        <v>41915</v>
      </c>
      <c r="E17" s="5" t="s">
        <v>121</v>
      </c>
      <c r="F17" s="33"/>
      <c r="G17" s="5"/>
      <c r="H17" s="22" t="s">
        <v>22</v>
      </c>
      <c r="I17" s="16">
        <v>10623</v>
      </c>
      <c r="J17" s="5"/>
      <c r="K17" s="43">
        <f t="shared" si="1"/>
        <v>434585613</v>
      </c>
      <c r="L17" s="43">
        <f t="shared" si="2"/>
        <v>0</v>
      </c>
    </row>
    <row r="18" spans="1:12" ht="18.75" customHeight="1">
      <c r="A18" s="6" t="str">
        <f t="shared" si="0"/>
        <v>GBN41921</v>
      </c>
      <c r="B18" s="3">
        <v>41921</v>
      </c>
      <c r="C18" s="4" t="s">
        <v>77</v>
      </c>
      <c r="D18" s="3">
        <v>41921</v>
      </c>
      <c r="E18" s="5" t="s">
        <v>106</v>
      </c>
      <c r="F18" s="33"/>
      <c r="G18" s="5"/>
      <c r="H18" s="22" t="s">
        <v>22</v>
      </c>
      <c r="I18" s="16">
        <v>2645</v>
      </c>
      <c r="J18" s="5"/>
      <c r="K18" s="43">
        <f t="shared" si="1"/>
        <v>434588258</v>
      </c>
      <c r="L18" s="43">
        <f t="shared" si="2"/>
        <v>0</v>
      </c>
    </row>
    <row r="19" spans="1:12" ht="18.75" customHeight="1">
      <c r="A19" s="6" t="str">
        <f t="shared" si="0"/>
        <v>GBN41921</v>
      </c>
      <c r="B19" s="3">
        <v>41921</v>
      </c>
      <c r="C19" s="4" t="s">
        <v>77</v>
      </c>
      <c r="D19" s="3">
        <v>41921</v>
      </c>
      <c r="E19" s="5" t="s">
        <v>106</v>
      </c>
      <c r="F19" s="33"/>
      <c r="G19" s="5"/>
      <c r="H19" s="22" t="s">
        <v>22</v>
      </c>
      <c r="I19" s="16">
        <v>5000</v>
      </c>
      <c r="J19" s="5"/>
      <c r="K19" s="43">
        <f t="shared" si="1"/>
        <v>434593258</v>
      </c>
      <c r="L19" s="43">
        <f t="shared" si="2"/>
        <v>0</v>
      </c>
    </row>
    <row r="20" spans="1:12" ht="18.75" customHeight="1">
      <c r="A20" s="6" t="str">
        <f t="shared" si="0"/>
        <v>GBN41921</v>
      </c>
      <c r="B20" s="3">
        <v>41921</v>
      </c>
      <c r="C20" s="4" t="s">
        <v>77</v>
      </c>
      <c r="D20" s="3">
        <v>41921</v>
      </c>
      <c r="E20" s="5" t="s">
        <v>106</v>
      </c>
      <c r="F20" s="33"/>
      <c r="G20" s="5"/>
      <c r="H20" s="22" t="s">
        <v>22</v>
      </c>
      <c r="I20" s="16">
        <v>3000</v>
      </c>
      <c r="J20" s="5"/>
      <c r="K20" s="43">
        <f t="shared" si="1"/>
        <v>434596258</v>
      </c>
      <c r="L20" s="43">
        <f t="shared" si="2"/>
        <v>0</v>
      </c>
    </row>
    <row r="21" spans="1:12" ht="18.75" customHeight="1">
      <c r="A21" s="6" t="str">
        <f t="shared" si="0"/>
        <v>GBN41921</v>
      </c>
      <c r="B21" s="3">
        <v>41921</v>
      </c>
      <c r="C21" s="4" t="s">
        <v>77</v>
      </c>
      <c r="D21" s="3">
        <v>41921</v>
      </c>
      <c r="E21" s="5" t="s">
        <v>106</v>
      </c>
      <c r="F21" s="33"/>
      <c r="G21" s="5"/>
      <c r="H21" s="22" t="s">
        <v>22</v>
      </c>
      <c r="I21" s="16">
        <v>2500</v>
      </c>
      <c r="J21" s="5"/>
      <c r="K21" s="43">
        <f t="shared" si="1"/>
        <v>434598758</v>
      </c>
      <c r="L21" s="43">
        <f t="shared" si="2"/>
        <v>0</v>
      </c>
    </row>
    <row r="22" spans="1:12" ht="18" customHeight="1">
      <c r="A22" s="6" t="str">
        <f t="shared" si="0"/>
        <v>GBN41921</v>
      </c>
      <c r="B22" s="3">
        <v>41921</v>
      </c>
      <c r="C22" s="4" t="s">
        <v>77</v>
      </c>
      <c r="D22" s="3">
        <v>41921</v>
      </c>
      <c r="E22" s="5" t="s">
        <v>106</v>
      </c>
      <c r="F22" s="5"/>
      <c r="G22" s="5"/>
      <c r="H22" s="22" t="s">
        <v>22</v>
      </c>
      <c r="I22" s="16">
        <v>2500</v>
      </c>
      <c r="J22" s="5"/>
      <c r="K22" s="43">
        <f t="shared" si="1"/>
        <v>434601258</v>
      </c>
      <c r="L22" s="43">
        <f t="shared" si="2"/>
        <v>0</v>
      </c>
    </row>
    <row r="23" spans="1:12" ht="18.75" customHeight="1">
      <c r="A23" s="6" t="str">
        <f t="shared" si="0"/>
        <v>GBN41929</v>
      </c>
      <c r="B23" s="3">
        <v>41929</v>
      </c>
      <c r="C23" s="4" t="s">
        <v>77</v>
      </c>
      <c r="D23" s="3">
        <v>41929</v>
      </c>
      <c r="E23" s="23" t="s">
        <v>106</v>
      </c>
      <c r="F23" s="23"/>
      <c r="G23" s="5"/>
      <c r="H23" s="22" t="s">
        <v>22</v>
      </c>
      <c r="I23" s="16">
        <v>3000</v>
      </c>
      <c r="J23" s="5"/>
      <c r="K23" s="43">
        <f t="shared" si="1"/>
        <v>434604258</v>
      </c>
      <c r="L23" s="43">
        <f t="shared" si="2"/>
        <v>0</v>
      </c>
    </row>
    <row r="24" spans="1:12" ht="18.75" customHeight="1">
      <c r="B24" s="3">
        <v>41929</v>
      </c>
      <c r="C24" s="15" t="s">
        <v>77</v>
      </c>
      <c r="D24" s="3">
        <v>41929</v>
      </c>
      <c r="E24" s="15" t="s">
        <v>106</v>
      </c>
      <c r="F24" s="15"/>
      <c r="G24" s="15"/>
      <c r="H24" s="22" t="s">
        <v>22</v>
      </c>
      <c r="I24" s="16">
        <v>2000</v>
      </c>
      <c r="J24" s="15"/>
      <c r="K24" s="43">
        <f t="shared" si="1"/>
        <v>434606258</v>
      </c>
      <c r="L24" s="43">
        <f t="shared" si="2"/>
        <v>0</v>
      </c>
    </row>
    <row r="25" spans="1:12" ht="18.75" customHeight="1">
      <c r="A25" s="6" t="str">
        <f t="shared" si="0"/>
        <v>GBN41929</v>
      </c>
      <c r="B25" s="3">
        <v>41929</v>
      </c>
      <c r="C25" s="4" t="s">
        <v>77</v>
      </c>
      <c r="D25" s="3">
        <v>41929</v>
      </c>
      <c r="E25" s="5" t="s">
        <v>106</v>
      </c>
      <c r="F25" s="5"/>
      <c r="G25" s="5"/>
      <c r="H25" s="22" t="s">
        <v>22</v>
      </c>
      <c r="I25" s="15">
        <v>2000</v>
      </c>
      <c r="J25" s="5"/>
      <c r="K25" s="43">
        <f t="shared" si="1"/>
        <v>434608258</v>
      </c>
      <c r="L25" s="43">
        <f t="shared" si="2"/>
        <v>0</v>
      </c>
    </row>
    <row r="26" spans="1:12" ht="18.75" customHeight="1">
      <c r="A26" s="6" t="str">
        <f t="shared" si="0"/>
        <v>GBN41929</v>
      </c>
      <c r="B26" s="3">
        <v>41929</v>
      </c>
      <c r="C26" s="4" t="s">
        <v>77</v>
      </c>
      <c r="D26" s="3">
        <v>41929</v>
      </c>
      <c r="E26" s="5" t="s">
        <v>106</v>
      </c>
      <c r="F26" s="33"/>
      <c r="G26" s="5"/>
      <c r="H26" s="22" t="s">
        <v>22</v>
      </c>
      <c r="I26" s="16">
        <v>4750</v>
      </c>
      <c r="J26" s="5"/>
      <c r="K26" s="43">
        <f t="shared" si="1"/>
        <v>434613008</v>
      </c>
      <c r="L26" s="43">
        <f t="shared" si="2"/>
        <v>0</v>
      </c>
    </row>
    <row r="27" spans="1:12" ht="18" customHeight="1">
      <c r="A27" s="6" t="str">
        <f t="shared" si="0"/>
        <v>GBN41929</v>
      </c>
      <c r="B27" s="3">
        <v>41929</v>
      </c>
      <c r="C27" s="4" t="s">
        <v>77</v>
      </c>
      <c r="D27" s="3">
        <v>41929</v>
      </c>
      <c r="E27" s="5" t="s">
        <v>106</v>
      </c>
      <c r="F27" s="33"/>
      <c r="G27" s="5"/>
      <c r="H27" s="22" t="s">
        <v>22</v>
      </c>
      <c r="I27" s="16">
        <v>2500</v>
      </c>
      <c r="J27" s="5"/>
      <c r="K27" s="43">
        <f t="shared" si="1"/>
        <v>434615508</v>
      </c>
      <c r="L27" s="43">
        <f t="shared" si="2"/>
        <v>0</v>
      </c>
    </row>
    <row r="28" spans="1:12" ht="18" customHeight="1">
      <c r="A28" s="6" t="str">
        <f t="shared" si="0"/>
        <v>GBN41929</v>
      </c>
      <c r="B28" s="3">
        <v>41929</v>
      </c>
      <c r="C28" s="4" t="s">
        <v>77</v>
      </c>
      <c r="D28" s="3">
        <v>41929</v>
      </c>
      <c r="E28" s="5" t="s">
        <v>106</v>
      </c>
      <c r="F28" s="33"/>
      <c r="G28" s="5"/>
      <c r="H28" s="22" t="s">
        <v>22</v>
      </c>
      <c r="I28" s="16">
        <v>2500</v>
      </c>
      <c r="J28" s="5"/>
      <c r="K28" s="43">
        <f t="shared" si="1"/>
        <v>434618008</v>
      </c>
      <c r="L28" s="43">
        <f t="shared" si="2"/>
        <v>0</v>
      </c>
    </row>
    <row r="29" spans="1:12" ht="18.75" customHeight="1">
      <c r="A29" s="6" t="str">
        <f t="shared" si="0"/>
        <v>GBN41936</v>
      </c>
      <c r="B29" s="3">
        <v>41936</v>
      </c>
      <c r="C29" s="4" t="s">
        <v>77</v>
      </c>
      <c r="D29" s="3">
        <v>41936</v>
      </c>
      <c r="E29" s="23" t="s">
        <v>106</v>
      </c>
      <c r="F29" s="33"/>
      <c r="G29" s="5"/>
      <c r="H29" s="22" t="s">
        <v>22</v>
      </c>
      <c r="I29" s="16">
        <v>2000</v>
      </c>
      <c r="J29" s="5"/>
      <c r="K29" s="43">
        <f t="shared" si="1"/>
        <v>434620008</v>
      </c>
      <c r="L29" s="43">
        <f t="shared" si="2"/>
        <v>0</v>
      </c>
    </row>
    <row r="30" spans="1:12" ht="18.75" customHeight="1">
      <c r="A30" s="6" t="str">
        <f t="shared" si="0"/>
        <v>GBN41936</v>
      </c>
      <c r="B30" s="3">
        <v>41936</v>
      </c>
      <c r="C30" s="4" t="s">
        <v>77</v>
      </c>
      <c r="D30" s="3">
        <v>41936</v>
      </c>
      <c r="E30" s="5" t="s">
        <v>106</v>
      </c>
      <c r="F30" s="33"/>
      <c r="G30" s="5"/>
      <c r="H30" s="22" t="s">
        <v>22</v>
      </c>
      <c r="I30" s="16">
        <v>2500</v>
      </c>
      <c r="J30" s="5"/>
      <c r="K30" s="43">
        <f t="shared" si="1"/>
        <v>434622508</v>
      </c>
      <c r="L30" s="43">
        <f t="shared" si="2"/>
        <v>0</v>
      </c>
    </row>
    <row r="31" spans="1:12" ht="18.75" customHeight="1">
      <c r="A31" s="6" t="str">
        <f t="shared" si="0"/>
        <v>GBN41936</v>
      </c>
      <c r="B31" s="3">
        <v>41936</v>
      </c>
      <c r="C31" s="4" t="s">
        <v>77</v>
      </c>
      <c r="D31" s="3">
        <v>41936</v>
      </c>
      <c r="E31" s="23" t="s">
        <v>106</v>
      </c>
      <c r="F31" s="33"/>
      <c r="G31" s="5"/>
      <c r="H31" s="22" t="s">
        <v>22</v>
      </c>
      <c r="I31" s="16">
        <v>2000</v>
      </c>
      <c r="J31" s="5"/>
      <c r="K31" s="43">
        <f t="shared" si="1"/>
        <v>434624508</v>
      </c>
      <c r="L31" s="43">
        <f t="shared" si="2"/>
        <v>0</v>
      </c>
    </row>
    <row r="32" spans="1:12" ht="18.75" customHeight="1">
      <c r="A32" s="6" t="str">
        <f t="shared" si="0"/>
        <v>GBN41936</v>
      </c>
      <c r="B32" s="3">
        <v>41936</v>
      </c>
      <c r="C32" s="4" t="s">
        <v>77</v>
      </c>
      <c r="D32" s="3">
        <v>41936</v>
      </c>
      <c r="E32" s="23" t="s">
        <v>106</v>
      </c>
      <c r="F32" s="34"/>
      <c r="G32" s="32"/>
      <c r="H32" s="22" t="s">
        <v>22</v>
      </c>
      <c r="I32" s="16">
        <v>2808</v>
      </c>
      <c r="J32" s="5"/>
      <c r="K32" s="43">
        <f t="shared" si="1"/>
        <v>434627316</v>
      </c>
      <c r="L32" s="43">
        <f t="shared" si="2"/>
        <v>0</v>
      </c>
    </row>
    <row r="33" spans="1:12" ht="18" customHeight="1">
      <c r="A33" s="6" t="str">
        <f t="shared" si="0"/>
        <v>GBN41939</v>
      </c>
      <c r="B33" s="3">
        <v>41939</v>
      </c>
      <c r="C33" s="4" t="s">
        <v>77</v>
      </c>
      <c r="D33" s="3">
        <v>41939</v>
      </c>
      <c r="E33" s="5" t="s">
        <v>340</v>
      </c>
      <c r="F33" s="34"/>
      <c r="G33" s="32"/>
      <c r="H33" s="22" t="s">
        <v>22</v>
      </c>
      <c r="I33" s="16">
        <v>2000</v>
      </c>
      <c r="J33" s="5"/>
      <c r="K33" s="43">
        <f t="shared" si="1"/>
        <v>434629316</v>
      </c>
      <c r="L33" s="43">
        <f t="shared" si="2"/>
        <v>0</v>
      </c>
    </row>
    <row r="34" spans="1:12" ht="18" customHeight="1">
      <c r="A34" s="6" t="str">
        <f t="shared" si="0"/>
        <v>GBN41939</v>
      </c>
      <c r="B34" s="3">
        <v>41939</v>
      </c>
      <c r="C34" s="4" t="s">
        <v>77</v>
      </c>
      <c r="D34" s="3">
        <v>41939</v>
      </c>
      <c r="E34" s="5" t="s">
        <v>313</v>
      </c>
      <c r="F34" s="33"/>
      <c r="G34" s="5"/>
      <c r="H34" s="22" t="s">
        <v>22</v>
      </c>
      <c r="I34" s="16">
        <v>4000</v>
      </c>
      <c r="J34" s="5"/>
      <c r="K34" s="43">
        <f t="shared" si="1"/>
        <v>434633316</v>
      </c>
      <c r="L34" s="43">
        <f t="shared" si="2"/>
        <v>0</v>
      </c>
    </row>
    <row r="35" spans="1:12" ht="18.75" customHeight="1">
      <c r="A35" s="6" t="str">
        <f t="shared" si="0"/>
        <v>CTGS41908</v>
      </c>
      <c r="B35" s="3">
        <v>41943</v>
      </c>
      <c r="C35" s="4" t="s">
        <v>97</v>
      </c>
      <c r="D35" s="3">
        <v>41908</v>
      </c>
      <c r="E35" s="5" t="s">
        <v>341</v>
      </c>
      <c r="F35" s="5"/>
      <c r="G35" s="5"/>
      <c r="H35" s="22" t="s">
        <v>21</v>
      </c>
      <c r="I35" s="16">
        <v>2692340</v>
      </c>
      <c r="J35" s="5"/>
      <c r="K35" s="43">
        <f t="shared" si="1"/>
        <v>437325656</v>
      </c>
      <c r="L35" s="43">
        <f t="shared" si="2"/>
        <v>0</v>
      </c>
    </row>
    <row r="36" spans="1:12" ht="18.75" customHeight="1">
      <c r="A36" s="6" t="str">
        <f t="shared" si="0"/>
        <v>CTGS41913</v>
      </c>
      <c r="B36" s="3">
        <v>41943</v>
      </c>
      <c r="C36" s="4" t="s">
        <v>97</v>
      </c>
      <c r="D36" s="3">
        <v>41913</v>
      </c>
      <c r="E36" s="5" t="s">
        <v>342</v>
      </c>
      <c r="F36" s="33"/>
      <c r="G36" s="5"/>
      <c r="H36" s="22" t="s">
        <v>21</v>
      </c>
      <c r="I36" s="16">
        <v>539625</v>
      </c>
      <c r="J36" s="5"/>
      <c r="K36" s="43">
        <f t="shared" si="1"/>
        <v>437865281</v>
      </c>
      <c r="L36" s="43">
        <f t="shared" si="2"/>
        <v>0</v>
      </c>
    </row>
    <row r="37" spans="1:12" ht="18.75" customHeight="1">
      <c r="A37" s="6" t="str">
        <f t="shared" si="0"/>
        <v>CTGS41918</v>
      </c>
      <c r="B37" s="3">
        <v>41943</v>
      </c>
      <c r="C37" s="4" t="s">
        <v>97</v>
      </c>
      <c r="D37" s="3">
        <v>41918</v>
      </c>
      <c r="E37" s="5" t="s">
        <v>116</v>
      </c>
      <c r="F37" s="33"/>
      <c r="G37" s="5"/>
      <c r="H37" s="22" t="s">
        <v>21</v>
      </c>
      <c r="I37" s="16">
        <v>200000</v>
      </c>
      <c r="J37" s="5"/>
      <c r="K37" s="43">
        <f t="shared" si="1"/>
        <v>438065281</v>
      </c>
      <c r="L37" s="43">
        <f t="shared" si="2"/>
        <v>0</v>
      </c>
    </row>
    <row r="38" spans="1:12" ht="18.75" customHeight="1">
      <c r="A38" s="6" t="str">
        <f t="shared" si="0"/>
        <v>CTGS41939</v>
      </c>
      <c r="B38" s="3">
        <v>41943</v>
      </c>
      <c r="C38" s="4" t="s">
        <v>97</v>
      </c>
      <c r="D38" s="3">
        <v>41939</v>
      </c>
      <c r="E38" s="5" t="s">
        <v>116</v>
      </c>
      <c r="F38" s="33"/>
      <c r="G38" s="5"/>
      <c r="H38" s="22" t="s">
        <v>21</v>
      </c>
      <c r="I38" s="16">
        <v>200000</v>
      </c>
      <c r="J38" s="5"/>
      <c r="K38" s="43">
        <f t="shared" si="1"/>
        <v>438265281</v>
      </c>
      <c r="L38" s="43">
        <f t="shared" si="2"/>
        <v>0</v>
      </c>
    </row>
    <row r="39" spans="1:12" ht="18.75" customHeight="1">
      <c r="A39" s="6" t="str">
        <f t="shared" si="0"/>
        <v>CTGS41922</v>
      </c>
      <c r="B39" s="3">
        <v>41943</v>
      </c>
      <c r="C39" s="4" t="s">
        <v>97</v>
      </c>
      <c r="D39" s="3">
        <v>41922</v>
      </c>
      <c r="E39" s="5" t="s">
        <v>343</v>
      </c>
      <c r="F39" s="33"/>
      <c r="G39" s="5"/>
      <c r="H39" s="22" t="s">
        <v>21</v>
      </c>
      <c r="I39" s="16">
        <v>3158740</v>
      </c>
      <c r="J39" s="5"/>
      <c r="K39" s="43">
        <f t="shared" si="1"/>
        <v>441424021</v>
      </c>
      <c r="L39" s="43">
        <f t="shared" si="2"/>
        <v>0</v>
      </c>
    </row>
    <row r="40" spans="1:12" ht="18.75" customHeight="1">
      <c r="A40" s="6" t="str">
        <f t="shared" si="0"/>
        <v>CTGS41929</v>
      </c>
      <c r="B40" s="3">
        <v>41943</v>
      </c>
      <c r="C40" s="4" t="s">
        <v>97</v>
      </c>
      <c r="D40" s="3">
        <v>41929</v>
      </c>
      <c r="E40" s="5" t="s">
        <v>344</v>
      </c>
      <c r="F40" s="33"/>
      <c r="G40" s="5"/>
      <c r="H40" s="22" t="s">
        <v>21</v>
      </c>
      <c r="I40" s="16">
        <v>3026170</v>
      </c>
      <c r="J40" s="5"/>
      <c r="K40" s="43">
        <f t="shared" si="1"/>
        <v>444450191</v>
      </c>
      <c r="L40" s="43">
        <f t="shared" si="2"/>
        <v>0</v>
      </c>
    </row>
    <row r="41" spans="1:12" ht="18.75" customHeight="1">
      <c r="A41" s="6" t="str">
        <f t="shared" si="0"/>
        <v>CTGS41939</v>
      </c>
      <c r="B41" s="3">
        <v>41943</v>
      </c>
      <c r="C41" s="4" t="s">
        <v>97</v>
      </c>
      <c r="D41" s="3">
        <v>41939</v>
      </c>
      <c r="E41" s="5" t="s">
        <v>345</v>
      </c>
      <c r="F41" s="33"/>
      <c r="G41" s="5"/>
      <c r="H41" s="22" t="s">
        <v>21</v>
      </c>
      <c r="I41" s="16">
        <v>2879170</v>
      </c>
      <c r="J41" s="5"/>
      <c r="K41" s="43">
        <f t="shared" si="1"/>
        <v>447329361</v>
      </c>
      <c r="L41" s="43">
        <f t="shared" si="2"/>
        <v>0</v>
      </c>
    </row>
    <row r="42" spans="1:12" ht="18.75" customHeight="1">
      <c r="A42" s="6" t="str">
        <f t="shared" si="0"/>
        <v>CTGS41921</v>
      </c>
      <c r="B42" s="3">
        <v>41943</v>
      </c>
      <c r="C42" s="4" t="s">
        <v>97</v>
      </c>
      <c r="D42" s="3">
        <v>41921</v>
      </c>
      <c r="E42" s="5" t="s">
        <v>273</v>
      </c>
      <c r="F42" s="33"/>
      <c r="G42" s="5"/>
      <c r="H42" s="22" t="s">
        <v>21</v>
      </c>
      <c r="I42" s="16">
        <v>517104</v>
      </c>
      <c r="J42" s="5"/>
      <c r="K42" s="43">
        <f t="shared" si="1"/>
        <v>447846465</v>
      </c>
      <c r="L42" s="43">
        <f t="shared" si="2"/>
        <v>0</v>
      </c>
    </row>
    <row r="43" spans="1:12" ht="18.75" customHeight="1">
      <c r="A43" s="6" t="str">
        <f t="shared" si="0"/>
        <v>CTGS41927</v>
      </c>
      <c r="B43" s="3">
        <v>41943</v>
      </c>
      <c r="C43" s="4" t="s">
        <v>97</v>
      </c>
      <c r="D43" s="3">
        <v>41927</v>
      </c>
      <c r="E43" s="23" t="s">
        <v>273</v>
      </c>
      <c r="F43" s="33"/>
      <c r="G43" s="5"/>
      <c r="H43" s="22" t="s">
        <v>21</v>
      </c>
      <c r="I43" s="16">
        <v>399783</v>
      </c>
      <c r="J43" s="5"/>
      <c r="K43" s="43">
        <f t="shared" si="1"/>
        <v>448246248</v>
      </c>
      <c r="L43" s="43">
        <f t="shared" si="2"/>
        <v>0</v>
      </c>
    </row>
    <row r="44" spans="1:12" ht="18.75" customHeight="1">
      <c r="A44" s="6" t="str">
        <f t="shared" si="0"/>
        <v>CTGS41927</v>
      </c>
      <c r="B44" s="3">
        <v>41943</v>
      </c>
      <c r="C44" s="4" t="s">
        <v>97</v>
      </c>
      <c r="D44" s="3">
        <v>41927</v>
      </c>
      <c r="E44" s="5" t="s">
        <v>273</v>
      </c>
      <c r="F44" s="33"/>
      <c r="G44" s="5"/>
      <c r="H44" s="22" t="s">
        <v>21</v>
      </c>
      <c r="I44" s="16">
        <v>729390</v>
      </c>
      <c r="J44" s="5"/>
      <c r="K44" s="43">
        <f t="shared" si="1"/>
        <v>448975638</v>
      </c>
      <c r="L44" s="43">
        <f t="shared" si="2"/>
        <v>0</v>
      </c>
    </row>
    <row r="45" spans="1:12" ht="18.75" customHeight="1">
      <c r="A45" s="6" t="str">
        <f t="shared" si="0"/>
        <v>CTGS41920</v>
      </c>
      <c r="B45" s="3">
        <v>41920</v>
      </c>
      <c r="C45" s="4" t="s">
        <v>97</v>
      </c>
      <c r="D45" s="3">
        <v>41920</v>
      </c>
      <c r="E45" s="5" t="s">
        <v>346</v>
      </c>
      <c r="F45" s="33"/>
      <c r="G45" s="5"/>
      <c r="H45" s="22" t="s">
        <v>80</v>
      </c>
      <c r="I45" s="16">
        <v>100843</v>
      </c>
      <c r="J45" s="5"/>
      <c r="K45" s="43">
        <f t="shared" si="1"/>
        <v>449076481</v>
      </c>
      <c r="L45" s="43">
        <f t="shared" si="2"/>
        <v>0</v>
      </c>
    </row>
    <row r="46" spans="1:12" ht="18.75" customHeight="1">
      <c r="A46" s="6" t="str">
        <f t="shared" si="0"/>
        <v>CTGS41923</v>
      </c>
      <c r="B46" s="3">
        <v>41923</v>
      </c>
      <c r="C46" s="4" t="s">
        <v>97</v>
      </c>
      <c r="D46" s="3">
        <v>41923</v>
      </c>
      <c r="E46" s="5" t="s">
        <v>347</v>
      </c>
      <c r="F46" s="33"/>
      <c r="G46" s="5"/>
      <c r="H46" s="22" t="s">
        <v>80</v>
      </c>
      <c r="I46" s="16">
        <v>18638</v>
      </c>
      <c r="J46" s="5"/>
      <c r="K46" s="43">
        <f t="shared" si="1"/>
        <v>449095119</v>
      </c>
      <c r="L46" s="43">
        <f t="shared" si="2"/>
        <v>0</v>
      </c>
    </row>
    <row r="47" spans="1:12" ht="18" customHeight="1">
      <c r="A47" s="6" t="str">
        <f t="shared" si="0"/>
        <v>CTGS41933</v>
      </c>
      <c r="B47" s="3">
        <v>41933</v>
      </c>
      <c r="C47" s="4" t="s">
        <v>97</v>
      </c>
      <c r="D47" s="3">
        <v>41933</v>
      </c>
      <c r="E47" s="5" t="s">
        <v>348</v>
      </c>
      <c r="F47" s="33"/>
      <c r="G47" s="5"/>
      <c r="H47" s="22" t="s">
        <v>80</v>
      </c>
      <c r="I47" s="16">
        <v>300688</v>
      </c>
      <c r="J47" s="5"/>
      <c r="K47" s="43">
        <f t="shared" ref="K47:K80" si="3">MAX(K46+I47-J47-L46,0)</f>
        <v>449395807</v>
      </c>
      <c r="L47" s="43">
        <f t="shared" ref="L47:L80" si="4">MAX(L46+J47-K46-I47,0)</f>
        <v>0</v>
      </c>
    </row>
    <row r="48" spans="1:12" ht="18" customHeight="1">
      <c r="A48" s="6" t="str">
        <f>C48&amp;D48</f>
        <v>CTGS41941</v>
      </c>
      <c r="B48" s="3">
        <v>41941</v>
      </c>
      <c r="C48" s="4" t="s">
        <v>97</v>
      </c>
      <c r="D48" s="3">
        <v>41941</v>
      </c>
      <c r="E48" s="5" t="s">
        <v>349</v>
      </c>
      <c r="F48" s="33"/>
      <c r="G48" s="5"/>
      <c r="H48" s="22" t="s">
        <v>80</v>
      </c>
      <c r="I48" s="16">
        <v>126195</v>
      </c>
      <c r="J48" s="5"/>
      <c r="K48" s="43">
        <f t="shared" si="3"/>
        <v>449522002</v>
      </c>
      <c r="L48" s="43">
        <f t="shared" si="4"/>
        <v>0</v>
      </c>
    </row>
    <row r="49" spans="2:12" ht="18" customHeight="1">
      <c r="B49" s="3">
        <v>41929</v>
      </c>
      <c r="C49" s="4" t="s">
        <v>97</v>
      </c>
      <c r="D49" s="3">
        <v>41929</v>
      </c>
      <c r="E49" s="5" t="s">
        <v>350</v>
      </c>
      <c r="F49" s="33"/>
      <c r="G49" s="5"/>
      <c r="H49" s="22" t="s">
        <v>80</v>
      </c>
      <c r="I49" s="16">
        <v>79787</v>
      </c>
      <c r="J49" s="5"/>
      <c r="K49" s="43">
        <f t="shared" si="3"/>
        <v>449601789</v>
      </c>
      <c r="L49" s="43">
        <f t="shared" si="4"/>
        <v>0</v>
      </c>
    </row>
    <row r="50" spans="2:12" ht="18" customHeight="1">
      <c r="B50" s="3">
        <v>41913</v>
      </c>
      <c r="C50" s="4" t="s">
        <v>31</v>
      </c>
      <c r="D50" s="3">
        <v>41913</v>
      </c>
      <c r="E50" s="5" t="s">
        <v>306</v>
      </c>
      <c r="F50" s="33"/>
      <c r="G50" s="5"/>
      <c r="H50" s="22" t="s">
        <v>96</v>
      </c>
      <c r="I50" s="16">
        <v>185454</v>
      </c>
      <c r="J50" s="5"/>
      <c r="K50" s="43">
        <f t="shared" si="3"/>
        <v>449787243</v>
      </c>
      <c r="L50" s="43">
        <f t="shared" si="4"/>
        <v>0</v>
      </c>
    </row>
    <row r="51" spans="2:12" ht="18" customHeight="1">
      <c r="B51" s="3">
        <v>41913</v>
      </c>
      <c r="C51" s="4" t="s">
        <v>32</v>
      </c>
      <c r="D51" s="3">
        <v>41913</v>
      </c>
      <c r="E51" s="5" t="s">
        <v>26</v>
      </c>
      <c r="F51" s="33"/>
      <c r="G51" s="5"/>
      <c r="H51" s="22" t="s">
        <v>96</v>
      </c>
      <c r="I51" s="16">
        <v>781200</v>
      </c>
      <c r="J51" s="5"/>
      <c r="K51" s="43">
        <f t="shared" si="3"/>
        <v>450568443</v>
      </c>
      <c r="L51" s="43">
        <f t="shared" si="4"/>
        <v>0</v>
      </c>
    </row>
    <row r="52" spans="2:12" ht="18" customHeight="1">
      <c r="B52" s="3">
        <v>41913</v>
      </c>
      <c r="C52" s="4" t="s">
        <v>32</v>
      </c>
      <c r="D52" s="3">
        <v>41913</v>
      </c>
      <c r="E52" s="5" t="s">
        <v>351</v>
      </c>
      <c r="F52" s="33"/>
      <c r="G52" s="5"/>
      <c r="H52" s="22" t="s">
        <v>96</v>
      </c>
      <c r="I52" s="16">
        <v>274135</v>
      </c>
      <c r="J52" s="5"/>
      <c r="K52" s="43">
        <f t="shared" si="3"/>
        <v>450842578</v>
      </c>
      <c r="L52" s="43">
        <f t="shared" si="4"/>
        <v>0</v>
      </c>
    </row>
    <row r="53" spans="2:12" ht="18" customHeight="1">
      <c r="B53" s="3">
        <v>41913</v>
      </c>
      <c r="C53" s="4" t="s">
        <v>33</v>
      </c>
      <c r="D53" s="3">
        <v>41913</v>
      </c>
      <c r="E53" s="5" t="s">
        <v>352</v>
      </c>
      <c r="F53" s="33"/>
      <c r="G53" s="5"/>
      <c r="H53" s="22" t="s">
        <v>96</v>
      </c>
      <c r="I53" s="16">
        <v>215715</v>
      </c>
      <c r="J53" s="5"/>
      <c r="K53" s="43">
        <f t="shared" si="3"/>
        <v>451058293</v>
      </c>
      <c r="L53" s="43">
        <f t="shared" si="4"/>
        <v>0</v>
      </c>
    </row>
    <row r="54" spans="2:12" ht="18" customHeight="1">
      <c r="B54" s="3">
        <v>41914</v>
      </c>
      <c r="C54" s="4" t="s">
        <v>34</v>
      </c>
      <c r="D54" s="3">
        <v>41914</v>
      </c>
      <c r="E54" s="5" t="s">
        <v>87</v>
      </c>
      <c r="F54" s="33"/>
      <c r="G54" s="5"/>
      <c r="H54" s="22" t="s">
        <v>96</v>
      </c>
      <c r="I54" s="16">
        <v>1290000</v>
      </c>
      <c r="J54" s="5"/>
      <c r="K54" s="43">
        <f t="shared" si="3"/>
        <v>452348293</v>
      </c>
      <c r="L54" s="43">
        <f t="shared" si="4"/>
        <v>0</v>
      </c>
    </row>
    <row r="55" spans="2:12" ht="18" customHeight="1">
      <c r="B55" s="3">
        <v>41918</v>
      </c>
      <c r="C55" s="4" t="s">
        <v>36</v>
      </c>
      <c r="D55" s="3">
        <v>41918</v>
      </c>
      <c r="E55" s="5" t="s">
        <v>353</v>
      </c>
      <c r="F55" s="33"/>
      <c r="G55" s="5"/>
      <c r="H55" s="22" t="s">
        <v>96</v>
      </c>
      <c r="I55" s="16">
        <v>290909</v>
      </c>
      <c r="J55" s="5"/>
      <c r="K55" s="43">
        <f t="shared" si="3"/>
        <v>452639202</v>
      </c>
      <c r="L55" s="43">
        <f t="shared" si="4"/>
        <v>0</v>
      </c>
    </row>
    <row r="56" spans="2:12" ht="18" customHeight="1">
      <c r="B56" s="3">
        <v>41920</v>
      </c>
      <c r="C56" s="4" t="s">
        <v>37</v>
      </c>
      <c r="D56" s="3">
        <v>41920</v>
      </c>
      <c r="E56" s="5" t="s">
        <v>354</v>
      </c>
      <c r="F56" s="33"/>
      <c r="G56" s="5"/>
      <c r="H56" s="22" t="s">
        <v>96</v>
      </c>
      <c r="I56" s="16">
        <v>48182</v>
      </c>
      <c r="J56" s="5"/>
      <c r="K56" s="43">
        <f t="shared" si="3"/>
        <v>452687384</v>
      </c>
      <c r="L56" s="43">
        <f t="shared" si="4"/>
        <v>0</v>
      </c>
    </row>
    <row r="57" spans="2:12" ht="18" customHeight="1">
      <c r="B57" s="3">
        <v>41922</v>
      </c>
      <c r="C57" s="4" t="s">
        <v>39</v>
      </c>
      <c r="D57" s="3">
        <v>41922</v>
      </c>
      <c r="E57" s="5" t="s">
        <v>27</v>
      </c>
      <c r="F57" s="33"/>
      <c r="G57" s="5"/>
      <c r="H57" s="22" t="s">
        <v>96</v>
      </c>
      <c r="I57" s="16">
        <v>114211</v>
      </c>
      <c r="J57" s="5"/>
      <c r="K57" s="43">
        <f t="shared" si="3"/>
        <v>452801595</v>
      </c>
      <c r="L57" s="43">
        <f t="shared" si="4"/>
        <v>0</v>
      </c>
    </row>
    <row r="58" spans="2:12" ht="18" customHeight="1">
      <c r="B58" s="3">
        <v>41922</v>
      </c>
      <c r="C58" s="4" t="s">
        <v>40</v>
      </c>
      <c r="D58" s="3">
        <v>41922</v>
      </c>
      <c r="E58" s="5" t="s">
        <v>91</v>
      </c>
      <c r="F58" s="33"/>
      <c r="G58" s="5"/>
      <c r="H58" s="22" t="s">
        <v>96</v>
      </c>
      <c r="I58" s="16">
        <v>301000</v>
      </c>
      <c r="J58" s="5"/>
      <c r="K58" s="43">
        <f t="shared" si="3"/>
        <v>453102595</v>
      </c>
      <c r="L58" s="43">
        <f t="shared" si="4"/>
        <v>0</v>
      </c>
    </row>
    <row r="59" spans="2:12" ht="18" customHeight="1">
      <c r="B59" s="3">
        <v>41925</v>
      </c>
      <c r="C59" s="4" t="s">
        <v>44</v>
      </c>
      <c r="D59" s="3">
        <v>41925</v>
      </c>
      <c r="E59" s="5" t="s">
        <v>355</v>
      </c>
      <c r="F59" s="33"/>
      <c r="G59" s="5"/>
      <c r="H59" s="22" t="s">
        <v>96</v>
      </c>
      <c r="I59" s="16">
        <v>50909</v>
      </c>
      <c r="J59" s="5"/>
      <c r="K59" s="43">
        <f t="shared" si="3"/>
        <v>453153504</v>
      </c>
      <c r="L59" s="43">
        <f t="shared" si="4"/>
        <v>0</v>
      </c>
    </row>
    <row r="60" spans="2:12" ht="18" customHeight="1">
      <c r="B60" s="3">
        <v>41925</v>
      </c>
      <c r="C60" s="4" t="s">
        <v>45</v>
      </c>
      <c r="D60" s="3">
        <v>41925</v>
      </c>
      <c r="E60" s="5" t="s">
        <v>188</v>
      </c>
      <c r="F60" s="33"/>
      <c r="G60" s="5"/>
      <c r="H60" s="22" t="s">
        <v>96</v>
      </c>
      <c r="I60" s="16">
        <v>324338</v>
      </c>
      <c r="J60" s="5"/>
      <c r="K60" s="43">
        <f t="shared" si="3"/>
        <v>453477842</v>
      </c>
      <c r="L60" s="43">
        <f t="shared" si="4"/>
        <v>0</v>
      </c>
    </row>
    <row r="61" spans="2:12" ht="18" customHeight="1">
      <c r="B61" s="3">
        <v>41926</v>
      </c>
      <c r="C61" s="4" t="s">
        <v>46</v>
      </c>
      <c r="D61" s="3">
        <v>41926</v>
      </c>
      <c r="E61" s="5" t="s">
        <v>356</v>
      </c>
      <c r="F61" s="33"/>
      <c r="G61" s="5"/>
      <c r="H61" s="22" t="s">
        <v>96</v>
      </c>
      <c r="I61" s="16">
        <v>50000</v>
      </c>
      <c r="J61" s="5"/>
      <c r="K61" s="43">
        <f t="shared" si="3"/>
        <v>453527842</v>
      </c>
      <c r="L61" s="43">
        <f t="shared" si="4"/>
        <v>0</v>
      </c>
    </row>
    <row r="62" spans="2:12" ht="18" customHeight="1">
      <c r="B62" s="3">
        <v>41927</v>
      </c>
      <c r="C62" s="4" t="s">
        <v>47</v>
      </c>
      <c r="D62" s="3">
        <v>41927</v>
      </c>
      <c r="E62" s="5" t="s">
        <v>87</v>
      </c>
      <c r="F62" s="33"/>
      <c r="G62" s="5"/>
      <c r="H62" s="22" t="s">
        <v>96</v>
      </c>
      <c r="I62" s="16">
        <v>1260000</v>
      </c>
      <c r="J62" s="5"/>
      <c r="K62" s="43">
        <f t="shared" si="3"/>
        <v>454787842</v>
      </c>
      <c r="L62" s="43">
        <f t="shared" si="4"/>
        <v>0</v>
      </c>
    </row>
    <row r="63" spans="2:12" ht="18" customHeight="1">
      <c r="B63" s="3">
        <v>41927</v>
      </c>
      <c r="C63" s="4" t="s">
        <v>48</v>
      </c>
      <c r="D63" s="3">
        <v>41927</v>
      </c>
      <c r="E63" s="5" t="s">
        <v>27</v>
      </c>
      <c r="F63" s="33"/>
      <c r="G63" s="5"/>
      <c r="H63" s="22" t="s">
        <v>96</v>
      </c>
      <c r="I63" s="16">
        <v>12485</v>
      </c>
      <c r="J63" s="5"/>
      <c r="K63" s="43">
        <f t="shared" si="3"/>
        <v>454800327</v>
      </c>
      <c r="L63" s="43">
        <f t="shared" si="4"/>
        <v>0</v>
      </c>
    </row>
    <row r="64" spans="2:12" ht="18" customHeight="1">
      <c r="B64" s="3">
        <v>41932</v>
      </c>
      <c r="C64" s="4" t="s">
        <v>53</v>
      </c>
      <c r="D64" s="3">
        <v>41932</v>
      </c>
      <c r="E64" s="5" t="s">
        <v>27</v>
      </c>
      <c r="F64" s="33"/>
      <c r="G64" s="5"/>
      <c r="H64" s="22" t="s">
        <v>96</v>
      </c>
      <c r="I64" s="16">
        <v>377976</v>
      </c>
      <c r="J64" s="5"/>
      <c r="K64" s="43">
        <f t="shared" si="3"/>
        <v>455178303</v>
      </c>
      <c r="L64" s="43">
        <f t="shared" si="4"/>
        <v>0</v>
      </c>
    </row>
    <row r="65" spans="2:12" ht="18" customHeight="1">
      <c r="B65" s="3">
        <v>41935</v>
      </c>
      <c r="C65" s="4" t="s">
        <v>55</v>
      </c>
      <c r="D65" s="3">
        <v>41935</v>
      </c>
      <c r="E65" s="5" t="s">
        <v>188</v>
      </c>
      <c r="F65" s="33"/>
      <c r="G65" s="5"/>
      <c r="H65" s="22" t="s">
        <v>96</v>
      </c>
      <c r="I65" s="16">
        <v>200192</v>
      </c>
      <c r="J65" s="5"/>
      <c r="K65" s="43">
        <f t="shared" si="3"/>
        <v>455378495</v>
      </c>
      <c r="L65" s="43">
        <f t="shared" si="4"/>
        <v>0</v>
      </c>
    </row>
    <row r="66" spans="2:12" ht="18" customHeight="1">
      <c r="B66" s="3">
        <v>41939</v>
      </c>
      <c r="C66" s="4" t="s">
        <v>58</v>
      </c>
      <c r="D66" s="3">
        <v>41939</v>
      </c>
      <c r="E66" s="5" t="s">
        <v>357</v>
      </c>
      <c r="F66" s="33"/>
      <c r="G66" s="5"/>
      <c r="H66" s="22" t="s">
        <v>96</v>
      </c>
      <c r="I66" s="16">
        <v>1440000</v>
      </c>
      <c r="J66" s="5"/>
      <c r="K66" s="43">
        <f t="shared" si="3"/>
        <v>456818495</v>
      </c>
      <c r="L66" s="43">
        <f t="shared" si="4"/>
        <v>0</v>
      </c>
    </row>
    <row r="67" spans="2:12" ht="18" customHeight="1">
      <c r="B67" s="3">
        <v>41939</v>
      </c>
      <c r="C67" s="4" t="s">
        <v>59</v>
      </c>
      <c r="D67" s="3">
        <v>41939</v>
      </c>
      <c r="E67" s="5" t="s">
        <v>358</v>
      </c>
      <c r="F67" s="33"/>
      <c r="G67" s="5"/>
      <c r="H67" s="22" t="s">
        <v>96</v>
      </c>
      <c r="I67" s="16">
        <v>136500</v>
      </c>
      <c r="J67" s="5"/>
      <c r="K67" s="43">
        <f t="shared" si="3"/>
        <v>456954995</v>
      </c>
      <c r="L67" s="43">
        <f t="shared" si="4"/>
        <v>0</v>
      </c>
    </row>
    <row r="68" spans="2:12" ht="18" customHeight="1">
      <c r="B68" s="3">
        <v>41941</v>
      </c>
      <c r="C68" s="4" t="s">
        <v>62</v>
      </c>
      <c r="D68" s="3">
        <v>41941</v>
      </c>
      <c r="E68" s="5" t="s">
        <v>359</v>
      </c>
      <c r="F68" s="33"/>
      <c r="G68" s="5"/>
      <c r="H68" s="22" t="s">
        <v>96</v>
      </c>
      <c r="I68" s="16">
        <v>95700</v>
      </c>
      <c r="J68" s="5"/>
      <c r="K68" s="43">
        <f t="shared" si="3"/>
        <v>457050695</v>
      </c>
      <c r="L68" s="43">
        <f t="shared" si="4"/>
        <v>0</v>
      </c>
    </row>
    <row r="69" spans="2:12" ht="18" customHeight="1">
      <c r="B69" s="3">
        <v>41942</v>
      </c>
      <c r="C69" s="4" t="s">
        <v>63</v>
      </c>
      <c r="D69" s="3">
        <v>41942</v>
      </c>
      <c r="E69" s="5" t="s">
        <v>360</v>
      </c>
      <c r="F69" s="33"/>
      <c r="G69" s="5"/>
      <c r="H69" s="22" t="s">
        <v>96</v>
      </c>
      <c r="I69" s="16">
        <v>33636</v>
      </c>
      <c r="J69" s="5"/>
      <c r="K69" s="43">
        <f t="shared" si="3"/>
        <v>457084331</v>
      </c>
      <c r="L69" s="43">
        <f t="shared" si="4"/>
        <v>0</v>
      </c>
    </row>
    <row r="70" spans="2:12" ht="18" customHeight="1">
      <c r="B70" s="3">
        <v>41943</v>
      </c>
      <c r="C70" s="4" t="s">
        <v>65</v>
      </c>
      <c r="D70" s="3">
        <v>41943</v>
      </c>
      <c r="E70" s="5" t="s">
        <v>188</v>
      </c>
      <c r="F70" s="33"/>
      <c r="G70" s="5"/>
      <c r="H70" s="22" t="s">
        <v>96</v>
      </c>
      <c r="I70" s="16">
        <v>97715</v>
      </c>
      <c r="J70" s="5"/>
      <c r="K70" s="43">
        <f t="shared" si="3"/>
        <v>457182046</v>
      </c>
      <c r="L70" s="43">
        <f t="shared" si="4"/>
        <v>0</v>
      </c>
    </row>
    <row r="71" spans="2:12" ht="18" customHeight="1">
      <c r="B71" s="3">
        <v>41943</v>
      </c>
      <c r="C71" s="4" t="s">
        <v>66</v>
      </c>
      <c r="D71" s="3">
        <v>41943</v>
      </c>
      <c r="E71" s="5" t="s">
        <v>27</v>
      </c>
      <c r="F71" s="33"/>
      <c r="G71" s="5"/>
      <c r="H71" s="22" t="s">
        <v>96</v>
      </c>
      <c r="I71" s="16">
        <v>210631</v>
      </c>
      <c r="J71" s="5"/>
      <c r="K71" s="43">
        <f t="shared" si="3"/>
        <v>457392677</v>
      </c>
      <c r="L71" s="43">
        <f t="shared" si="4"/>
        <v>0</v>
      </c>
    </row>
    <row r="72" spans="2:12" ht="18" customHeight="1">
      <c r="B72" s="3">
        <v>41914</v>
      </c>
      <c r="C72" s="4" t="s">
        <v>169</v>
      </c>
      <c r="D72" s="3">
        <v>41914</v>
      </c>
      <c r="E72" s="5" t="s">
        <v>361</v>
      </c>
      <c r="F72" s="33"/>
      <c r="G72" s="5"/>
      <c r="H72" s="22" t="s">
        <v>21</v>
      </c>
      <c r="I72" s="16">
        <v>31866700</v>
      </c>
      <c r="J72" s="5"/>
      <c r="K72" s="43">
        <f t="shared" si="3"/>
        <v>489259377</v>
      </c>
      <c r="L72" s="43">
        <f t="shared" si="4"/>
        <v>0</v>
      </c>
    </row>
    <row r="73" spans="2:12" ht="18" customHeight="1">
      <c r="B73" s="3">
        <v>41914</v>
      </c>
      <c r="C73" s="4" t="s">
        <v>171</v>
      </c>
      <c r="D73" s="3">
        <v>41914</v>
      </c>
      <c r="E73" s="5" t="s">
        <v>361</v>
      </c>
      <c r="F73" s="33"/>
      <c r="G73" s="5"/>
      <c r="H73" s="22" t="s">
        <v>21</v>
      </c>
      <c r="I73" s="16">
        <v>6293900</v>
      </c>
      <c r="J73" s="5"/>
      <c r="K73" s="43">
        <f t="shared" si="3"/>
        <v>495553277</v>
      </c>
      <c r="L73" s="43">
        <f t="shared" si="4"/>
        <v>0</v>
      </c>
    </row>
    <row r="74" spans="2:12" ht="18" customHeight="1">
      <c r="B74" s="3">
        <v>41923</v>
      </c>
      <c r="C74" s="4" t="s">
        <v>172</v>
      </c>
      <c r="D74" s="3">
        <v>41923</v>
      </c>
      <c r="E74" s="5" t="s">
        <v>362</v>
      </c>
      <c r="F74" s="33"/>
      <c r="G74" s="5"/>
      <c r="H74" s="22" t="s">
        <v>21</v>
      </c>
      <c r="I74" s="16">
        <v>1360000</v>
      </c>
      <c r="J74" s="5"/>
      <c r="K74" s="43">
        <f t="shared" si="3"/>
        <v>496913277</v>
      </c>
      <c r="L74" s="43">
        <f t="shared" si="4"/>
        <v>0</v>
      </c>
    </row>
    <row r="75" spans="2:12" ht="18" customHeight="1">
      <c r="B75" s="3">
        <v>41928</v>
      </c>
      <c r="C75" s="4" t="s">
        <v>174</v>
      </c>
      <c r="D75" s="3">
        <v>41928</v>
      </c>
      <c r="E75" s="5" t="s">
        <v>193</v>
      </c>
      <c r="F75" s="33"/>
      <c r="G75" s="5"/>
      <c r="H75" s="22" t="s">
        <v>21</v>
      </c>
      <c r="I75" s="16">
        <v>1243636</v>
      </c>
      <c r="J75" s="5"/>
      <c r="K75" s="43">
        <f t="shared" si="3"/>
        <v>498156913</v>
      </c>
      <c r="L75" s="43">
        <f t="shared" si="4"/>
        <v>0</v>
      </c>
    </row>
    <row r="76" spans="2:12" ht="18" customHeight="1">
      <c r="B76" s="3">
        <v>41929</v>
      </c>
      <c r="C76" s="4" t="s">
        <v>175</v>
      </c>
      <c r="D76" s="3">
        <v>41929</v>
      </c>
      <c r="E76" s="5" t="s">
        <v>362</v>
      </c>
      <c r="F76" s="33"/>
      <c r="G76" s="5"/>
      <c r="H76" s="22" t="s">
        <v>21</v>
      </c>
      <c r="I76" s="16">
        <v>1360000</v>
      </c>
      <c r="J76" s="5"/>
      <c r="K76" s="43">
        <f t="shared" si="3"/>
        <v>499516913</v>
      </c>
      <c r="L76" s="43">
        <f t="shared" si="4"/>
        <v>0</v>
      </c>
    </row>
    <row r="77" spans="2:12" ht="18" customHeight="1">
      <c r="B77" s="3">
        <v>41930</v>
      </c>
      <c r="C77" s="4" t="s">
        <v>290</v>
      </c>
      <c r="D77" s="3">
        <v>41930</v>
      </c>
      <c r="E77" s="5" t="s">
        <v>362</v>
      </c>
      <c r="F77" s="33"/>
      <c r="G77" s="5"/>
      <c r="H77" s="22" t="s">
        <v>21</v>
      </c>
      <c r="I77" s="16">
        <v>1360000</v>
      </c>
      <c r="J77" s="5"/>
      <c r="K77" s="43">
        <f t="shared" si="3"/>
        <v>500876913</v>
      </c>
      <c r="L77" s="43">
        <f t="shared" si="4"/>
        <v>0</v>
      </c>
    </row>
    <row r="78" spans="2:12" ht="18" customHeight="1">
      <c r="B78" s="3">
        <v>41930</v>
      </c>
      <c r="C78" s="4" t="s">
        <v>292</v>
      </c>
      <c r="D78" s="3">
        <v>41930</v>
      </c>
      <c r="E78" s="5" t="s">
        <v>363</v>
      </c>
      <c r="F78" s="33"/>
      <c r="G78" s="5"/>
      <c r="H78" s="22" t="s">
        <v>21</v>
      </c>
      <c r="I78" s="16">
        <v>606000</v>
      </c>
      <c r="J78" s="5"/>
      <c r="K78" s="43">
        <f t="shared" si="3"/>
        <v>501482913</v>
      </c>
      <c r="L78" s="43">
        <f t="shared" si="4"/>
        <v>0</v>
      </c>
    </row>
    <row r="79" spans="2:12" ht="18" customHeight="1">
      <c r="B79" s="3">
        <v>41937</v>
      </c>
      <c r="C79" s="4" t="s">
        <v>339</v>
      </c>
      <c r="D79" s="3">
        <v>41937</v>
      </c>
      <c r="E79" s="5" t="s">
        <v>173</v>
      </c>
      <c r="F79" s="33"/>
      <c r="G79" s="5"/>
      <c r="H79" s="22" t="s">
        <v>21</v>
      </c>
      <c r="I79" s="16">
        <v>522000</v>
      </c>
      <c r="J79" s="5"/>
      <c r="K79" s="43">
        <f t="shared" si="3"/>
        <v>502004913</v>
      </c>
      <c r="L79" s="43">
        <f t="shared" si="4"/>
        <v>0</v>
      </c>
    </row>
    <row r="80" spans="2:12" ht="18" customHeight="1">
      <c r="B80" s="3">
        <v>41937</v>
      </c>
      <c r="C80" s="4" t="s">
        <v>364</v>
      </c>
      <c r="D80" s="3">
        <v>41937</v>
      </c>
      <c r="E80" s="5" t="s">
        <v>365</v>
      </c>
      <c r="F80" s="33"/>
      <c r="G80" s="5"/>
      <c r="H80" s="22" t="s">
        <v>21</v>
      </c>
      <c r="I80" s="16">
        <v>3753000</v>
      </c>
      <c r="J80" s="5"/>
      <c r="K80" s="43">
        <f t="shared" si="3"/>
        <v>505757913</v>
      </c>
      <c r="L80" s="43">
        <f t="shared" si="4"/>
        <v>0</v>
      </c>
    </row>
    <row r="81" spans="1:12" ht="18" customHeight="1">
      <c r="A81" s="6" t="str">
        <f>C81&amp;D81</f>
        <v/>
      </c>
      <c r="B81" s="18"/>
      <c r="C81" s="15"/>
      <c r="D81" s="15"/>
      <c r="E81" s="15"/>
      <c r="F81" s="15"/>
      <c r="G81" s="15"/>
      <c r="H81" s="19"/>
      <c r="I81" s="15"/>
      <c r="J81" s="15"/>
      <c r="K81" s="4"/>
      <c r="L81" s="15"/>
    </row>
    <row r="82" spans="1:12" s="27" customFormat="1" ht="18" customHeight="1">
      <c r="B82" s="25"/>
      <c r="C82" s="25"/>
      <c r="D82" s="25"/>
      <c r="E82" s="25" t="s">
        <v>17</v>
      </c>
      <c r="F82" s="25"/>
      <c r="G82" s="25"/>
      <c r="H82" s="26" t="s">
        <v>18</v>
      </c>
      <c r="I82" s="25">
        <f>SUM(I13:I81)</f>
        <v>71321114</v>
      </c>
      <c r="J82" s="25">
        <f>SUM(J13:J81)</f>
        <v>0</v>
      </c>
      <c r="K82" s="26" t="s">
        <v>18</v>
      </c>
      <c r="L82" s="26" t="s">
        <v>18</v>
      </c>
    </row>
    <row r="83" spans="1:12" s="27" customFormat="1" ht="18" customHeight="1">
      <c r="B83" s="28"/>
      <c r="C83" s="28"/>
      <c r="D83" s="28"/>
      <c r="E83" s="28" t="s">
        <v>19</v>
      </c>
      <c r="F83" s="28"/>
      <c r="G83" s="28"/>
      <c r="H83" s="29" t="s">
        <v>18</v>
      </c>
      <c r="I83" s="29" t="s">
        <v>18</v>
      </c>
      <c r="J83" s="29" t="s">
        <v>18</v>
      </c>
      <c r="K83" s="20">
        <f>K13+I82-J82</f>
        <v>505757913</v>
      </c>
      <c r="L83" s="29" t="s">
        <v>18</v>
      </c>
    </row>
    <row r="84" spans="1:12" ht="18" customHeight="1"/>
    <row r="85" spans="1:12" ht="18" customHeight="1">
      <c r="B85" s="21" t="s">
        <v>23</v>
      </c>
    </row>
    <row r="86" spans="1:12" ht="18" customHeight="1">
      <c r="B86" s="21" t="s">
        <v>139</v>
      </c>
    </row>
    <row r="87" spans="1:12" ht="18" customHeight="1">
      <c r="K87" s="8" t="s">
        <v>140</v>
      </c>
    </row>
    <row r="88" spans="1:12" s="7" customFormat="1" ht="14.25">
      <c r="C88" s="49" t="s">
        <v>177</v>
      </c>
      <c r="D88" s="49"/>
      <c r="K88" s="7" t="s">
        <v>8</v>
      </c>
    </row>
    <row r="89" spans="1:12" s="2" customFormat="1">
      <c r="C89" s="50" t="s">
        <v>9</v>
      </c>
      <c r="D89" s="50"/>
      <c r="K89" s="2" t="s">
        <v>9</v>
      </c>
    </row>
  </sheetData>
  <autoFilter ref="B11:M80"/>
  <mergeCells count="16">
    <mergeCell ref="I1:L1"/>
    <mergeCell ref="I2:L3"/>
    <mergeCell ref="B5:L5"/>
    <mergeCell ref="B6:L6"/>
    <mergeCell ref="B7:L7"/>
    <mergeCell ref="C88:D88"/>
    <mergeCell ref="C89:D89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B14:J80">
    <cfRule type="expression" dxfId="2" priority="1" stopIfTrue="1">
      <formula>#REF!&lt;&gt;""</formula>
    </cfRule>
  </conditionalFormatting>
  <pageMargins left="0.59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J78"/>
  <sheetViews>
    <sheetView topLeftCell="B58" zoomScale="90" workbookViewId="0">
      <selection activeCell="G134" sqref="G134"/>
    </sheetView>
  </sheetViews>
  <sheetFormatPr defaultRowHeight="15"/>
  <cols>
    <col min="1" max="1" width="0.140625" style="6" customWidth="1"/>
    <col min="2" max="2" width="10.7109375" style="6" customWidth="1"/>
    <col min="3" max="3" width="8.7109375" style="6" customWidth="1"/>
    <col min="4" max="4" width="10.85546875" style="6" customWidth="1"/>
    <col min="5" max="5" width="44" style="6" customWidth="1"/>
    <col min="6" max="6" width="6.85546875" style="6" customWidth="1"/>
    <col min="7" max="8" width="14.5703125" style="6" customWidth="1"/>
    <col min="9" max="9" width="15.85546875" style="6" customWidth="1"/>
    <col min="10" max="10" width="9.7109375" style="6" customWidth="1"/>
    <col min="11" max="16384" width="9.140625" style="6"/>
  </cols>
  <sheetData>
    <row r="1" spans="1:10" s="11" customFormat="1" ht="16.5" customHeight="1">
      <c r="B1" s="1" t="s">
        <v>0</v>
      </c>
      <c r="C1" s="10"/>
      <c r="D1" s="10"/>
      <c r="E1" s="10"/>
      <c r="G1" s="52" t="s">
        <v>98</v>
      </c>
      <c r="H1" s="52"/>
      <c r="I1" s="52"/>
      <c r="J1" s="52"/>
    </row>
    <row r="2" spans="1:10" s="11" customFormat="1" ht="16.5" customHeight="1">
      <c r="B2" s="1" t="s">
        <v>24</v>
      </c>
      <c r="C2" s="35"/>
      <c r="D2" s="35"/>
      <c r="E2" s="35"/>
      <c r="G2" s="53" t="s">
        <v>95</v>
      </c>
      <c r="H2" s="53"/>
      <c r="I2" s="53"/>
      <c r="J2" s="53"/>
    </row>
    <row r="3" spans="1:10" s="11" customFormat="1" ht="16.5" customHeight="1">
      <c r="B3" s="9"/>
      <c r="C3" s="12"/>
      <c r="D3" s="12"/>
      <c r="E3" s="35"/>
      <c r="G3" s="53"/>
      <c r="H3" s="53"/>
      <c r="I3" s="53"/>
      <c r="J3" s="53"/>
    </row>
    <row r="4" spans="1:10" s="11" customFormat="1" ht="6.75" customHeight="1">
      <c r="B4" s="35"/>
      <c r="C4" s="35"/>
      <c r="D4" s="35"/>
      <c r="E4" s="35"/>
      <c r="G4" s="36"/>
      <c r="H4" s="36"/>
      <c r="I4" s="36"/>
      <c r="J4" s="36"/>
    </row>
    <row r="5" spans="1:10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</row>
    <row r="6" spans="1:10">
      <c r="B6" s="57" t="s">
        <v>100</v>
      </c>
      <c r="C6" s="57"/>
      <c r="D6" s="57"/>
      <c r="E6" s="57"/>
      <c r="F6" s="57"/>
      <c r="G6" s="57"/>
      <c r="H6" s="57"/>
      <c r="I6" s="57"/>
      <c r="J6" s="57"/>
    </row>
    <row r="7" spans="1:10">
      <c r="B7" s="57" t="s">
        <v>101</v>
      </c>
      <c r="C7" s="57"/>
      <c r="D7" s="57"/>
      <c r="E7" s="57"/>
      <c r="F7" s="57"/>
      <c r="G7" s="57"/>
      <c r="H7" s="57"/>
      <c r="I7" s="57"/>
      <c r="J7" s="57"/>
    </row>
    <row r="8" spans="1:10">
      <c r="B8" s="57" t="s">
        <v>102</v>
      </c>
      <c r="C8" s="57"/>
      <c r="D8" s="57"/>
      <c r="E8" s="57"/>
      <c r="F8" s="57"/>
      <c r="G8" s="57"/>
      <c r="H8" s="57"/>
      <c r="I8" s="57"/>
      <c r="J8" s="57"/>
    </row>
    <row r="9" spans="1:10" ht="27" customHeight="1">
      <c r="B9" s="38"/>
      <c r="C9" s="38"/>
      <c r="D9" s="38"/>
      <c r="E9" s="38"/>
      <c r="F9" s="38"/>
      <c r="G9" s="38"/>
      <c r="H9" s="38"/>
      <c r="I9" s="38"/>
      <c r="J9" s="38"/>
    </row>
    <row r="10" spans="1:10" ht="16.5" customHeight="1">
      <c r="B10" s="55" t="s">
        <v>10</v>
      </c>
      <c r="C10" s="51" t="s">
        <v>103</v>
      </c>
      <c r="D10" s="51"/>
      <c r="E10" s="51" t="s">
        <v>1</v>
      </c>
      <c r="F10" s="55" t="s">
        <v>11</v>
      </c>
      <c r="G10" s="51" t="s">
        <v>12</v>
      </c>
      <c r="H10" s="51"/>
      <c r="I10" s="51" t="s">
        <v>105</v>
      </c>
      <c r="J10" s="51" t="s">
        <v>2</v>
      </c>
    </row>
    <row r="11" spans="1:10" ht="34.5" customHeight="1">
      <c r="B11" s="56"/>
      <c r="C11" s="37" t="s">
        <v>76</v>
      </c>
      <c r="D11" s="37" t="s">
        <v>104</v>
      </c>
      <c r="E11" s="51"/>
      <c r="F11" s="56"/>
      <c r="G11" s="37" t="s">
        <v>13</v>
      </c>
      <c r="H11" s="37" t="s">
        <v>14</v>
      </c>
      <c r="I11" s="37" t="s">
        <v>13</v>
      </c>
      <c r="J11" s="37" t="s">
        <v>14</v>
      </c>
    </row>
    <row r="12" spans="1:10" s="14" customFormat="1" ht="17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 t="s">
        <v>15</v>
      </c>
      <c r="G12" s="13">
        <v>1</v>
      </c>
      <c r="H12" s="13">
        <v>2</v>
      </c>
      <c r="I12" s="13">
        <v>3</v>
      </c>
      <c r="J12" s="13" t="s">
        <v>7</v>
      </c>
    </row>
    <row r="13" spans="1:10" s="27" customFormat="1" ht="17.25" customHeight="1">
      <c r="B13" s="25"/>
      <c r="C13" s="25"/>
      <c r="D13" s="25"/>
      <c r="E13" s="25" t="s">
        <v>16</v>
      </c>
      <c r="F13" s="30"/>
      <c r="G13" s="24"/>
      <c r="H13" s="25"/>
      <c r="I13" s="31">
        <f>'10'!K83</f>
        <v>505757913</v>
      </c>
      <c r="J13" s="25"/>
    </row>
    <row r="14" spans="1:10" ht="22.5" customHeight="1">
      <c r="A14" s="6" t="str">
        <f t="shared" ref="A14:A44" si="0">C14&amp;D14</f>
        <v>GBN41949</v>
      </c>
      <c r="B14" s="3">
        <v>41949</v>
      </c>
      <c r="C14" s="4" t="s">
        <v>77</v>
      </c>
      <c r="D14" s="3">
        <v>41949</v>
      </c>
      <c r="E14" s="5" t="s">
        <v>197</v>
      </c>
      <c r="F14" s="22" t="s">
        <v>22</v>
      </c>
      <c r="G14" s="16">
        <v>2500</v>
      </c>
      <c r="H14" s="5"/>
      <c r="I14" s="43">
        <f>MAX(I13+G14-H14-J13,0)</f>
        <v>505760413</v>
      </c>
      <c r="J14" s="43">
        <f>MAX(J13+H14-I13-G14,0)</f>
        <v>0</v>
      </c>
    </row>
    <row r="15" spans="1:10" ht="22.5" customHeight="1">
      <c r="A15" s="6" t="str">
        <f t="shared" si="0"/>
        <v>GBN41949</v>
      </c>
      <c r="B15" s="3">
        <v>41949</v>
      </c>
      <c r="C15" s="4" t="s">
        <v>77</v>
      </c>
      <c r="D15" s="3">
        <v>41949</v>
      </c>
      <c r="E15" s="5" t="s">
        <v>119</v>
      </c>
      <c r="F15" s="22" t="s">
        <v>22</v>
      </c>
      <c r="G15" s="16">
        <v>2500</v>
      </c>
      <c r="H15" s="5"/>
      <c r="I15" s="43">
        <f t="shared" ref="I15:I44" si="1">MAX(I14+G15-H15-J14,0)</f>
        <v>505762913</v>
      </c>
      <c r="J15" s="43">
        <f t="shared" ref="J15:J44" si="2">MAX(J14+H15-I14-G15,0)</f>
        <v>0</v>
      </c>
    </row>
    <row r="16" spans="1:10" ht="22.5" customHeight="1">
      <c r="A16" s="6" t="str">
        <f t="shared" si="0"/>
        <v>GBN41949</v>
      </c>
      <c r="B16" s="3">
        <v>41949</v>
      </c>
      <c r="C16" s="4" t="s">
        <v>77</v>
      </c>
      <c r="D16" s="3">
        <v>41949</v>
      </c>
      <c r="E16" s="5" t="s">
        <v>119</v>
      </c>
      <c r="F16" s="22" t="s">
        <v>22</v>
      </c>
      <c r="G16" s="16">
        <v>2500</v>
      </c>
      <c r="H16" s="5"/>
      <c r="I16" s="43">
        <f t="shared" si="1"/>
        <v>505765413</v>
      </c>
      <c r="J16" s="43">
        <f t="shared" si="2"/>
        <v>0</v>
      </c>
    </row>
    <row r="17" spans="1:10" ht="22.5" customHeight="1">
      <c r="A17" s="6" t="str">
        <f t="shared" si="0"/>
        <v>GBN41960</v>
      </c>
      <c r="B17" s="3">
        <v>41960</v>
      </c>
      <c r="C17" s="4" t="s">
        <v>77</v>
      </c>
      <c r="D17" s="3">
        <v>41960</v>
      </c>
      <c r="E17" s="5" t="s">
        <v>366</v>
      </c>
      <c r="F17" s="22" t="s">
        <v>22</v>
      </c>
      <c r="G17" s="16">
        <v>21360</v>
      </c>
      <c r="H17" s="5"/>
      <c r="I17" s="43">
        <f t="shared" si="1"/>
        <v>505786773</v>
      </c>
      <c r="J17" s="43">
        <f t="shared" si="2"/>
        <v>0</v>
      </c>
    </row>
    <row r="18" spans="1:10" ht="22.5" customHeight="1">
      <c r="A18" s="6" t="str">
        <f t="shared" si="0"/>
        <v>GBN41960</v>
      </c>
      <c r="B18" s="3">
        <v>41960</v>
      </c>
      <c r="C18" s="4" t="s">
        <v>77</v>
      </c>
      <c r="D18" s="3">
        <v>41960</v>
      </c>
      <c r="E18" s="5" t="s">
        <v>367</v>
      </c>
      <c r="F18" s="22" t="s">
        <v>22</v>
      </c>
      <c r="G18" s="16">
        <v>21360</v>
      </c>
      <c r="H18" s="5"/>
      <c r="I18" s="43">
        <f t="shared" si="1"/>
        <v>505808133</v>
      </c>
      <c r="J18" s="43">
        <f t="shared" si="2"/>
        <v>0</v>
      </c>
    </row>
    <row r="19" spans="1:10" ht="22.5" customHeight="1">
      <c r="A19" s="6" t="str">
        <f t="shared" si="0"/>
        <v>GBN41963</v>
      </c>
      <c r="B19" s="3">
        <v>41963</v>
      </c>
      <c r="C19" s="4" t="s">
        <v>77</v>
      </c>
      <c r="D19" s="3">
        <v>41963</v>
      </c>
      <c r="E19" s="5" t="s">
        <v>197</v>
      </c>
      <c r="F19" s="22" t="s">
        <v>22</v>
      </c>
      <c r="G19" s="16">
        <v>2500</v>
      </c>
      <c r="H19" s="5"/>
      <c r="I19" s="43">
        <f t="shared" si="1"/>
        <v>505810633</v>
      </c>
      <c r="J19" s="43">
        <f t="shared" si="2"/>
        <v>0</v>
      </c>
    </row>
    <row r="20" spans="1:10" ht="22.5" customHeight="1">
      <c r="A20" s="6" t="str">
        <f t="shared" si="0"/>
        <v>GBN41963</v>
      </c>
      <c r="B20" s="3">
        <v>41963</v>
      </c>
      <c r="C20" s="4" t="s">
        <v>77</v>
      </c>
      <c r="D20" s="3">
        <v>41963</v>
      </c>
      <c r="E20" s="5" t="s">
        <v>197</v>
      </c>
      <c r="F20" s="22" t="s">
        <v>22</v>
      </c>
      <c r="G20" s="16">
        <v>2000</v>
      </c>
      <c r="H20" s="5"/>
      <c r="I20" s="43">
        <f t="shared" si="1"/>
        <v>505812633</v>
      </c>
      <c r="J20" s="43">
        <f t="shared" si="2"/>
        <v>0</v>
      </c>
    </row>
    <row r="21" spans="1:10" ht="22.5" customHeight="1">
      <c r="A21" s="6" t="str">
        <f t="shared" si="0"/>
        <v>GBN41963</v>
      </c>
      <c r="B21" s="3">
        <v>41963</v>
      </c>
      <c r="C21" s="4" t="s">
        <v>77</v>
      </c>
      <c r="D21" s="3">
        <v>41963</v>
      </c>
      <c r="E21" s="5" t="s">
        <v>197</v>
      </c>
      <c r="F21" s="22" t="s">
        <v>22</v>
      </c>
      <c r="G21" s="16">
        <v>2500</v>
      </c>
      <c r="H21" s="5"/>
      <c r="I21" s="43">
        <f t="shared" si="1"/>
        <v>505815133</v>
      </c>
      <c r="J21" s="43">
        <f t="shared" si="2"/>
        <v>0</v>
      </c>
    </row>
    <row r="22" spans="1:10" ht="22.5" customHeight="1">
      <c r="A22" s="6" t="str">
        <f t="shared" si="0"/>
        <v>GBN41963</v>
      </c>
      <c r="B22" s="3">
        <v>41963</v>
      </c>
      <c r="C22" s="4" t="s">
        <v>77</v>
      </c>
      <c r="D22" s="3">
        <v>41963</v>
      </c>
      <c r="E22" s="5" t="s">
        <v>197</v>
      </c>
      <c r="F22" s="22" t="s">
        <v>22</v>
      </c>
      <c r="G22" s="16">
        <v>2000</v>
      </c>
      <c r="H22" s="5"/>
      <c r="I22" s="43">
        <f t="shared" si="1"/>
        <v>505817133</v>
      </c>
      <c r="J22" s="43">
        <f t="shared" si="2"/>
        <v>0</v>
      </c>
    </row>
    <row r="23" spans="1:10" ht="22.5" customHeight="1">
      <c r="A23" s="6" t="str">
        <f t="shared" si="0"/>
        <v>GBN41963</v>
      </c>
      <c r="B23" s="3">
        <v>41963</v>
      </c>
      <c r="C23" s="4" t="s">
        <v>77</v>
      </c>
      <c r="D23" s="3">
        <v>41963</v>
      </c>
      <c r="E23" s="23" t="s">
        <v>197</v>
      </c>
      <c r="F23" s="22" t="s">
        <v>22</v>
      </c>
      <c r="G23" s="16">
        <v>3000</v>
      </c>
      <c r="H23" s="5"/>
      <c r="I23" s="43">
        <f t="shared" si="1"/>
        <v>505820133</v>
      </c>
      <c r="J23" s="43">
        <f t="shared" si="2"/>
        <v>0</v>
      </c>
    </row>
    <row r="24" spans="1:10" ht="22.5" customHeight="1">
      <c r="B24" s="3">
        <v>41956</v>
      </c>
      <c r="C24" s="15" t="s">
        <v>77</v>
      </c>
      <c r="D24" s="3">
        <v>41956</v>
      </c>
      <c r="E24" s="15" t="s">
        <v>366</v>
      </c>
      <c r="F24" s="22" t="s">
        <v>78</v>
      </c>
      <c r="G24" s="15">
        <v>10670</v>
      </c>
      <c r="H24" s="15"/>
      <c r="I24" s="43">
        <f t="shared" si="1"/>
        <v>505830803</v>
      </c>
      <c r="J24" s="43">
        <f t="shared" si="2"/>
        <v>0</v>
      </c>
    </row>
    <row r="25" spans="1:10" ht="22.5" customHeight="1">
      <c r="A25" s="6" t="str">
        <f t="shared" si="0"/>
        <v>GBN41971</v>
      </c>
      <c r="B25" s="3">
        <v>41971</v>
      </c>
      <c r="C25" s="4" t="s">
        <v>77</v>
      </c>
      <c r="D25" s="3">
        <v>41971</v>
      </c>
      <c r="E25" s="5" t="s">
        <v>264</v>
      </c>
      <c r="F25" s="22" t="s">
        <v>78</v>
      </c>
      <c r="G25" s="16">
        <v>21410</v>
      </c>
      <c r="H25" s="5"/>
      <c r="I25" s="43">
        <f t="shared" si="1"/>
        <v>505852213</v>
      </c>
      <c r="J25" s="43">
        <f t="shared" si="2"/>
        <v>0</v>
      </c>
    </row>
    <row r="26" spans="1:10" ht="22.5" customHeight="1">
      <c r="A26" s="6" t="str">
        <f t="shared" si="0"/>
        <v>GBN41971</v>
      </c>
      <c r="B26" s="3">
        <v>41971</v>
      </c>
      <c r="C26" s="4" t="s">
        <v>77</v>
      </c>
      <c r="D26" s="3">
        <v>41971</v>
      </c>
      <c r="E26" s="5" t="s">
        <v>115</v>
      </c>
      <c r="F26" s="22" t="s">
        <v>78</v>
      </c>
      <c r="G26" s="16">
        <v>59092</v>
      </c>
      <c r="H26" s="5"/>
      <c r="I26" s="43">
        <f t="shared" si="1"/>
        <v>505911305</v>
      </c>
      <c r="J26" s="43">
        <f t="shared" si="2"/>
        <v>0</v>
      </c>
    </row>
    <row r="27" spans="1:10" ht="22.5" customHeight="1">
      <c r="A27" s="6" t="str">
        <f t="shared" si="0"/>
        <v>GBN41971</v>
      </c>
      <c r="B27" s="3">
        <v>41971</v>
      </c>
      <c r="C27" s="4" t="s">
        <v>77</v>
      </c>
      <c r="D27" s="3">
        <v>41971</v>
      </c>
      <c r="E27" s="5" t="s">
        <v>115</v>
      </c>
      <c r="F27" s="22" t="s">
        <v>78</v>
      </c>
      <c r="G27" s="16">
        <v>76434</v>
      </c>
      <c r="H27" s="5"/>
      <c r="I27" s="43">
        <f t="shared" si="1"/>
        <v>505987739</v>
      </c>
      <c r="J27" s="43">
        <f t="shared" si="2"/>
        <v>0</v>
      </c>
    </row>
    <row r="28" spans="1:10" ht="22.5" customHeight="1">
      <c r="A28" s="6" t="str">
        <f t="shared" si="0"/>
        <v>C0141941</v>
      </c>
      <c r="B28" s="3">
        <v>41944</v>
      </c>
      <c r="C28" s="4" t="s">
        <v>31</v>
      </c>
      <c r="D28" s="3">
        <v>41941</v>
      </c>
      <c r="E28" s="5" t="s">
        <v>26</v>
      </c>
      <c r="F28" s="22" t="s">
        <v>96</v>
      </c>
      <c r="G28" s="16">
        <v>809200</v>
      </c>
      <c r="H28" s="5"/>
      <c r="I28" s="43">
        <f t="shared" si="1"/>
        <v>506796939</v>
      </c>
      <c r="J28" s="43">
        <f t="shared" si="2"/>
        <v>0</v>
      </c>
    </row>
    <row r="29" spans="1:10" ht="22.5" customHeight="1">
      <c r="A29" s="6" t="str">
        <f t="shared" si="0"/>
        <v>C0341942</v>
      </c>
      <c r="B29" s="3">
        <v>41946</v>
      </c>
      <c r="C29" s="4" t="s">
        <v>33</v>
      </c>
      <c r="D29" s="3">
        <v>41942</v>
      </c>
      <c r="E29" s="23" t="s">
        <v>368</v>
      </c>
      <c r="F29" s="22" t="s">
        <v>96</v>
      </c>
      <c r="G29" s="16">
        <v>547830</v>
      </c>
      <c r="H29" s="5"/>
      <c r="I29" s="43">
        <f t="shared" si="1"/>
        <v>507344769</v>
      </c>
      <c r="J29" s="43">
        <f t="shared" si="2"/>
        <v>0</v>
      </c>
    </row>
    <row r="30" spans="1:10" ht="22.5" customHeight="1">
      <c r="A30" s="6" t="str">
        <f t="shared" si="0"/>
        <v>C0441943</v>
      </c>
      <c r="B30" s="3">
        <v>41946</v>
      </c>
      <c r="C30" s="4" t="s">
        <v>34</v>
      </c>
      <c r="D30" s="3">
        <v>41943</v>
      </c>
      <c r="E30" s="5" t="s">
        <v>369</v>
      </c>
      <c r="F30" s="22" t="s">
        <v>96</v>
      </c>
      <c r="G30" s="16">
        <v>237938</v>
      </c>
      <c r="H30" s="5"/>
      <c r="I30" s="43">
        <f t="shared" si="1"/>
        <v>507582707</v>
      </c>
      <c r="J30" s="43">
        <f t="shared" si="2"/>
        <v>0</v>
      </c>
    </row>
    <row r="31" spans="1:10" ht="22.5" customHeight="1">
      <c r="A31" s="6" t="str">
        <f t="shared" si="0"/>
        <v>C0741949</v>
      </c>
      <c r="B31" s="3">
        <v>41949</v>
      </c>
      <c r="C31" s="4" t="s">
        <v>37</v>
      </c>
      <c r="D31" s="3">
        <v>41949</v>
      </c>
      <c r="E31" s="23" t="s">
        <v>370</v>
      </c>
      <c r="F31" s="22" t="s">
        <v>96</v>
      </c>
      <c r="G31" s="16">
        <v>199800</v>
      </c>
      <c r="H31" s="5"/>
      <c r="I31" s="43">
        <f t="shared" si="1"/>
        <v>507782507</v>
      </c>
      <c r="J31" s="43">
        <f t="shared" si="2"/>
        <v>0</v>
      </c>
    </row>
    <row r="32" spans="1:10" ht="22.5" customHeight="1">
      <c r="A32" s="6" t="str">
        <f t="shared" si="0"/>
        <v>C0941950</v>
      </c>
      <c r="B32" s="3">
        <v>41950</v>
      </c>
      <c r="C32" s="4" t="s">
        <v>39</v>
      </c>
      <c r="D32" s="3">
        <v>41950</v>
      </c>
      <c r="E32" s="23" t="s">
        <v>27</v>
      </c>
      <c r="F32" s="22" t="s">
        <v>96</v>
      </c>
      <c r="G32" s="16">
        <v>335758</v>
      </c>
      <c r="H32" s="5"/>
      <c r="I32" s="43">
        <f t="shared" si="1"/>
        <v>508118265</v>
      </c>
      <c r="J32" s="43">
        <f t="shared" si="2"/>
        <v>0</v>
      </c>
    </row>
    <row r="33" spans="1:10" ht="22.5" customHeight="1">
      <c r="A33" s="6" t="str">
        <f t="shared" si="0"/>
        <v>C1041950</v>
      </c>
      <c r="B33" s="3">
        <v>41950</v>
      </c>
      <c r="C33" s="4" t="s">
        <v>40</v>
      </c>
      <c r="D33" s="3">
        <v>41950</v>
      </c>
      <c r="E33" s="5" t="s">
        <v>188</v>
      </c>
      <c r="F33" s="22" t="s">
        <v>96</v>
      </c>
      <c r="G33" s="16">
        <v>178347</v>
      </c>
      <c r="H33" s="5"/>
      <c r="I33" s="43">
        <f t="shared" si="1"/>
        <v>508296612</v>
      </c>
      <c r="J33" s="43">
        <f t="shared" si="2"/>
        <v>0</v>
      </c>
    </row>
    <row r="34" spans="1:10" ht="22.5" customHeight="1">
      <c r="A34" s="6" t="str">
        <f t="shared" si="0"/>
        <v>C1241953</v>
      </c>
      <c r="B34" s="3">
        <v>41953</v>
      </c>
      <c r="C34" s="4" t="s">
        <v>42</v>
      </c>
      <c r="D34" s="3">
        <v>41953</v>
      </c>
      <c r="E34" s="5" t="s">
        <v>371</v>
      </c>
      <c r="F34" s="22" t="s">
        <v>96</v>
      </c>
      <c r="G34" s="16">
        <v>3662</v>
      </c>
      <c r="H34" s="5"/>
      <c r="I34" s="43">
        <f t="shared" si="1"/>
        <v>508300274</v>
      </c>
      <c r="J34" s="43">
        <f t="shared" si="2"/>
        <v>0</v>
      </c>
    </row>
    <row r="35" spans="1:10" ht="22.5" customHeight="1">
      <c r="A35" s="6" t="str">
        <f t="shared" si="0"/>
        <v>C1541955</v>
      </c>
      <c r="B35" s="3">
        <v>41955</v>
      </c>
      <c r="C35" s="4" t="s">
        <v>45</v>
      </c>
      <c r="D35" s="3">
        <v>41955</v>
      </c>
      <c r="E35" s="5" t="s">
        <v>372</v>
      </c>
      <c r="F35" s="22" t="s">
        <v>96</v>
      </c>
      <c r="G35" s="16">
        <v>577186</v>
      </c>
      <c r="H35" s="5"/>
      <c r="I35" s="43">
        <f t="shared" si="1"/>
        <v>508877460</v>
      </c>
      <c r="J35" s="43">
        <f t="shared" si="2"/>
        <v>0</v>
      </c>
    </row>
    <row r="36" spans="1:10" ht="22.5" customHeight="1">
      <c r="A36" s="6" t="str">
        <f t="shared" si="0"/>
        <v>C1941957</v>
      </c>
      <c r="B36" s="3">
        <v>41957</v>
      </c>
      <c r="C36" s="4" t="s">
        <v>49</v>
      </c>
      <c r="D36" s="3">
        <v>41957</v>
      </c>
      <c r="E36" s="5" t="s">
        <v>373</v>
      </c>
      <c r="F36" s="22" t="s">
        <v>96</v>
      </c>
      <c r="G36" s="16">
        <v>726364</v>
      </c>
      <c r="H36" s="5"/>
      <c r="I36" s="43">
        <f t="shared" si="1"/>
        <v>509603824</v>
      </c>
      <c r="J36" s="43">
        <f t="shared" si="2"/>
        <v>0</v>
      </c>
    </row>
    <row r="37" spans="1:10" ht="22.5" customHeight="1">
      <c r="A37" s="6" t="str">
        <f t="shared" si="0"/>
        <v>C2141958</v>
      </c>
      <c r="B37" s="3">
        <v>41958</v>
      </c>
      <c r="C37" s="4" t="s">
        <v>51</v>
      </c>
      <c r="D37" s="3">
        <v>41958</v>
      </c>
      <c r="E37" s="5" t="s">
        <v>188</v>
      </c>
      <c r="F37" s="22" t="s">
        <v>96</v>
      </c>
      <c r="G37" s="16">
        <v>203623</v>
      </c>
      <c r="H37" s="5"/>
      <c r="I37" s="43">
        <f t="shared" si="1"/>
        <v>509807447</v>
      </c>
      <c r="J37" s="43">
        <f t="shared" si="2"/>
        <v>0</v>
      </c>
    </row>
    <row r="38" spans="1:10" ht="22.5" customHeight="1">
      <c r="A38" s="6" t="str">
        <f t="shared" si="0"/>
        <v>C2341960</v>
      </c>
      <c r="B38" s="3">
        <v>41960</v>
      </c>
      <c r="C38" s="4" t="s">
        <v>53</v>
      </c>
      <c r="D38" s="3">
        <v>41960</v>
      </c>
      <c r="E38" s="5" t="s">
        <v>374</v>
      </c>
      <c r="F38" s="22" t="s">
        <v>96</v>
      </c>
      <c r="G38" s="16">
        <v>339702</v>
      </c>
      <c r="H38" s="5"/>
      <c r="I38" s="43">
        <f t="shared" si="1"/>
        <v>510147149</v>
      </c>
      <c r="J38" s="43">
        <f t="shared" si="2"/>
        <v>0</v>
      </c>
    </row>
    <row r="39" spans="1:10" ht="22.5" customHeight="1">
      <c r="A39" s="6" t="str">
        <f t="shared" si="0"/>
        <v>C2841963</v>
      </c>
      <c r="B39" s="3">
        <v>41963</v>
      </c>
      <c r="C39" s="4" t="s">
        <v>58</v>
      </c>
      <c r="D39" s="3">
        <v>41963</v>
      </c>
      <c r="E39" s="5" t="s">
        <v>375</v>
      </c>
      <c r="F39" s="22" t="s">
        <v>96</v>
      </c>
      <c r="G39" s="16">
        <v>7382</v>
      </c>
      <c r="H39" s="5"/>
      <c r="I39" s="43">
        <f t="shared" si="1"/>
        <v>510154531</v>
      </c>
      <c r="J39" s="43">
        <f t="shared" si="2"/>
        <v>0</v>
      </c>
    </row>
    <row r="40" spans="1:10" ht="22.5" customHeight="1">
      <c r="A40" s="6" t="str">
        <f t="shared" si="0"/>
        <v>C2941963</v>
      </c>
      <c r="B40" s="3">
        <v>41963</v>
      </c>
      <c r="C40" s="4" t="s">
        <v>59</v>
      </c>
      <c r="D40" s="3">
        <v>41963</v>
      </c>
      <c r="E40" s="5" t="s">
        <v>27</v>
      </c>
      <c r="F40" s="22" t="s">
        <v>96</v>
      </c>
      <c r="G40" s="16">
        <v>285870</v>
      </c>
      <c r="H40" s="5"/>
      <c r="I40" s="43">
        <f t="shared" si="1"/>
        <v>510440401</v>
      </c>
      <c r="J40" s="43">
        <f t="shared" si="2"/>
        <v>0</v>
      </c>
    </row>
    <row r="41" spans="1:10" ht="22.5" customHeight="1">
      <c r="A41" s="6" t="str">
        <f t="shared" si="0"/>
        <v>C3041964</v>
      </c>
      <c r="B41" s="3">
        <v>41964</v>
      </c>
      <c r="C41" s="4" t="s">
        <v>60</v>
      </c>
      <c r="D41" s="3">
        <v>41964</v>
      </c>
      <c r="E41" s="5" t="s">
        <v>376</v>
      </c>
      <c r="F41" s="22" t="s">
        <v>96</v>
      </c>
      <c r="G41" s="16">
        <v>75455</v>
      </c>
      <c r="H41" s="5"/>
      <c r="I41" s="43">
        <f t="shared" si="1"/>
        <v>510515856</v>
      </c>
      <c r="J41" s="43">
        <f t="shared" si="2"/>
        <v>0</v>
      </c>
    </row>
    <row r="42" spans="1:10" ht="22.5" customHeight="1">
      <c r="A42" s="6" t="str">
        <f t="shared" si="0"/>
        <v>C3141964</v>
      </c>
      <c r="B42" s="3">
        <v>41964</v>
      </c>
      <c r="C42" s="4" t="s">
        <v>61</v>
      </c>
      <c r="D42" s="3">
        <v>41964</v>
      </c>
      <c r="E42" s="5" t="s">
        <v>93</v>
      </c>
      <c r="F42" s="22" t="s">
        <v>96</v>
      </c>
      <c r="G42" s="16">
        <v>28930</v>
      </c>
      <c r="H42" s="5"/>
      <c r="I42" s="43">
        <f t="shared" si="1"/>
        <v>510544786</v>
      </c>
      <c r="J42" s="43">
        <f t="shared" si="2"/>
        <v>0</v>
      </c>
    </row>
    <row r="43" spans="1:10" ht="22.5" customHeight="1">
      <c r="A43" s="6" t="str">
        <f t="shared" si="0"/>
        <v>C3241964</v>
      </c>
      <c r="B43" s="3">
        <v>41964</v>
      </c>
      <c r="C43" s="4" t="s">
        <v>62</v>
      </c>
      <c r="D43" s="3">
        <v>41964</v>
      </c>
      <c r="E43" s="23" t="s">
        <v>377</v>
      </c>
      <c r="F43" s="22" t="s">
        <v>96</v>
      </c>
      <c r="G43" s="16">
        <v>208146</v>
      </c>
      <c r="H43" s="5"/>
      <c r="I43" s="43">
        <f t="shared" si="1"/>
        <v>510752932</v>
      </c>
      <c r="J43" s="43">
        <f t="shared" si="2"/>
        <v>0</v>
      </c>
    </row>
    <row r="44" spans="1:10" ht="22.5" customHeight="1">
      <c r="A44" s="6" t="str">
        <f t="shared" si="0"/>
        <v>C3441965</v>
      </c>
      <c r="B44" s="3">
        <v>41965</v>
      </c>
      <c r="C44" s="4" t="s">
        <v>64</v>
      </c>
      <c r="D44" s="3">
        <v>41965</v>
      </c>
      <c r="E44" s="5" t="s">
        <v>188</v>
      </c>
      <c r="F44" s="22" t="s">
        <v>96</v>
      </c>
      <c r="G44" s="16">
        <v>164787</v>
      </c>
      <c r="H44" s="5"/>
      <c r="I44" s="43">
        <f t="shared" si="1"/>
        <v>510917719</v>
      </c>
      <c r="J44" s="43">
        <f t="shared" si="2"/>
        <v>0</v>
      </c>
    </row>
    <row r="45" spans="1:10" ht="22.5" customHeight="1">
      <c r="A45" s="6" t="str">
        <f t="shared" ref="A45:A65" si="3">C45&amp;D45</f>
        <v>C3541970</v>
      </c>
      <c r="B45" s="3">
        <v>41970</v>
      </c>
      <c r="C45" s="4" t="s">
        <v>65</v>
      </c>
      <c r="D45" s="3">
        <v>41970</v>
      </c>
      <c r="E45" s="5" t="s">
        <v>378</v>
      </c>
      <c r="F45" s="22" t="s">
        <v>96</v>
      </c>
      <c r="G45" s="16">
        <v>1440000</v>
      </c>
      <c r="H45" s="5"/>
      <c r="I45" s="43">
        <f t="shared" ref="I45:I63" si="4">MAX(I44+G45-H45-J44,0)</f>
        <v>512357719</v>
      </c>
      <c r="J45" s="43">
        <f t="shared" ref="J45:J63" si="5">MAX(J44+H45-I44-G45,0)</f>
        <v>0</v>
      </c>
    </row>
    <row r="46" spans="1:10" ht="22.5" customHeight="1">
      <c r="A46" s="6" t="str">
        <f t="shared" si="3"/>
        <v>C3841971</v>
      </c>
      <c r="B46" s="3">
        <v>41971</v>
      </c>
      <c r="C46" s="4" t="s">
        <v>70</v>
      </c>
      <c r="D46" s="3">
        <v>41971</v>
      </c>
      <c r="E46" s="5" t="s">
        <v>27</v>
      </c>
      <c r="F46" s="22" t="s">
        <v>96</v>
      </c>
      <c r="G46" s="16">
        <v>170591</v>
      </c>
      <c r="H46" s="5"/>
      <c r="I46" s="43">
        <f t="shared" si="4"/>
        <v>512528310</v>
      </c>
      <c r="J46" s="43">
        <f t="shared" si="5"/>
        <v>0</v>
      </c>
    </row>
    <row r="47" spans="1:10" ht="22.5" customHeight="1">
      <c r="A47" s="6" t="str">
        <f t="shared" si="3"/>
        <v>C4041973</v>
      </c>
      <c r="B47" s="3">
        <v>41973</v>
      </c>
      <c r="C47" s="4" t="s">
        <v>72</v>
      </c>
      <c r="D47" s="3">
        <v>41973</v>
      </c>
      <c r="E47" s="5" t="s">
        <v>27</v>
      </c>
      <c r="F47" s="22" t="s">
        <v>96</v>
      </c>
      <c r="G47" s="16">
        <v>79609</v>
      </c>
      <c r="H47" s="5"/>
      <c r="I47" s="43">
        <f t="shared" si="4"/>
        <v>512607919</v>
      </c>
      <c r="J47" s="43">
        <f t="shared" si="5"/>
        <v>0</v>
      </c>
    </row>
    <row r="48" spans="1:10" ht="22.5" customHeight="1">
      <c r="A48" s="6" t="str">
        <f t="shared" si="3"/>
        <v>C4141973</v>
      </c>
      <c r="B48" s="3">
        <v>41973</v>
      </c>
      <c r="C48" s="4" t="s">
        <v>73</v>
      </c>
      <c r="D48" s="3">
        <v>41973</v>
      </c>
      <c r="E48" s="5" t="s">
        <v>188</v>
      </c>
      <c r="F48" s="22" t="s">
        <v>96</v>
      </c>
      <c r="G48" s="16">
        <v>91909</v>
      </c>
      <c r="H48" s="5"/>
      <c r="I48" s="43">
        <f t="shared" si="4"/>
        <v>512699828</v>
      </c>
      <c r="J48" s="43">
        <f t="shared" si="5"/>
        <v>0</v>
      </c>
    </row>
    <row r="49" spans="1:10" ht="22.5" customHeight="1">
      <c r="A49" s="6" t="str">
        <f t="shared" si="3"/>
        <v>CTGS41951</v>
      </c>
      <c r="B49" s="3">
        <v>41973</v>
      </c>
      <c r="C49" s="4" t="s">
        <v>97</v>
      </c>
      <c r="D49" s="3">
        <v>41951</v>
      </c>
      <c r="E49" s="5" t="s">
        <v>379</v>
      </c>
      <c r="F49" s="22" t="s">
        <v>21</v>
      </c>
      <c r="G49" s="16">
        <v>2581110</v>
      </c>
      <c r="H49" s="5"/>
      <c r="I49" s="43">
        <f t="shared" si="4"/>
        <v>515280938</v>
      </c>
      <c r="J49" s="43">
        <f t="shared" si="5"/>
        <v>0</v>
      </c>
    </row>
    <row r="50" spans="1:10" ht="22.5" customHeight="1">
      <c r="A50" s="6" t="str">
        <f t="shared" si="3"/>
        <v>CTGS41951</v>
      </c>
      <c r="B50" s="3">
        <v>41973</v>
      </c>
      <c r="C50" s="4" t="s">
        <v>97</v>
      </c>
      <c r="D50" s="3">
        <v>41951</v>
      </c>
      <c r="E50" s="5" t="s">
        <v>116</v>
      </c>
      <c r="F50" s="22" t="s">
        <v>21</v>
      </c>
      <c r="G50" s="16">
        <v>200000</v>
      </c>
      <c r="H50" s="5"/>
      <c r="I50" s="43">
        <f t="shared" si="4"/>
        <v>515480938</v>
      </c>
      <c r="J50" s="43">
        <f t="shared" si="5"/>
        <v>0</v>
      </c>
    </row>
    <row r="51" spans="1:10" ht="22.5" customHeight="1">
      <c r="A51" s="6" t="str">
        <f t="shared" si="3"/>
        <v>CTGS41953</v>
      </c>
      <c r="B51" s="3">
        <v>41973</v>
      </c>
      <c r="C51" s="4" t="s">
        <v>97</v>
      </c>
      <c r="D51" s="3">
        <v>41953</v>
      </c>
      <c r="E51" s="5" t="s">
        <v>273</v>
      </c>
      <c r="F51" s="22" t="s">
        <v>21</v>
      </c>
      <c r="G51" s="16">
        <v>379585</v>
      </c>
      <c r="H51" s="5"/>
      <c r="I51" s="43">
        <f t="shared" si="4"/>
        <v>515860523</v>
      </c>
      <c r="J51" s="43">
        <f t="shared" si="5"/>
        <v>0</v>
      </c>
    </row>
    <row r="52" spans="1:10" ht="22.5" customHeight="1">
      <c r="A52" s="6" t="str">
        <f t="shared" si="3"/>
        <v>CTGS41960</v>
      </c>
      <c r="B52" s="3">
        <v>41973</v>
      </c>
      <c r="C52" s="4" t="s">
        <v>97</v>
      </c>
      <c r="D52" s="3">
        <v>41960</v>
      </c>
      <c r="E52" s="5" t="s">
        <v>380</v>
      </c>
      <c r="F52" s="22" t="s">
        <v>21</v>
      </c>
      <c r="G52" s="16">
        <v>2504130</v>
      </c>
      <c r="H52" s="5"/>
      <c r="I52" s="43">
        <f t="shared" si="4"/>
        <v>518364653</v>
      </c>
      <c r="J52" s="43">
        <f t="shared" si="5"/>
        <v>0</v>
      </c>
    </row>
    <row r="53" spans="1:10" ht="22.5" customHeight="1">
      <c r="A53" s="6" t="str">
        <f t="shared" si="3"/>
        <v>CTGS41967</v>
      </c>
      <c r="B53" s="3">
        <v>41973</v>
      </c>
      <c r="C53" s="4" t="s">
        <v>97</v>
      </c>
      <c r="D53" s="3">
        <v>41967</v>
      </c>
      <c r="E53" s="5" t="s">
        <v>116</v>
      </c>
      <c r="F53" s="22" t="s">
        <v>21</v>
      </c>
      <c r="G53" s="16">
        <v>2168192</v>
      </c>
      <c r="H53" s="5"/>
      <c r="I53" s="43">
        <f t="shared" si="4"/>
        <v>520532845</v>
      </c>
      <c r="J53" s="43">
        <f t="shared" si="5"/>
        <v>0</v>
      </c>
    </row>
    <row r="54" spans="1:10" ht="22.5" customHeight="1">
      <c r="A54" s="6" t="str">
        <f t="shared" si="3"/>
        <v>CTGS41961</v>
      </c>
      <c r="B54" s="3">
        <v>41961</v>
      </c>
      <c r="C54" s="4" t="s">
        <v>97</v>
      </c>
      <c r="D54" s="3">
        <v>41961</v>
      </c>
      <c r="E54" s="5" t="s">
        <v>381</v>
      </c>
      <c r="F54" s="22" t="s">
        <v>80</v>
      </c>
      <c r="G54" s="16">
        <v>58726</v>
      </c>
      <c r="H54" s="5"/>
      <c r="I54" s="43">
        <f t="shared" si="4"/>
        <v>520591571</v>
      </c>
      <c r="J54" s="43">
        <f t="shared" si="5"/>
        <v>0</v>
      </c>
    </row>
    <row r="55" spans="1:10" ht="22.5" customHeight="1">
      <c r="A55" s="6" t="str">
        <f t="shared" si="3"/>
        <v>CTGS41963</v>
      </c>
      <c r="B55" s="3">
        <v>41963</v>
      </c>
      <c r="C55" s="4" t="s">
        <v>97</v>
      </c>
      <c r="D55" s="3">
        <v>41963</v>
      </c>
      <c r="E55" s="5" t="s">
        <v>382</v>
      </c>
      <c r="F55" s="22" t="s">
        <v>389</v>
      </c>
      <c r="G55" s="16">
        <v>9348240</v>
      </c>
      <c r="H55" s="5"/>
      <c r="I55" s="43">
        <f t="shared" si="4"/>
        <v>529939811</v>
      </c>
      <c r="J55" s="43">
        <f t="shared" si="5"/>
        <v>0</v>
      </c>
    </row>
    <row r="56" spans="1:10" ht="22.5" customHeight="1">
      <c r="A56" s="6" t="str">
        <f t="shared" si="3"/>
        <v>N01/VL41945</v>
      </c>
      <c r="B56" s="3">
        <v>41945</v>
      </c>
      <c r="C56" s="4" t="s">
        <v>169</v>
      </c>
      <c r="D56" s="3">
        <v>41945</v>
      </c>
      <c r="E56" s="5" t="s">
        <v>193</v>
      </c>
      <c r="F56" s="22" t="s">
        <v>21</v>
      </c>
      <c r="G56" s="16">
        <v>1107273</v>
      </c>
      <c r="H56" s="5"/>
      <c r="I56" s="43">
        <f t="shared" si="4"/>
        <v>531047084</v>
      </c>
      <c r="J56" s="43">
        <f t="shared" si="5"/>
        <v>0</v>
      </c>
    </row>
    <row r="57" spans="1:10" ht="22.5" customHeight="1">
      <c r="A57" s="6" t="str">
        <f t="shared" si="3"/>
        <v>N02/VL41946</v>
      </c>
      <c r="B57" s="3">
        <v>41946</v>
      </c>
      <c r="C57" s="4" t="s">
        <v>171</v>
      </c>
      <c r="D57" s="3">
        <v>41946</v>
      </c>
      <c r="E57" s="5" t="s">
        <v>383</v>
      </c>
      <c r="F57" s="22" t="s">
        <v>21</v>
      </c>
      <c r="G57" s="16">
        <v>1786000</v>
      </c>
      <c r="H57" s="5"/>
      <c r="I57" s="43">
        <f t="shared" si="4"/>
        <v>532833084</v>
      </c>
      <c r="J57" s="43">
        <f t="shared" si="5"/>
        <v>0</v>
      </c>
    </row>
    <row r="58" spans="1:10" ht="22.5" customHeight="1">
      <c r="A58" s="6" t="str">
        <f t="shared" si="3"/>
        <v>N03/VL41954</v>
      </c>
      <c r="B58" s="3">
        <v>41954</v>
      </c>
      <c r="C58" s="4" t="s">
        <v>172</v>
      </c>
      <c r="D58" s="3">
        <v>41954</v>
      </c>
      <c r="E58" s="5" t="s">
        <v>383</v>
      </c>
      <c r="F58" s="22" t="s">
        <v>21</v>
      </c>
      <c r="G58" s="16">
        <v>532000</v>
      </c>
      <c r="H58" s="5"/>
      <c r="I58" s="43">
        <f t="shared" si="4"/>
        <v>533365084</v>
      </c>
      <c r="J58" s="43">
        <f t="shared" si="5"/>
        <v>0</v>
      </c>
    </row>
    <row r="59" spans="1:10" ht="22.5" customHeight="1">
      <c r="A59" s="6" t="str">
        <f t="shared" si="3"/>
        <v>N04/VL41960</v>
      </c>
      <c r="B59" s="3">
        <v>41960</v>
      </c>
      <c r="C59" s="4" t="s">
        <v>174</v>
      </c>
      <c r="D59" s="3">
        <v>41960</v>
      </c>
      <c r="E59" s="5" t="s">
        <v>384</v>
      </c>
      <c r="F59" s="22" t="s">
        <v>21</v>
      </c>
      <c r="G59" s="16">
        <v>1134600</v>
      </c>
      <c r="H59" s="5"/>
      <c r="I59" s="43">
        <f t="shared" si="4"/>
        <v>534499684</v>
      </c>
      <c r="J59" s="43">
        <f t="shared" si="5"/>
        <v>0</v>
      </c>
    </row>
    <row r="60" spans="1:10" ht="22.5" customHeight="1">
      <c r="A60" s="6" t="str">
        <f t="shared" si="3"/>
        <v>N06/VL41963</v>
      </c>
      <c r="B60" s="3">
        <v>41963</v>
      </c>
      <c r="C60" s="4" t="s">
        <v>290</v>
      </c>
      <c r="D60" s="3">
        <v>41963</v>
      </c>
      <c r="E60" s="5" t="s">
        <v>338</v>
      </c>
      <c r="F60" s="22" t="s">
        <v>21</v>
      </c>
      <c r="G60" s="16">
        <v>3500000</v>
      </c>
      <c r="H60" s="5"/>
      <c r="I60" s="43">
        <f t="shared" si="4"/>
        <v>537999684</v>
      </c>
      <c r="J60" s="43">
        <f t="shared" si="5"/>
        <v>0</v>
      </c>
    </row>
    <row r="61" spans="1:10" ht="22.5" customHeight="1">
      <c r="A61" s="6" t="str">
        <f t="shared" si="3"/>
        <v>N07/VL41964</v>
      </c>
      <c r="B61" s="3">
        <v>41964</v>
      </c>
      <c r="C61" s="4" t="s">
        <v>292</v>
      </c>
      <c r="D61" s="3">
        <v>41964</v>
      </c>
      <c r="E61" s="5" t="s">
        <v>193</v>
      </c>
      <c r="F61" s="22" t="s">
        <v>21</v>
      </c>
      <c r="G61" s="16">
        <v>1107273</v>
      </c>
      <c r="H61" s="5"/>
      <c r="I61" s="43">
        <f t="shared" si="4"/>
        <v>539106957</v>
      </c>
      <c r="J61" s="43">
        <f t="shared" si="5"/>
        <v>0</v>
      </c>
    </row>
    <row r="62" spans="1:10" ht="22.5" customHeight="1">
      <c r="A62" s="6" t="str">
        <f t="shared" si="3"/>
        <v>N08/VL41967</v>
      </c>
      <c r="B62" s="3">
        <v>41967</v>
      </c>
      <c r="C62" s="4" t="s">
        <v>339</v>
      </c>
      <c r="D62" s="3">
        <v>41967</v>
      </c>
      <c r="E62" s="5" t="s">
        <v>385</v>
      </c>
      <c r="F62" s="22" t="s">
        <v>21</v>
      </c>
      <c r="G62" s="16">
        <v>681750</v>
      </c>
      <c r="H62" s="5"/>
      <c r="I62" s="43">
        <f t="shared" si="4"/>
        <v>539788707</v>
      </c>
      <c r="J62" s="43">
        <f t="shared" si="5"/>
        <v>0</v>
      </c>
    </row>
    <row r="63" spans="1:10" ht="22.5" customHeight="1">
      <c r="A63" s="6" t="str">
        <f t="shared" si="3"/>
        <v>N09/VL41967</v>
      </c>
      <c r="B63" s="3">
        <v>41967</v>
      </c>
      <c r="C63" s="4" t="s">
        <v>364</v>
      </c>
      <c r="D63" s="3">
        <v>41967</v>
      </c>
      <c r="E63" s="5" t="s">
        <v>362</v>
      </c>
      <c r="F63" s="22" t="s">
        <v>21</v>
      </c>
      <c r="G63" s="16">
        <v>4250000</v>
      </c>
      <c r="H63" s="5"/>
      <c r="I63" s="43">
        <f t="shared" si="4"/>
        <v>544038707</v>
      </c>
      <c r="J63" s="43">
        <f t="shared" si="5"/>
        <v>0</v>
      </c>
    </row>
    <row r="64" spans="1:10" ht="22.5" customHeight="1">
      <c r="A64" s="6" t="str">
        <f t="shared" si="3"/>
        <v>N11/VL41972</v>
      </c>
      <c r="B64" s="3">
        <v>41972</v>
      </c>
      <c r="C64" s="4" t="s">
        <v>386</v>
      </c>
      <c r="D64" s="3">
        <v>41972</v>
      </c>
      <c r="E64" s="5" t="s">
        <v>387</v>
      </c>
      <c r="F64" s="22" t="s">
        <v>21</v>
      </c>
      <c r="G64" s="16">
        <v>4498000</v>
      </c>
      <c r="H64" s="5"/>
      <c r="I64" s="43">
        <f t="shared" ref="I64:I66" si="6">MAX(I63+G64-H64-J63,0)</f>
        <v>548536707</v>
      </c>
      <c r="J64" s="43">
        <f t="shared" ref="J64:J66" si="7">MAX(J63+H64-I63-G64,0)</f>
        <v>0</v>
      </c>
    </row>
    <row r="65" spans="1:10" ht="22.5" customHeight="1">
      <c r="A65" s="6" t="str">
        <f t="shared" si="3"/>
        <v>N11/VL41972</v>
      </c>
      <c r="B65" s="3">
        <v>41972</v>
      </c>
      <c r="C65" s="4" t="s">
        <v>386</v>
      </c>
      <c r="D65" s="3">
        <v>41972</v>
      </c>
      <c r="E65" s="5" t="s">
        <v>388</v>
      </c>
      <c r="F65" s="22" t="s">
        <v>21</v>
      </c>
      <c r="G65" s="16">
        <v>687990</v>
      </c>
      <c r="H65" s="5"/>
      <c r="I65" s="43">
        <f t="shared" si="6"/>
        <v>549224697</v>
      </c>
      <c r="J65" s="43">
        <f t="shared" si="7"/>
        <v>0</v>
      </c>
    </row>
    <row r="66" spans="1:10" ht="22.5" customHeight="1">
      <c r="B66" s="3">
        <v>41967</v>
      </c>
      <c r="C66" s="4" t="s">
        <v>97</v>
      </c>
      <c r="D66" s="3">
        <v>41967</v>
      </c>
      <c r="E66" s="5" t="s">
        <v>390</v>
      </c>
      <c r="F66" s="22"/>
      <c r="G66" s="16"/>
      <c r="H66" s="5">
        <v>505757913</v>
      </c>
      <c r="I66" s="43">
        <f t="shared" si="6"/>
        <v>43466784</v>
      </c>
      <c r="J66" s="43">
        <f t="shared" si="7"/>
        <v>0</v>
      </c>
    </row>
    <row r="67" spans="1:10" ht="17.25" customHeight="1">
      <c r="B67" s="3"/>
      <c r="C67" s="4"/>
      <c r="D67" s="3"/>
      <c r="E67" s="5"/>
      <c r="F67" s="22"/>
      <c r="G67" s="16"/>
      <c r="H67" s="5"/>
      <c r="I67" s="43"/>
      <c r="J67" s="43"/>
    </row>
    <row r="68" spans="1:10" s="27" customFormat="1" ht="18" customHeight="1">
      <c r="B68" s="25"/>
      <c r="C68" s="25"/>
      <c r="D68" s="25"/>
      <c r="E68" s="25" t="s">
        <v>17</v>
      </c>
      <c r="F68" s="26" t="s">
        <v>18</v>
      </c>
      <c r="G68" s="15">
        <f>SUM(G13:G67)</f>
        <v>43466784</v>
      </c>
      <c r="H68" s="15">
        <f>SUM(H13:H67)</f>
        <v>505757913</v>
      </c>
      <c r="I68" s="26" t="s">
        <v>18</v>
      </c>
      <c r="J68" s="26" t="s">
        <v>18</v>
      </c>
    </row>
    <row r="69" spans="1:10" s="27" customFormat="1" ht="18" customHeight="1">
      <c r="B69" s="28"/>
      <c r="C69" s="28"/>
      <c r="D69" s="28"/>
      <c r="E69" s="28" t="s">
        <v>19</v>
      </c>
      <c r="F69" s="29" t="s">
        <v>18</v>
      </c>
      <c r="G69" s="29" t="s">
        <v>18</v>
      </c>
      <c r="H69" s="29" t="s">
        <v>18</v>
      </c>
      <c r="I69" s="20">
        <f>I13+G68-H68</f>
        <v>43466784</v>
      </c>
      <c r="J69" s="29" t="s">
        <v>18</v>
      </c>
    </row>
    <row r="70" spans="1:10" ht="18" customHeight="1"/>
    <row r="71" spans="1:10" ht="18" customHeight="1">
      <c r="B71" s="21" t="s">
        <v>23</v>
      </c>
    </row>
    <row r="72" spans="1:10" ht="18" customHeight="1">
      <c r="B72" s="21" t="s">
        <v>141</v>
      </c>
    </row>
    <row r="73" spans="1:10" ht="18" customHeight="1">
      <c r="I73" s="8" t="s">
        <v>142</v>
      </c>
    </row>
    <row r="74" spans="1:10" s="7" customFormat="1" ht="14.25">
      <c r="C74" s="49" t="s">
        <v>177</v>
      </c>
      <c r="D74" s="49"/>
      <c r="I74" s="7" t="s">
        <v>8</v>
      </c>
    </row>
    <row r="75" spans="1:10" s="2" customFormat="1">
      <c r="C75" s="50" t="s">
        <v>9</v>
      </c>
      <c r="D75" s="50"/>
      <c r="I75" s="2" t="s">
        <v>9</v>
      </c>
    </row>
    <row r="76" spans="1:10" ht="17.25" customHeight="1"/>
    <row r="77" spans="1:10" ht="17.25" customHeight="1"/>
    <row r="78" spans="1:10" ht="17.25" customHeight="1"/>
  </sheetData>
  <autoFilter ref="B11:K75"/>
  <mergeCells count="14">
    <mergeCell ref="C74:D74"/>
    <mergeCell ref="C75:D75"/>
    <mergeCell ref="G1:J1"/>
    <mergeCell ref="G2:J3"/>
    <mergeCell ref="F10:F11"/>
    <mergeCell ref="G10:H10"/>
    <mergeCell ref="I10:J10"/>
    <mergeCell ref="B5:J5"/>
    <mergeCell ref="B6:J6"/>
    <mergeCell ref="B7:J7"/>
    <mergeCell ref="B8:J8"/>
    <mergeCell ref="B10:B11"/>
    <mergeCell ref="C10:D10"/>
    <mergeCell ref="E10:E11"/>
  </mergeCells>
  <phoneticPr fontId="30" type="noConversion"/>
  <conditionalFormatting sqref="B14:H67">
    <cfRule type="expression" dxfId="1" priority="1" stopIfTrue="1">
      <formula>#REF!&lt;&gt;""</formula>
    </cfRule>
  </conditionalFormatting>
  <pageMargins left="0.63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K119"/>
  <sheetViews>
    <sheetView topLeftCell="A96" zoomScale="90" workbookViewId="0">
      <selection activeCell="J86" sqref="J86"/>
    </sheetView>
  </sheetViews>
  <sheetFormatPr defaultRowHeight="15"/>
  <cols>
    <col min="1" max="1" width="0.140625" style="6" customWidth="1"/>
    <col min="2" max="2" width="10.7109375" style="6" customWidth="1"/>
    <col min="3" max="3" width="8.5703125" style="6" bestFit="1" customWidth="1"/>
    <col min="4" max="4" width="10" style="6" customWidth="1"/>
    <col min="5" max="5" width="43.28515625" style="6" bestFit="1" customWidth="1"/>
    <col min="6" max="6" width="0.140625" style="6" customWidth="1"/>
    <col min="7" max="7" width="6.85546875" style="6" customWidth="1"/>
    <col min="8" max="8" width="16" style="6" customWidth="1"/>
    <col min="9" max="9" width="11.5703125" style="6" customWidth="1"/>
    <col min="10" max="10" width="15.85546875" style="6" customWidth="1"/>
    <col min="11" max="11" width="9.7109375" style="6" customWidth="1"/>
    <col min="12" max="16384" width="9.140625" style="6"/>
  </cols>
  <sheetData>
    <row r="1" spans="1:11" s="11" customFormat="1" ht="16.5" customHeight="1">
      <c r="B1" s="1" t="s">
        <v>0</v>
      </c>
      <c r="C1" s="10"/>
      <c r="D1" s="10"/>
      <c r="E1" s="10"/>
      <c r="F1" s="10"/>
      <c r="H1" s="52" t="s">
        <v>98</v>
      </c>
      <c r="I1" s="52"/>
      <c r="J1" s="52"/>
      <c r="K1" s="52"/>
    </row>
    <row r="2" spans="1:11" s="11" customFormat="1" ht="16.5" customHeight="1">
      <c r="B2" s="1" t="s">
        <v>24</v>
      </c>
      <c r="C2" s="39"/>
      <c r="D2" s="39"/>
      <c r="E2" s="39"/>
      <c r="F2" s="39"/>
      <c r="H2" s="53" t="s">
        <v>95</v>
      </c>
      <c r="I2" s="53"/>
      <c r="J2" s="53"/>
      <c r="K2" s="53"/>
    </row>
    <row r="3" spans="1:11" s="11" customFormat="1" ht="16.5" customHeight="1">
      <c r="B3" s="9"/>
      <c r="C3" s="12"/>
      <c r="D3" s="12"/>
      <c r="E3" s="39"/>
      <c r="F3" s="39"/>
      <c r="H3" s="53"/>
      <c r="I3" s="53"/>
      <c r="J3" s="53"/>
      <c r="K3" s="53"/>
    </row>
    <row r="4" spans="1:11" s="11" customFormat="1" ht="6.75" customHeight="1">
      <c r="B4" s="39"/>
      <c r="C4" s="39"/>
      <c r="D4" s="39"/>
      <c r="E4" s="39"/>
      <c r="F4" s="39"/>
      <c r="H4" s="40"/>
      <c r="I4" s="40"/>
      <c r="J4" s="40"/>
      <c r="K4" s="40"/>
    </row>
    <row r="5" spans="1:11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</row>
    <row r="6" spans="1:11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</row>
    <row r="7" spans="1:11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</row>
    <row r="8" spans="1:11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</row>
    <row r="9" spans="1:11" ht="34.5" customHeight="1"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 ht="20.25" customHeight="1">
      <c r="B10" s="55" t="s">
        <v>10</v>
      </c>
      <c r="C10" s="51" t="s">
        <v>103</v>
      </c>
      <c r="D10" s="51"/>
      <c r="E10" s="51" t="s">
        <v>1</v>
      </c>
      <c r="F10" s="55" t="s">
        <v>30</v>
      </c>
      <c r="G10" s="55" t="s">
        <v>11</v>
      </c>
      <c r="H10" s="51" t="s">
        <v>12</v>
      </c>
      <c r="I10" s="51"/>
      <c r="J10" s="51" t="s">
        <v>105</v>
      </c>
      <c r="K10" s="51" t="s">
        <v>2</v>
      </c>
    </row>
    <row r="11" spans="1:11" ht="36.75" customHeight="1">
      <c r="B11" s="56"/>
      <c r="C11" s="41" t="s">
        <v>76</v>
      </c>
      <c r="D11" s="41" t="s">
        <v>104</v>
      </c>
      <c r="E11" s="51"/>
      <c r="F11" s="56"/>
      <c r="G11" s="56"/>
      <c r="H11" s="41" t="s">
        <v>13</v>
      </c>
      <c r="I11" s="41" t="s">
        <v>14</v>
      </c>
      <c r="J11" s="41" t="s">
        <v>13</v>
      </c>
      <c r="K11" s="41" t="s">
        <v>14</v>
      </c>
    </row>
    <row r="12" spans="1:11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 t="s">
        <v>15</v>
      </c>
      <c r="H12" s="13">
        <v>1</v>
      </c>
      <c r="I12" s="13">
        <v>2</v>
      </c>
      <c r="J12" s="13">
        <v>3</v>
      </c>
      <c r="K12" s="13" t="s">
        <v>7</v>
      </c>
    </row>
    <row r="13" spans="1:11" s="27" customFormat="1" ht="18" customHeight="1">
      <c r="B13" s="25"/>
      <c r="C13" s="25"/>
      <c r="D13" s="25"/>
      <c r="E13" s="25" t="s">
        <v>16</v>
      </c>
      <c r="F13" s="25"/>
      <c r="G13" s="30"/>
      <c r="H13" s="24"/>
      <c r="I13" s="25"/>
      <c r="J13" s="31">
        <f>'11'!I69</f>
        <v>43466784</v>
      </c>
      <c r="K13" s="25"/>
    </row>
    <row r="14" spans="1:11" ht="25.5" customHeight="1">
      <c r="A14" s="6" t="str">
        <f t="shared" ref="A14:A20" si="0">C14&amp;D14</f>
        <v>GBN41981</v>
      </c>
      <c r="B14" s="3">
        <v>41981</v>
      </c>
      <c r="C14" s="4" t="s">
        <v>77</v>
      </c>
      <c r="D14" s="3">
        <v>41981</v>
      </c>
      <c r="E14" s="5" t="s">
        <v>197</v>
      </c>
      <c r="F14" s="5"/>
      <c r="G14" s="22" t="s">
        <v>22</v>
      </c>
      <c r="H14" s="16">
        <v>4500</v>
      </c>
      <c r="I14" s="5"/>
      <c r="J14" s="43">
        <f>MAX(J13+H14-I14-K13,0)</f>
        <v>43471284</v>
      </c>
      <c r="K14" s="43">
        <f>MAX(K13+I14-J13-H14,0)</f>
        <v>0</v>
      </c>
    </row>
    <row r="15" spans="1:11" ht="25.5" customHeight="1">
      <c r="A15" s="6" t="str">
        <f t="shared" si="0"/>
        <v>GBN41985</v>
      </c>
      <c r="B15" s="3">
        <v>41985</v>
      </c>
      <c r="C15" s="4" t="s">
        <v>77</v>
      </c>
      <c r="D15" s="3">
        <v>41985</v>
      </c>
      <c r="E15" s="5" t="s">
        <v>197</v>
      </c>
      <c r="F15" s="5"/>
      <c r="G15" s="22" t="s">
        <v>22</v>
      </c>
      <c r="H15" s="16">
        <v>2500</v>
      </c>
      <c r="I15" s="5"/>
      <c r="J15" s="43">
        <f t="shared" ref="J15:J78" si="1">MAX(J14+H15-I15-K14,0)</f>
        <v>43473784</v>
      </c>
      <c r="K15" s="43">
        <f t="shared" ref="K15:K78" si="2">MAX(K14+I15-J14-H15,0)</f>
        <v>0</v>
      </c>
    </row>
    <row r="16" spans="1:11" ht="25.5" customHeight="1">
      <c r="A16" s="6" t="str">
        <f t="shared" si="0"/>
        <v>GBN41992</v>
      </c>
      <c r="B16" s="3">
        <v>41992</v>
      </c>
      <c r="C16" s="4" t="s">
        <v>77</v>
      </c>
      <c r="D16" s="3">
        <v>41992</v>
      </c>
      <c r="E16" s="5" t="s">
        <v>197</v>
      </c>
      <c r="F16" s="5"/>
      <c r="G16" s="22" t="s">
        <v>22</v>
      </c>
      <c r="H16" s="16">
        <v>5116</v>
      </c>
      <c r="I16" s="5"/>
      <c r="J16" s="43">
        <f t="shared" si="1"/>
        <v>43478900</v>
      </c>
      <c r="K16" s="43">
        <f t="shared" si="2"/>
        <v>0</v>
      </c>
    </row>
    <row r="17" spans="1:11" ht="25.5" customHeight="1">
      <c r="A17" s="6" t="str">
        <f t="shared" si="0"/>
        <v>GBN41992</v>
      </c>
      <c r="B17" s="3">
        <v>41992</v>
      </c>
      <c r="C17" s="4" t="s">
        <v>77</v>
      </c>
      <c r="D17" s="3">
        <v>41992</v>
      </c>
      <c r="E17" s="23" t="s">
        <v>197</v>
      </c>
      <c r="F17" s="5"/>
      <c r="G17" s="22" t="s">
        <v>22</v>
      </c>
      <c r="H17" s="16">
        <v>3262</v>
      </c>
      <c r="I17" s="5"/>
      <c r="J17" s="43">
        <f t="shared" si="1"/>
        <v>43482162</v>
      </c>
      <c r="K17" s="43">
        <f t="shared" si="2"/>
        <v>0</v>
      </c>
    </row>
    <row r="18" spans="1:11" ht="25.5" customHeight="1">
      <c r="A18" s="6" t="str">
        <f t="shared" si="0"/>
        <v>GBN41995</v>
      </c>
      <c r="B18" s="3">
        <v>41995</v>
      </c>
      <c r="C18" s="4" t="s">
        <v>77</v>
      </c>
      <c r="D18" s="3">
        <v>41995</v>
      </c>
      <c r="E18" s="5" t="s">
        <v>197</v>
      </c>
      <c r="F18" s="5"/>
      <c r="G18" s="22" t="s">
        <v>22</v>
      </c>
      <c r="H18" s="16">
        <v>4500</v>
      </c>
      <c r="I18" s="5"/>
      <c r="J18" s="43">
        <f t="shared" si="1"/>
        <v>43486662</v>
      </c>
      <c r="K18" s="43">
        <f t="shared" si="2"/>
        <v>0</v>
      </c>
    </row>
    <row r="19" spans="1:11" ht="25.5" customHeight="1">
      <c r="A19" s="6" t="str">
        <f t="shared" si="0"/>
        <v>GBN41996</v>
      </c>
      <c r="B19" s="3">
        <v>41996</v>
      </c>
      <c r="C19" s="4" t="s">
        <v>77</v>
      </c>
      <c r="D19" s="3">
        <v>41996</v>
      </c>
      <c r="E19" s="23" t="s">
        <v>391</v>
      </c>
      <c r="F19" s="5"/>
      <c r="G19" s="22" t="s">
        <v>22</v>
      </c>
      <c r="H19" s="16">
        <v>5000</v>
      </c>
      <c r="I19" s="5"/>
      <c r="J19" s="43">
        <f t="shared" si="1"/>
        <v>43491662</v>
      </c>
      <c r="K19" s="43">
        <f t="shared" si="2"/>
        <v>0</v>
      </c>
    </row>
    <row r="20" spans="1:11" ht="25.5" customHeight="1">
      <c r="A20" s="6" t="str">
        <f t="shared" si="0"/>
        <v>GBN41996</v>
      </c>
      <c r="B20" s="3">
        <v>41996</v>
      </c>
      <c r="C20" s="4" t="s">
        <v>77</v>
      </c>
      <c r="D20" s="3">
        <v>41996</v>
      </c>
      <c r="E20" s="5" t="s">
        <v>391</v>
      </c>
      <c r="F20" s="5"/>
      <c r="G20" s="22" t="s">
        <v>22</v>
      </c>
      <c r="H20" s="16">
        <v>5000</v>
      </c>
      <c r="I20" s="5"/>
      <c r="J20" s="43">
        <f t="shared" si="1"/>
        <v>43496662</v>
      </c>
      <c r="K20" s="43">
        <f t="shared" si="2"/>
        <v>0</v>
      </c>
    </row>
    <row r="21" spans="1:11" ht="25.5" customHeight="1">
      <c r="B21" s="3">
        <v>41996</v>
      </c>
      <c r="C21" s="4" t="s">
        <v>77</v>
      </c>
      <c r="D21" s="3">
        <v>41996</v>
      </c>
      <c r="E21" s="5" t="s">
        <v>391</v>
      </c>
      <c r="F21" s="5"/>
      <c r="G21" s="22" t="s">
        <v>22</v>
      </c>
      <c r="H21" s="16">
        <v>5000</v>
      </c>
      <c r="I21" s="5"/>
      <c r="J21" s="43">
        <f t="shared" si="1"/>
        <v>43501662</v>
      </c>
      <c r="K21" s="43">
        <f t="shared" si="2"/>
        <v>0</v>
      </c>
    </row>
    <row r="22" spans="1:11" ht="25.5" customHeight="1">
      <c r="B22" s="3">
        <v>41996</v>
      </c>
      <c r="C22" s="4" t="s">
        <v>77</v>
      </c>
      <c r="D22" s="3">
        <v>41996</v>
      </c>
      <c r="E22" s="5" t="s">
        <v>391</v>
      </c>
      <c r="F22" s="5"/>
      <c r="G22" s="22" t="s">
        <v>22</v>
      </c>
      <c r="H22" s="16">
        <v>5000</v>
      </c>
      <c r="I22" s="5"/>
      <c r="J22" s="43">
        <f t="shared" si="1"/>
        <v>43506662</v>
      </c>
      <c r="K22" s="43">
        <f t="shared" si="2"/>
        <v>0</v>
      </c>
    </row>
    <row r="23" spans="1:11" ht="25.5" customHeight="1">
      <c r="B23" s="3">
        <v>41996</v>
      </c>
      <c r="C23" s="4" t="s">
        <v>77</v>
      </c>
      <c r="D23" s="3">
        <v>41996</v>
      </c>
      <c r="E23" s="5" t="s">
        <v>391</v>
      </c>
      <c r="F23" s="5"/>
      <c r="G23" s="22" t="s">
        <v>22</v>
      </c>
      <c r="H23" s="16">
        <v>5000</v>
      </c>
      <c r="I23" s="5"/>
      <c r="J23" s="43">
        <f t="shared" si="1"/>
        <v>43511662</v>
      </c>
      <c r="K23" s="43">
        <f t="shared" si="2"/>
        <v>0</v>
      </c>
    </row>
    <row r="24" spans="1:11" ht="25.5" customHeight="1">
      <c r="B24" s="3">
        <v>41996</v>
      </c>
      <c r="C24" s="4" t="s">
        <v>77</v>
      </c>
      <c r="D24" s="3">
        <v>41996</v>
      </c>
      <c r="E24" s="5" t="s">
        <v>391</v>
      </c>
      <c r="F24" s="5"/>
      <c r="G24" s="22" t="s">
        <v>22</v>
      </c>
      <c r="H24" s="16">
        <v>5000</v>
      </c>
      <c r="I24" s="5"/>
      <c r="J24" s="43">
        <f t="shared" si="1"/>
        <v>43516662</v>
      </c>
      <c r="K24" s="43">
        <f t="shared" si="2"/>
        <v>0</v>
      </c>
    </row>
    <row r="25" spans="1:11" ht="25.5" customHeight="1">
      <c r="B25" s="3">
        <v>41997</v>
      </c>
      <c r="C25" s="4" t="s">
        <v>77</v>
      </c>
      <c r="D25" s="3">
        <v>41997</v>
      </c>
      <c r="E25" s="5" t="s">
        <v>197</v>
      </c>
      <c r="F25" s="5"/>
      <c r="G25" s="22" t="s">
        <v>22</v>
      </c>
      <c r="H25" s="16">
        <v>2000</v>
      </c>
      <c r="I25" s="5"/>
      <c r="J25" s="43">
        <f t="shared" si="1"/>
        <v>43518662</v>
      </c>
      <c r="K25" s="43">
        <f t="shared" si="2"/>
        <v>0</v>
      </c>
    </row>
    <row r="26" spans="1:11" ht="25.5" customHeight="1">
      <c r="B26" s="3">
        <v>41998</v>
      </c>
      <c r="C26" s="4" t="s">
        <v>77</v>
      </c>
      <c r="D26" s="3">
        <v>41998</v>
      </c>
      <c r="E26" s="5" t="s">
        <v>197</v>
      </c>
      <c r="F26" s="5"/>
      <c r="G26" s="22" t="s">
        <v>22</v>
      </c>
      <c r="H26" s="16">
        <v>2000</v>
      </c>
      <c r="I26" s="5"/>
      <c r="J26" s="43">
        <f t="shared" si="1"/>
        <v>43520662</v>
      </c>
      <c r="K26" s="43">
        <f t="shared" si="2"/>
        <v>0</v>
      </c>
    </row>
    <row r="27" spans="1:11" ht="25.5" customHeight="1">
      <c r="B27" s="3">
        <v>41998</v>
      </c>
      <c r="C27" s="4" t="s">
        <v>77</v>
      </c>
      <c r="D27" s="3">
        <v>41998</v>
      </c>
      <c r="E27" s="5" t="s">
        <v>197</v>
      </c>
      <c r="F27" s="5"/>
      <c r="G27" s="22" t="s">
        <v>22</v>
      </c>
      <c r="H27" s="16">
        <v>5000</v>
      </c>
      <c r="I27" s="5"/>
      <c r="J27" s="43">
        <f t="shared" si="1"/>
        <v>43525662</v>
      </c>
      <c r="K27" s="43">
        <f t="shared" si="2"/>
        <v>0</v>
      </c>
    </row>
    <row r="28" spans="1:11" ht="25.5" customHeight="1">
      <c r="A28" s="6" t="str">
        <f>C28&amp;D28</f>
        <v>GBN41998</v>
      </c>
      <c r="B28" s="3">
        <v>41998</v>
      </c>
      <c r="C28" s="4" t="s">
        <v>77</v>
      </c>
      <c r="D28" s="3">
        <v>41998</v>
      </c>
      <c r="E28" s="5" t="s">
        <v>197</v>
      </c>
      <c r="F28" s="5"/>
      <c r="G28" s="22" t="s">
        <v>22</v>
      </c>
      <c r="H28" s="16">
        <v>2000</v>
      </c>
      <c r="I28" s="5"/>
      <c r="J28" s="43">
        <f t="shared" si="1"/>
        <v>43527662</v>
      </c>
      <c r="K28" s="43">
        <f t="shared" si="2"/>
        <v>0</v>
      </c>
    </row>
    <row r="29" spans="1:11" ht="25.5" customHeight="1">
      <c r="B29" s="3">
        <v>42002</v>
      </c>
      <c r="C29" s="4" t="s">
        <v>77</v>
      </c>
      <c r="D29" s="3">
        <v>42002</v>
      </c>
      <c r="E29" s="5" t="s">
        <v>197</v>
      </c>
      <c r="F29" s="5"/>
      <c r="G29" s="22" t="s">
        <v>22</v>
      </c>
      <c r="H29" s="16">
        <v>2000</v>
      </c>
      <c r="I29" s="5"/>
      <c r="J29" s="43">
        <f t="shared" si="1"/>
        <v>43529662</v>
      </c>
      <c r="K29" s="43">
        <f t="shared" si="2"/>
        <v>0</v>
      </c>
    </row>
    <row r="30" spans="1:11" ht="25.5" customHeight="1">
      <c r="B30" s="3">
        <v>41974</v>
      </c>
      <c r="C30" s="4" t="s">
        <v>31</v>
      </c>
      <c r="D30" s="3">
        <v>41950</v>
      </c>
      <c r="E30" s="5" t="s">
        <v>392</v>
      </c>
      <c r="F30" s="5"/>
      <c r="G30" s="22" t="s">
        <v>96</v>
      </c>
      <c r="H30" s="16">
        <v>25455</v>
      </c>
      <c r="I30" s="5"/>
      <c r="J30" s="43">
        <f t="shared" si="1"/>
        <v>43555117</v>
      </c>
      <c r="K30" s="43">
        <f t="shared" si="2"/>
        <v>0</v>
      </c>
    </row>
    <row r="31" spans="1:11" ht="25.5" customHeight="1">
      <c r="B31" s="3">
        <v>41974</v>
      </c>
      <c r="C31" s="4" t="s">
        <v>32</v>
      </c>
      <c r="D31" s="3">
        <v>41967</v>
      </c>
      <c r="E31" s="5" t="s">
        <v>393</v>
      </c>
      <c r="F31" s="5"/>
      <c r="G31" s="22" t="s">
        <v>96</v>
      </c>
      <c r="H31" s="16">
        <v>923182</v>
      </c>
      <c r="I31" s="5"/>
      <c r="J31" s="43">
        <f t="shared" si="1"/>
        <v>44478299</v>
      </c>
      <c r="K31" s="43">
        <f t="shared" si="2"/>
        <v>0</v>
      </c>
    </row>
    <row r="32" spans="1:11" ht="25.5" customHeight="1">
      <c r="B32" s="3">
        <v>41974</v>
      </c>
      <c r="C32" s="4" t="s">
        <v>33</v>
      </c>
      <c r="D32" s="3">
        <v>41969</v>
      </c>
      <c r="E32" s="5" t="s">
        <v>394</v>
      </c>
      <c r="F32" s="5"/>
      <c r="G32" s="22" t="s">
        <v>96</v>
      </c>
      <c r="H32" s="16">
        <v>27727</v>
      </c>
      <c r="I32" s="5"/>
      <c r="J32" s="43">
        <f t="shared" si="1"/>
        <v>44506026</v>
      </c>
      <c r="K32" s="43">
        <f t="shared" si="2"/>
        <v>0</v>
      </c>
    </row>
    <row r="33" spans="2:11" ht="25.5" customHeight="1">
      <c r="B33" s="3">
        <v>41974</v>
      </c>
      <c r="C33" s="4" t="s">
        <v>34</v>
      </c>
      <c r="D33" s="3">
        <v>41971</v>
      </c>
      <c r="E33" s="5" t="s">
        <v>395</v>
      </c>
      <c r="F33" s="5"/>
      <c r="G33" s="22" t="s">
        <v>96</v>
      </c>
      <c r="H33" s="16">
        <v>949120</v>
      </c>
      <c r="I33" s="5"/>
      <c r="J33" s="43">
        <f t="shared" si="1"/>
        <v>45455146</v>
      </c>
      <c r="K33" s="43">
        <f t="shared" si="2"/>
        <v>0</v>
      </c>
    </row>
    <row r="34" spans="2:11" ht="25.5" customHeight="1">
      <c r="B34" s="3">
        <v>41975</v>
      </c>
      <c r="C34" s="4" t="s">
        <v>35</v>
      </c>
      <c r="D34" s="3">
        <v>41972</v>
      </c>
      <c r="E34" s="5" t="s">
        <v>68</v>
      </c>
      <c r="F34" s="5"/>
      <c r="G34" s="22" t="s">
        <v>96</v>
      </c>
      <c r="H34" s="16">
        <v>246100</v>
      </c>
      <c r="I34" s="5"/>
      <c r="J34" s="43">
        <f t="shared" si="1"/>
        <v>45701246</v>
      </c>
      <c r="K34" s="43">
        <f t="shared" si="2"/>
        <v>0</v>
      </c>
    </row>
    <row r="35" spans="2:11" ht="25.5" customHeight="1">
      <c r="B35" s="3">
        <v>41975</v>
      </c>
      <c r="C35" s="4" t="s">
        <v>36</v>
      </c>
      <c r="D35" s="3">
        <v>41973</v>
      </c>
      <c r="E35" s="5" t="s">
        <v>143</v>
      </c>
      <c r="F35" s="5"/>
      <c r="G35" s="22" t="s">
        <v>96</v>
      </c>
      <c r="H35" s="16">
        <v>226916</v>
      </c>
      <c r="I35" s="5"/>
      <c r="J35" s="43">
        <f t="shared" si="1"/>
        <v>45928162</v>
      </c>
      <c r="K35" s="43">
        <f t="shared" si="2"/>
        <v>0</v>
      </c>
    </row>
    <row r="36" spans="2:11" ht="25.5" customHeight="1">
      <c r="B36" s="3">
        <v>41976</v>
      </c>
      <c r="C36" s="4" t="s">
        <v>37</v>
      </c>
      <c r="D36" s="3">
        <v>41976</v>
      </c>
      <c r="E36" s="5" t="s">
        <v>81</v>
      </c>
      <c r="F36" s="5"/>
      <c r="G36" s="22" t="s">
        <v>96</v>
      </c>
      <c r="H36" s="16">
        <v>48182</v>
      </c>
      <c r="I36" s="5"/>
      <c r="J36" s="43">
        <f t="shared" si="1"/>
        <v>45976344</v>
      </c>
      <c r="K36" s="43">
        <f t="shared" si="2"/>
        <v>0</v>
      </c>
    </row>
    <row r="37" spans="2:11" ht="25.5" customHeight="1">
      <c r="B37" s="3">
        <v>41977</v>
      </c>
      <c r="C37" s="4" t="s">
        <v>39</v>
      </c>
      <c r="D37" s="3">
        <v>41977</v>
      </c>
      <c r="E37" s="5" t="s">
        <v>396</v>
      </c>
      <c r="F37" s="5"/>
      <c r="G37" s="22" t="s">
        <v>96</v>
      </c>
      <c r="H37" s="16">
        <v>23182</v>
      </c>
      <c r="I37" s="5"/>
      <c r="J37" s="43">
        <f t="shared" si="1"/>
        <v>45999526</v>
      </c>
      <c r="K37" s="43">
        <f t="shared" si="2"/>
        <v>0</v>
      </c>
    </row>
    <row r="38" spans="2:11" ht="25.5" customHeight="1">
      <c r="B38" s="3">
        <v>41977</v>
      </c>
      <c r="C38" s="4" t="s">
        <v>39</v>
      </c>
      <c r="D38" s="3">
        <v>41970</v>
      </c>
      <c r="E38" s="5" t="s">
        <v>397</v>
      </c>
      <c r="F38" s="5"/>
      <c r="G38" s="22" t="s">
        <v>96</v>
      </c>
      <c r="H38" s="16">
        <v>25000</v>
      </c>
      <c r="I38" s="5"/>
      <c r="J38" s="43">
        <f t="shared" si="1"/>
        <v>46024526</v>
      </c>
      <c r="K38" s="43">
        <f t="shared" si="2"/>
        <v>0</v>
      </c>
    </row>
    <row r="39" spans="2:11" ht="25.5" customHeight="1">
      <c r="B39" s="3">
        <v>41977</v>
      </c>
      <c r="C39" s="4" t="s">
        <v>39</v>
      </c>
      <c r="D39" s="3">
        <v>41959</v>
      </c>
      <c r="E39" s="5" t="s">
        <v>398</v>
      </c>
      <c r="F39" s="5"/>
      <c r="G39" s="22" t="s">
        <v>96</v>
      </c>
      <c r="H39" s="16">
        <v>44091</v>
      </c>
      <c r="I39" s="5"/>
      <c r="J39" s="43">
        <f t="shared" si="1"/>
        <v>46068617</v>
      </c>
      <c r="K39" s="43">
        <f t="shared" si="2"/>
        <v>0</v>
      </c>
    </row>
    <row r="40" spans="2:11" ht="25.5" customHeight="1">
      <c r="B40" s="3">
        <v>41977</v>
      </c>
      <c r="C40" s="4" t="s">
        <v>39</v>
      </c>
      <c r="D40" s="3">
        <v>41957</v>
      </c>
      <c r="E40" s="5" t="s">
        <v>396</v>
      </c>
      <c r="F40" s="5"/>
      <c r="G40" s="22" t="s">
        <v>96</v>
      </c>
      <c r="H40" s="16">
        <v>34545</v>
      </c>
      <c r="I40" s="5"/>
      <c r="J40" s="43">
        <f t="shared" si="1"/>
        <v>46103162</v>
      </c>
      <c r="K40" s="43">
        <f t="shared" si="2"/>
        <v>0</v>
      </c>
    </row>
    <row r="41" spans="2:11" ht="25.5" customHeight="1">
      <c r="B41" s="3">
        <v>41977</v>
      </c>
      <c r="C41" s="4" t="s">
        <v>39</v>
      </c>
      <c r="D41" s="3">
        <v>41951</v>
      </c>
      <c r="E41" s="5" t="s">
        <v>399</v>
      </c>
      <c r="F41" s="5"/>
      <c r="G41" s="22" t="s">
        <v>96</v>
      </c>
      <c r="H41" s="16">
        <v>40000</v>
      </c>
      <c r="I41" s="5"/>
      <c r="J41" s="43">
        <f t="shared" si="1"/>
        <v>46143162</v>
      </c>
      <c r="K41" s="43">
        <f t="shared" si="2"/>
        <v>0</v>
      </c>
    </row>
    <row r="42" spans="2:11" ht="25.5" customHeight="1">
      <c r="B42" s="3">
        <v>41977</v>
      </c>
      <c r="C42" s="4" t="s">
        <v>42</v>
      </c>
      <c r="D42" s="3">
        <v>41977</v>
      </c>
      <c r="E42" s="5" t="s">
        <v>400</v>
      </c>
      <c r="F42" s="5"/>
      <c r="G42" s="22" t="s">
        <v>96</v>
      </c>
      <c r="H42" s="16">
        <v>28636</v>
      </c>
      <c r="I42" s="5"/>
      <c r="J42" s="43">
        <f t="shared" si="1"/>
        <v>46171798</v>
      </c>
      <c r="K42" s="43">
        <f t="shared" si="2"/>
        <v>0</v>
      </c>
    </row>
    <row r="43" spans="2:11" ht="25.5" customHeight="1">
      <c r="B43" s="3">
        <v>41977</v>
      </c>
      <c r="C43" s="4" t="s">
        <v>43</v>
      </c>
      <c r="D43" s="3">
        <v>41977</v>
      </c>
      <c r="E43" s="5" t="s">
        <v>401</v>
      </c>
      <c r="F43" s="5"/>
      <c r="G43" s="22" t="s">
        <v>96</v>
      </c>
      <c r="H43" s="16">
        <v>1254508</v>
      </c>
      <c r="I43" s="5"/>
      <c r="J43" s="43">
        <f t="shared" si="1"/>
        <v>47426306</v>
      </c>
      <c r="K43" s="43">
        <f t="shared" si="2"/>
        <v>0</v>
      </c>
    </row>
    <row r="44" spans="2:11" ht="25.5" customHeight="1">
      <c r="B44" s="3">
        <v>41979</v>
      </c>
      <c r="C44" s="4" t="s">
        <v>48</v>
      </c>
      <c r="D44" s="3">
        <v>41979</v>
      </c>
      <c r="E44" s="5" t="s">
        <v>69</v>
      </c>
      <c r="F44" s="5"/>
      <c r="G44" s="22" t="s">
        <v>96</v>
      </c>
      <c r="H44" s="16">
        <v>454377</v>
      </c>
      <c r="I44" s="5"/>
      <c r="J44" s="43">
        <f t="shared" si="1"/>
        <v>47880683</v>
      </c>
      <c r="K44" s="43">
        <f t="shared" si="2"/>
        <v>0</v>
      </c>
    </row>
    <row r="45" spans="2:11" ht="25.5" customHeight="1">
      <c r="B45" s="3">
        <v>41981</v>
      </c>
      <c r="C45" s="4" t="s">
        <v>51</v>
      </c>
      <c r="D45" s="3">
        <v>41981</v>
      </c>
      <c r="E45" s="5" t="s">
        <v>402</v>
      </c>
      <c r="F45" s="5"/>
      <c r="G45" s="22" t="s">
        <v>96</v>
      </c>
      <c r="H45" s="16">
        <v>1020000</v>
      </c>
      <c r="I45" s="5"/>
      <c r="J45" s="43">
        <f t="shared" si="1"/>
        <v>48900683</v>
      </c>
      <c r="K45" s="43">
        <f t="shared" si="2"/>
        <v>0</v>
      </c>
    </row>
    <row r="46" spans="2:11" ht="25.5" customHeight="1">
      <c r="B46" s="3">
        <v>41982</v>
      </c>
      <c r="C46" s="4" t="s">
        <v>54</v>
      </c>
      <c r="D46" s="3">
        <v>41982</v>
      </c>
      <c r="E46" s="5" t="s">
        <v>402</v>
      </c>
      <c r="F46" s="5"/>
      <c r="G46" s="22" t="s">
        <v>96</v>
      </c>
      <c r="H46" s="16">
        <v>840000</v>
      </c>
      <c r="I46" s="5"/>
      <c r="J46" s="43">
        <f t="shared" si="1"/>
        <v>49740683</v>
      </c>
      <c r="K46" s="43">
        <f t="shared" si="2"/>
        <v>0</v>
      </c>
    </row>
    <row r="47" spans="2:11" ht="25.5" customHeight="1">
      <c r="B47" s="3">
        <v>41983</v>
      </c>
      <c r="C47" s="4" t="s">
        <v>57</v>
      </c>
      <c r="D47" s="3">
        <v>41983</v>
      </c>
      <c r="E47" s="5" t="s">
        <v>403</v>
      </c>
      <c r="F47" s="5"/>
      <c r="G47" s="22" t="s">
        <v>96</v>
      </c>
      <c r="H47" s="16">
        <v>15398</v>
      </c>
      <c r="I47" s="5"/>
      <c r="J47" s="43">
        <f t="shared" si="1"/>
        <v>49756081</v>
      </c>
      <c r="K47" s="43">
        <f t="shared" si="2"/>
        <v>0</v>
      </c>
    </row>
    <row r="48" spans="2:11" ht="25.5" customHeight="1">
      <c r="B48" s="3">
        <v>41985</v>
      </c>
      <c r="C48" s="4" t="s">
        <v>62</v>
      </c>
      <c r="D48" s="3">
        <v>41985</v>
      </c>
      <c r="E48" s="5" t="s">
        <v>360</v>
      </c>
      <c r="F48" s="5"/>
      <c r="G48" s="22" t="s">
        <v>96</v>
      </c>
      <c r="H48" s="16">
        <v>33629</v>
      </c>
      <c r="I48" s="5"/>
      <c r="J48" s="43">
        <f t="shared" si="1"/>
        <v>49789710</v>
      </c>
      <c r="K48" s="43">
        <f t="shared" si="2"/>
        <v>0</v>
      </c>
    </row>
    <row r="49" spans="2:11" ht="25.5" customHeight="1">
      <c r="B49" s="3">
        <v>41988</v>
      </c>
      <c r="C49" s="4" t="s">
        <v>63</v>
      </c>
      <c r="D49" s="3">
        <v>41988</v>
      </c>
      <c r="E49" s="5" t="s">
        <v>94</v>
      </c>
      <c r="F49" s="5"/>
      <c r="G49" s="22" t="s">
        <v>96</v>
      </c>
      <c r="H49" s="16">
        <v>251407</v>
      </c>
      <c r="I49" s="5"/>
      <c r="J49" s="43">
        <f t="shared" si="1"/>
        <v>50041117</v>
      </c>
      <c r="K49" s="43">
        <f t="shared" si="2"/>
        <v>0</v>
      </c>
    </row>
    <row r="50" spans="2:11" ht="25.5" customHeight="1">
      <c r="B50" s="3">
        <v>41990</v>
      </c>
      <c r="C50" s="4" t="s">
        <v>70</v>
      </c>
      <c r="D50" s="3">
        <v>41990</v>
      </c>
      <c r="E50" s="5" t="s">
        <v>404</v>
      </c>
      <c r="F50" s="5"/>
      <c r="G50" s="22" t="s">
        <v>96</v>
      </c>
      <c r="H50" s="16">
        <v>1778180</v>
      </c>
      <c r="I50" s="5"/>
      <c r="J50" s="43">
        <f t="shared" si="1"/>
        <v>51819297</v>
      </c>
      <c r="K50" s="43">
        <f t="shared" si="2"/>
        <v>0</v>
      </c>
    </row>
    <row r="51" spans="2:11" ht="25.5" customHeight="1">
      <c r="B51" s="3">
        <v>41995</v>
      </c>
      <c r="C51" s="4" t="s">
        <v>92</v>
      </c>
      <c r="D51" s="3">
        <v>41995</v>
      </c>
      <c r="E51" s="5" t="s">
        <v>27</v>
      </c>
      <c r="F51" s="5"/>
      <c r="G51" s="22" t="s">
        <v>96</v>
      </c>
      <c r="H51" s="16">
        <v>470745</v>
      </c>
      <c r="I51" s="5"/>
      <c r="J51" s="43">
        <f t="shared" si="1"/>
        <v>52290042</v>
      </c>
      <c r="K51" s="43">
        <f t="shared" si="2"/>
        <v>0</v>
      </c>
    </row>
    <row r="52" spans="2:11" ht="25.5" customHeight="1">
      <c r="B52" s="3">
        <v>41996</v>
      </c>
      <c r="C52" s="4" t="s">
        <v>405</v>
      </c>
      <c r="D52" s="3">
        <v>41996</v>
      </c>
      <c r="E52" s="5" t="s">
        <v>406</v>
      </c>
      <c r="F52" s="5"/>
      <c r="G52" s="22" t="s">
        <v>96</v>
      </c>
      <c r="H52" s="16">
        <v>49545</v>
      </c>
      <c r="I52" s="5"/>
      <c r="J52" s="43">
        <f t="shared" si="1"/>
        <v>52339587</v>
      </c>
      <c r="K52" s="43">
        <f t="shared" si="2"/>
        <v>0</v>
      </c>
    </row>
    <row r="53" spans="2:11" ht="25.5" customHeight="1">
      <c r="B53" s="3">
        <v>41996</v>
      </c>
      <c r="C53" s="4" t="s">
        <v>407</v>
      </c>
      <c r="D53" s="3">
        <v>41996</v>
      </c>
      <c r="E53" s="5" t="s">
        <v>305</v>
      </c>
      <c r="F53" s="5"/>
      <c r="G53" s="22" t="s">
        <v>96</v>
      </c>
      <c r="H53" s="16">
        <v>1000000</v>
      </c>
      <c r="I53" s="5"/>
      <c r="J53" s="43">
        <f t="shared" si="1"/>
        <v>53339587</v>
      </c>
      <c r="K53" s="43">
        <f t="shared" si="2"/>
        <v>0</v>
      </c>
    </row>
    <row r="54" spans="2:11" ht="25.5" customHeight="1">
      <c r="B54" s="3">
        <v>41999</v>
      </c>
      <c r="C54" s="4" t="s">
        <v>408</v>
      </c>
      <c r="D54" s="3">
        <v>41999</v>
      </c>
      <c r="E54" s="5" t="s">
        <v>409</v>
      </c>
      <c r="F54" s="5"/>
      <c r="G54" s="22" t="s">
        <v>96</v>
      </c>
      <c r="H54" s="16">
        <v>440768</v>
      </c>
      <c r="I54" s="5"/>
      <c r="J54" s="43">
        <f t="shared" si="1"/>
        <v>53780355</v>
      </c>
      <c r="K54" s="43">
        <f t="shared" si="2"/>
        <v>0</v>
      </c>
    </row>
    <row r="55" spans="2:11" ht="25.5" customHeight="1">
      <c r="B55" s="3">
        <v>42000</v>
      </c>
      <c r="C55" s="4" t="s">
        <v>410</v>
      </c>
      <c r="D55" s="3">
        <v>42000</v>
      </c>
      <c r="E55" s="5" t="s">
        <v>411</v>
      </c>
      <c r="F55" s="5"/>
      <c r="G55" s="22" t="s">
        <v>96</v>
      </c>
      <c r="H55" s="16">
        <v>1630000</v>
      </c>
      <c r="I55" s="5"/>
      <c r="J55" s="43">
        <f t="shared" si="1"/>
        <v>55410355</v>
      </c>
      <c r="K55" s="43">
        <f t="shared" si="2"/>
        <v>0</v>
      </c>
    </row>
    <row r="56" spans="2:11" ht="25.5" customHeight="1">
      <c r="B56" s="3">
        <v>42002</v>
      </c>
      <c r="C56" s="4" t="s">
        <v>412</v>
      </c>
      <c r="D56" s="3">
        <v>42002</v>
      </c>
      <c r="E56" s="5" t="s">
        <v>413</v>
      </c>
      <c r="F56" s="5"/>
      <c r="G56" s="22" t="s">
        <v>96</v>
      </c>
      <c r="H56" s="16">
        <v>1440000</v>
      </c>
      <c r="I56" s="5"/>
      <c r="J56" s="43">
        <f t="shared" si="1"/>
        <v>56850355</v>
      </c>
      <c r="K56" s="43">
        <f t="shared" si="2"/>
        <v>0</v>
      </c>
    </row>
    <row r="57" spans="2:11" ht="25.5" customHeight="1">
      <c r="B57" s="3">
        <v>42003</v>
      </c>
      <c r="C57" s="4" t="s">
        <v>414</v>
      </c>
      <c r="D57" s="3">
        <v>42003</v>
      </c>
      <c r="E57" s="5" t="s">
        <v>27</v>
      </c>
      <c r="F57" s="5"/>
      <c r="G57" s="22" t="s">
        <v>96</v>
      </c>
      <c r="H57" s="16">
        <v>159600</v>
      </c>
      <c r="I57" s="5"/>
      <c r="J57" s="43">
        <f t="shared" si="1"/>
        <v>57009955</v>
      </c>
      <c r="K57" s="43">
        <f t="shared" si="2"/>
        <v>0</v>
      </c>
    </row>
    <row r="58" spans="2:11" ht="25.5" customHeight="1">
      <c r="B58" s="3">
        <v>42004</v>
      </c>
      <c r="C58" s="4" t="s">
        <v>415</v>
      </c>
      <c r="D58" s="3">
        <v>41995</v>
      </c>
      <c r="E58" s="5" t="s">
        <v>416</v>
      </c>
      <c r="F58" s="5"/>
      <c r="G58" s="22" t="s">
        <v>96</v>
      </c>
      <c r="H58" s="16">
        <v>161363</v>
      </c>
      <c r="I58" s="5"/>
      <c r="J58" s="43">
        <f t="shared" si="1"/>
        <v>57171318</v>
      </c>
      <c r="K58" s="43">
        <f t="shared" si="2"/>
        <v>0</v>
      </c>
    </row>
    <row r="59" spans="2:11" ht="25.5" customHeight="1">
      <c r="B59" s="3">
        <v>42004</v>
      </c>
      <c r="C59" s="4" t="s">
        <v>417</v>
      </c>
      <c r="D59" s="3">
        <v>42004</v>
      </c>
      <c r="E59" s="5" t="s">
        <v>69</v>
      </c>
      <c r="F59" s="5"/>
      <c r="G59" s="22" t="s">
        <v>96</v>
      </c>
      <c r="H59" s="16">
        <v>99873</v>
      </c>
      <c r="I59" s="5"/>
      <c r="J59" s="43">
        <f t="shared" si="1"/>
        <v>57271191</v>
      </c>
      <c r="K59" s="43">
        <f t="shared" si="2"/>
        <v>0</v>
      </c>
    </row>
    <row r="60" spans="2:11" ht="25.5" customHeight="1">
      <c r="B60" s="3">
        <v>42004</v>
      </c>
      <c r="C60" s="4" t="s">
        <v>418</v>
      </c>
      <c r="D60" s="3">
        <v>42004</v>
      </c>
      <c r="E60" s="5" t="s">
        <v>419</v>
      </c>
      <c r="F60" s="5"/>
      <c r="G60" s="22" t="s">
        <v>96</v>
      </c>
      <c r="H60" s="16">
        <v>33636</v>
      </c>
      <c r="I60" s="5"/>
      <c r="J60" s="43">
        <f t="shared" si="1"/>
        <v>57304827</v>
      </c>
      <c r="K60" s="43">
        <f t="shared" si="2"/>
        <v>0</v>
      </c>
    </row>
    <row r="61" spans="2:11" ht="25.5" customHeight="1">
      <c r="B61" s="3">
        <v>42004</v>
      </c>
      <c r="C61" s="4" t="s">
        <v>420</v>
      </c>
      <c r="D61" s="3">
        <v>42004</v>
      </c>
      <c r="E61" s="5" t="s">
        <v>421</v>
      </c>
      <c r="F61" s="5"/>
      <c r="G61" s="22" t="s">
        <v>96</v>
      </c>
      <c r="H61" s="16">
        <v>10281</v>
      </c>
      <c r="I61" s="5"/>
      <c r="J61" s="43">
        <f t="shared" si="1"/>
        <v>57315108</v>
      </c>
      <c r="K61" s="43">
        <f t="shared" si="2"/>
        <v>0</v>
      </c>
    </row>
    <row r="62" spans="2:11" ht="25.5" customHeight="1">
      <c r="B62" s="3">
        <v>42004</v>
      </c>
      <c r="C62" s="4" t="s">
        <v>422</v>
      </c>
      <c r="D62" s="3">
        <v>42004</v>
      </c>
      <c r="E62" s="5" t="s">
        <v>423</v>
      </c>
      <c r="F62" s="5"/>
      <c r="G62" s="22" t="s">
        <v>96</v>
      </c>
      <c r="H62" s="16">
        <v>208292</v>
      </c>
      <c r="I62" s="5"/>
      <c r="J62" s="43">
        <f t="shared" si="1"/>
        <v>57523400</v>
      </c>
      <c r="K62" s="43">
        <f t="shared" si="2"/>
        <v>0</v>
      </c>
    </row>
    <row r="63" spans="2:11" ht="25.5" customHeight="1">
      <c r="B63" s="3">
        <v>42004</v>
      </c>
      <c r="C63" s="4" t="s">
        <v>422</v>
      </c>
      <c r="D63" s="3">
        <v>42004</v>
      </c>
      <c r="E63" s="5" t="s">
        <v>424</v>
      </c>
      <c r="F63" s="5"/>
      <c r="G63" s="22" t="s">
        <v>96</v>
      </c>
      <c r="H63" s="16">
        <v>28930</v>
      </c>
      <c r="I63" s="5"/>
      <c r="J63" s="43">
        <f t="shared" si="1"/>
        <v>57552330</v>
      </c>
      <c r="K63" s="43">
        <f t="shared" si="2"/>
        <v>0</v>
      </c>
    </row>
    <row r="64" spans="2:11" ht="25.5" customHeight="1">
      <c r="B64" s="3">
        <v>42004</v>
      </c>
      <c r="C64" s="4" t="s">
        <v>97</v>
      </c>
      <c r="D64" s="3">
        <v>42004</v>
      </c>
      <c r="E64" s="5" t="s">
        <v>116</v>
      </c>
      <c r="F64" s="5"/>
      <c r="G64" s="22" t="s">
        <v>21</v>
      </c>
      <c r="H64" s="16">
        <v>12444130</v>
      </c>
      <c r="I64" s="5"/>
      <c r="J64" s="43">
        <f t="shared" si="1"/>
        <v>69996460</v>
      </c>
      <c r="K64" s="43">
        <f t="shared" si="2"/>
        <v>0</v>
      </c>
    </row>
    <row r="65" spans="2:11" ht="25.5" customHeight="1">
      <c r="B65" s="3">
        <v>42004</v>
      </c>
      <c r="C65" s="4" t="s">
        <v>97</v>
      </c>
      <c r="D65" s="3">
        <v>41970</v>
      </c>
      <c r="E65" s="5" t="s">
        <v>425</v>
      </c>
      <c r="F65" s="5"/>
      <c r="G65" s="22" t="s">
        <v>21</v>
      </c>
      <c r="H65" s="16">
        <v>4511710</v>
      </c>
      <c r="I65" s="5"/>
      <c r="J65" s="43">
        <f t="shared" si="1"/>
        <v>74508170</v>
      </c>
      <c r="K65" s="43">
        <f t="shared" si="2"/>
        <v>0</v>
      </c>
    </row>
    <row r="66" spans="2:11" ht="25.5" customHeight="1">
      <c r="B66" s="3">
        <v>42004</v>
      </c>
      <c r="C66" s="4" t="s">
        <v>97</v>
      </c>
      <c r="D66" s="3">
        <v>41970</v>
      </c>
      <c r="E66" s="5" t="s">
        <v>273</v>
      </c>
      <c r="F66" s="5"/>
      <c r="G66" s="22" t="s">
        <v>21</v>
      </c>
      <c r="H66" s="16">
        <v>520020</v>
      </c>
      <c r="I66" s="5"/>
      <c r="J66" s="43">
        <f t="shared" si="1"/>
        <v>75028190</v>
      </c>
      <c r="K66" s="43">
        <f t="shared" si="2"/>
        <v>0</v>
      </c>
    </row>
    <row r="67" spans="2:11" ht="25.5" customHeight="1">
      <c r="B67" s="3">
        <v>42004</v>
      </c>
      <c r="C67" s="4" t="s">
        <v>97</v>
      </c>
      <c r="D67" s="3">
        <v>41977</v>
      </c>
      <c r="E67" s="5" t="s">
        <v>273</v>
      </c>
      <c r="F67" s="5"/>
      <c r="G67" s="22" t="s">
        <v>21</v>
      </c>
      <c r="H67" s="16">
        <v>455394</v>
      </c>
      <c r="I67" s="5"/>
      <c r="J67" s="43">
        <f t="shared" si="1"/>
        <v>75483584</v>
      </c>
      <c r="K67" s="43">
        <f t="shared" si="2"/>
        <v>0</v>
      </c>
    </row>
    <row r="68" spans="2:11" ht="25.5" customHeight="1">
      <c r="B68" s="3">
        <v>42004</v>
      </c>
      <c r="C68" s="4" t="s">
        <v>97</v>
      </c>
      <c r="D68" s="3">
        <v>41981</v>
      </c>
      <c r="E68" s="5" t="s">
        <v>426</v>
      </c>
      <c r="F68" s="5"/>
      <c r="G68" s="22" t="s">
        <v>21</v>
      </c>
      <c r="H68" s="16">
        <v>3693890</v>
      </c>
      <c r="I68" s="5"/>
      <c r="J68" s="43">
        <f t="shared" si="1"/>
        <v>79177474</v>
      </c>
      <c r="K68" s="43">
        <f t="shared" si="2"/>
        <v>0</v>
      </c>
    </row>
    <row r="69" spans="2:11" ht="25.5" customHeight="1">
      <c r="B69" s="3">
        <v>42004</v>
      </c>
      <c r="C69" s="4" t="s">
        <v>97</v>
      </c>
      <c r="D69" s="3">
        <v>41991</v>
      </c>
      <c r="E69" s="5" t="s">
        <v>122</v>
      </c>
      <c r="F69" s="5"/>
      <c r="G69" s="22" t="s">
        <v>21</v>
      </c>
      <c r="H69" s="16">
        <v>2959000</v>
      </c>
      <c r="I69" s="5"/>
      <c r="J69" s="43">
        <f t="shared" si="1"/>
        <v>82136474</v>
      </c>
      <c r="K69" s="43">
        <f t="shared" si="2"/>
        <v>0</v>
      </c>
    </row>
    <row r="70" spans="2:11" ht="25.5" customHeight="1">
      <c r="B70" s="3">
        <v>42004</v>
      </c>
      <c r="C70" s="4" t="s">
        <v>97</v>
      </c>
      <c r="D70" s="3">
        <v>41998</v>
      </c>
      <c r="E70" s="5" t="s">
        <v>273</v>
      </c>
      <c r="F70" s="5"/>
      <c r="G70" s="22" t="s">
        <v>21</v>
      </c>
      <c r="H70" s="16">
        <v>595059</v>
      </c>
      <c r="I70" s="5"/>
      <c r="J70" s="43">
        <f t="shared" si="1"/>
        <v>82731533</v>
      </c>
      <c r="K70" s="43">
        <f t="shared" si="2"/>
        <v>0</v>
      </c>
    </row>
    <row r="71" spans="2:11" ht="25.5" customHeight="1">
      <c r="B71" s="3">
        <v>42004</v>
      </c>
      <c r="C71" s="4" t="s">
        <v>97</v>
      </c>
      <c r="D71" s="3">
        <v>41999</v>
      </c>
      <c r="E71" s="5" t="s">
        <v>144</v>
      </c>
      <c r="F71" s="5"/>
      <c r="G71" s="22" t="s">
        <v>21</v>
      </c>
      <c r="H71" s="16">
        <v>2512580</v>
      </c>
      <c r="I71" s="5"/>
      <c r="J71" s="43">
        <f t="shared" si="1"/>
        <v>85244113</v>
      </c>
      <c r="K71" s="43">
        <f t="shared" si="2"/>
        <v>0</v>
      </c>
    </row>
    <row r="72" spans="2:11" ht="25.5" customHeight="1">
      <c r="B72" s="3">
        <v>42004</v>
      </c>
      <c r="C72" s="4" t="s">
        <v>97</v>
      </c>
      <c r="D72" s="3">
        <v>42003</v>
      </c>
      <c r="E72" s="5" t="s">
        <v>273</v>
      </c>
      <c r="F72" s="5"/>
      <c r="G72" s="22" t="s">
        <v>21</v>
      </c>
      <c r="H72" s="16">
        <v>573655</v>
      </c>
      <c r="I72" s="5"/>
      <c r="J72" s="43">
        <f t="shared" si="1"/>
        <v>85817768</v>
      </c>
      <c r="K72" s="43">
        <f t="shared" si="2"/>
        <v>0</v>
      </c>
    </row>
    <row r="73" spans="2:11" ht="25.5" customHeight="1">
      <c r="B73" s="3">
        <v>41990</v>
      </c>
      <c r="C73" s="4" t="s">
        <v>97</v>
      </c>
      <c r="D73" s="3">
        <v>41990</v>
      </c>
      <c r="E73" s="5" t="s">
        <v>427</v>
      </c>
      <c r="F73" s="5"/>
      <c r="G73" s="22" t="s">
        <v>80</v>
      </c>
      <c r="H73" s="16">
        <v>4276</v>
      </c>
      <c r="I73" s="5"/>
      <c r="J73" s="43">
        <f t="shared" si="1"/>
        <v>85822044</v>
      </c>
      <c r="K73" s="43">
        <f t="shared" si="2"/>
        <v>0</v>
      </c>
    </row>
    <row r="74" spans="2:11" ht="25.5" customHeight="1">
      <c r="B74" s="3">
        <v>41990</v>
      </c>
      <c r="C74" s="4" t="s">
        <v>97</v>
      </c>
      <c r="D74" s="3">
        <v>41990</v>
      </c>
      <c r="E74" s="5" t="s">
        <v>428</v>
      </c>
      <c r="F74" s="5"/>
      <c r="G74" s="22" t="s">
        <v>80</v>
      </c>
      <c r="H74" s="16">
        <v>23732</v>
      </c>
      <c r="I74" s="5"/>
      <c r="J74" s="43">
        <f t="shared" si="1"/>
        <v>85845776</v>
      </c>
      <c r="K74" s="43">
        <f t="shared" si="2"/>
        <v>0</v>
      </c>
    </row>
    <row r="75" spans="2:11" ht="25.5" customHeight="1">
      <c r="B75" s="3">
        <v>41990</v>
      </c>
      <c r="C75" s="4" t="s">
        <v>97</v>
      </c>
      <c r="D75" s="3">
        <v>41990</v>
      </c>
      <c r="E75" s="5" t="s">
        <v>428</v>
      </c>
      <c r="F75" s="5"/>
      <c r="G75" s="22" t="s">
        <v>80</v>
      </c>
      <c r="H75" s="16">
        <v>10690</v>
      </c>
      <c r="I75" s="5"/>
      <c r="J75" s="43">
        <f t="shared" si="1"/>
        <v>85856466</v>
      </c>
      <c r="K75" s="43">
        <f t="shared" si="2"/>
        <v>0</v>
      </c>
    </row>
    <row r="76" spans="2:11" ht="25.5" customHeight="1">
      <c r="B76" s="3">
        <v>41990</v>
      </c>
      <c r="C76" s="4" t="s">
        <v>97</v>
      </c>
      <c r="D76" s="3">
        <v>41990</v>
      </c>
      <c r="E76" s="5" t="s">
        <v>429</v>
      </c>
      <c r="F76" s="5"/>
      <c r="G76" s="22" t="s">
        <v>80</v>
      </c>
      <c r="H76" s="16">
        <v>4276</v>
      </c>
      <c r="I76" s="5"/>
      <c r="J76" s="43">
        <f t="shared" si="1"/>
        <v>85860742</v>
      </c>
      <c r="K76" s="43">
        <f t="shared" si="2"/>
        <v>0</v>
      </c>
    </row>
    <row r="77" spans="2:11" ht="25.5" customHeight="1">
      <c r="B77" s="3">
        <v>41990</v>
      </c>
      <c r="C77" s="4" t="s">
        <v>97</v>
      </c>
      <c r="D77" s="3">
        <v>41990</v>
      </c>
      <c r="E77" s="5" t="s">
        <v>430</v>
      </c>
      <c r="F77" s="5"/>
      <c r="G77" s="22" t="s">
        <v>80</v>
      </c>
      <c r="H77" s="16">
        <v>5131</v>
      </c>
      <c r="I77" s="5"/>
      <c r="J77" s="43">
        <f t="shared" si="1"/>
        <v>85865873</v>
      </c>
      <c r="K77" s="43">
        <f t="shared" si="2"/>
        <v>0</v>
      </c>
    </row>
    <row r="78" spans="2:11" ht="25.5" customHeight="1">
      <c r="B78" s="3">
        <v>41996</v>
      </c>
      <c r="C78" s="4" t="s">
        <v>97</v>
      </c>
      <c r="D78" s="3">
        <v>41996</v>
      </c>
      <c r="E78" s="5" t="s">
        <v>381</v>
      </c>
      <c r="F78" s="5"/>
      <c r="G78" s="22" t="s">
        <v>80</v>
      </c>
      <c r="H78" s="16">
        <v>8975</v>
      </c>
      <c r="I78" s="5"/>
      <c r="J78" s="43">
        <f t="shared" si="1"/>
        <v>85874848</v>
      </c>
      <c r="K78" s="43">
        <f t="shared" si="2"/>
        <v>0</v>
      </c>
    </row>
    <row r="79" spans="2:11" ht="25.5" customHeight="1">
      <c r="B79" s="3">
        <v>42002</v>
      </c>
      <c r="C79" s="4" t="s">
        <v>97</v>
      </c>
      <c r="D79" s="3">
        <v>42002</v>
      </c>
      <c r="E79" s="5" t="s">
        <v>381</v>
      </c>
      <c r="F79" s="5"/>
      <c r="G79" s="22" t="s">
        <v>80</v>
      </c>
      <c r="H79" s="16">
        <v>37415</v>
      </c>
      <c r="I79" s="5"/>
      <c r="J79" s="43">
        <f t="shared" ref="J79:J94" si="3">MAX(J78+H79-I79-K78,0)</f>
        <v>85912263</v>
      </c>
      <c r="K79" s="43">
        <f t="shared" ref="K79:K94" si="4">MAX(K78+I79-J78-H79,0)</f>
        <v>0</v>
      </c>
    </row>
    <row r="80" spans="2:11" ht="25.5" customHeight="1">
      <c r="B80" s="3">
        <v>41977</v>
      </c>
      <c r="C80" s="4" t="s">
        <v>97</v>
      </c>
      <c r="D80" s="3">
        <v>41977</v>
      </c>
      <c r="E80" s="5" t="s">
        <v>349</v>
      </c>
      <c r="F80" s="5"/>
      <c r="G80" s="22" t="s">
        <v>80</v>
      </c>
      <c r="H80" s="16">
        <v>126760</v>
      </c>
      <c r="I80" s="5"/>
      <c r="J80" s="43">
        <f t="shared" si="3"/>
        <v>86039023</v>
      </c>
      <c r="K80" s="43">
        <f t="shared" si="4"/>
        <v>0</v>
      </c>
    </row>
    <row r="81" spans="1:11" ht="25.5" customHeight="1">
      <c r="B81" s="3">
        <v>41977</v>
      </c>
      <c r="C81" s="4" t="s">
        <v>169</v>
      </c>
      <c r="D81" s="3">
        <v>41977</v>
      </c>
      <c r="E81" s="5" t="s">
        <v>431</v>
      </c>
      <c r="F81" s="5"/>
      <c r="G81" s="22" t="s">
        <v>21</v>
      </c>
      <c r="H81" s="16">
        <v>1600000</v>
      </c>
      <c r="I81" s="5"/>
      <c r="J81" s="43">
        <f t="shared" si="3"/>
        <v>87639023</v>
      </c>
      <c r="K81" s="43">
        <f t="shared" si="4"/>
        <v>0</v>
      </c>
    </row>
    <row r="82" spans="1:11" ht="25.5" customHeight="1">
      <c r="B82" s="3">
        <v>41977</v>
      </c>
      <c r="C82" s="4" t="s">
        <v>171</v>
      </c>
      <c r="D82" s="3">
        <v>41977</v>
      </c>
      <c r="E82" s="5" t="s">
        <v>432</v>
      </c>
      <c r="F82" s="5"/>
      <c r="G82" s="22" t="s">
        <v>21</v>
      </c>
      <c r="H82" s="16">
        <v>583333</v>
      </c>
      <c r="I82" s="5"/>
      <c r="J82" s="43">
        <f t="shared" si="3"/>
        <v>88222356</v>
      </c>
      <c r="K82" s="43">
        <f t="shared" si="4"/>
        <v>0</v>
      </c>
    </row>
    <row r="83" spans="1:11" ht="25.5" customHeight="1">
      <c r="B83" s="3">
        <v>41981</v>
      </c>
      <c r="C83" s="4" t="s">
        <v>172</v>
      </c>
      <c r="D83" s="3">
        <v>41981</v>
      </c>
      <c r="E83" s="5" t="s">
        <v>431</v>
      </c>
      <c r="F83" s="5"/>
      <c r="G83" s="22" t="s">
        <v>21</v>
      </c>
      <c r="H83" s="16">
        <v>1600000</v>
      </c>
      <c r="I83" s="5"/>
      <c r="J83" s="43">
        <f t="shared" si="3"/>
        <v>89822356</v>
      </c>
      <c r="K83" s="43">
        <f t="shared" si="4"/>
        <v>0</v>
      </c>
    </row>
    <row r="84" spans="1:11" ht="25.5" customHeight="1">
      <c r="B84" s="3">
        <v>41982</v>
      </c>
      <c r="C84" s="4" t="s">
        <v>174</v>
      </c>
      <c r="D84" s="3">
        <v>41982</v>
      </c>
      <c r="E84" s="5" t="s">
        <v>431</v>
      </c>
      <c r="F84" s="5"/>
      <c r="G84" s="22" t="s">
        <v>21</v>
      </c>
      <c r="H84" s="16">
        <v>1600000</v>
      </c>
      <c r="I84" s="5"/>
      <c r="J84" s="43">
        <f t="shared" si="3"/>
        <v>91422356</v>
      </c>
      <c r="K84" s="43">
        <f t="shared" si="4"/>
        <v>0</v>
      </c>
    </row>
    <row r="85" spans="1:11" ht="25.5" customHeight="1">
      <c r="B85" s="3">
        <v>41983</v>
      </c>
      <c r="C85" s="4" t="s">
        <v>175</v>
      </c>
      <c r="D85" s="3">
        <v>41983</v>
      </c>
      <c r="E85" s="5" t="s">
        <v>431</v>
      </c>
      <c r="F85" s="5"/>
      <c r="G85" s="22" t="s">
        <v>21</v>
      </c>
      <c r="H85" s="16">
        <v>1600000</v>
      </c>
      <c r="I85" s="5"/>
      <c r="J85" s="43">
        <f t="shared" si="3"/>
        <v>93022356</v>
      </c>
      <c r="K85" s="43">
        <f t="shared" si="4"/>
        <v>0</v>
      </c>
    </row>
    <row r="86" spans="1:11" ht="25.5" customHeight="1">
      <c r="B86" s="3">
        <v>41983</v>
      </c>
      <c r="C86" s="4" t="s">
        <v>290</v>
      </c>
      <c r="D86" s="3">
        <v>41983</v>
      </c>
      <c r="E86" s="5" t="s">
        <v>433</v>
      </c>
      <c r="F86" s="5"/>
      <c r="G86" s="22" t="s">
        <v>21</v>
      </c>
      <c r="H86" s="16">
        <v>3057500</v>
      </c>
      <c r="I86" s="5"/>
      <c r="J86" s="43">
        <f t="shared" si="3"/>
        <v>96079856</v>
      </c>
      <c r="K86" s="43">
        <f t="shared" si="4"/>
        <v>0</v>
      </c>
    </row>
    <row r="87" spans="1:11" ht="25.5" customHeight="1">
      <c r="B87" s="3">
        <v>41986</v>
      </c>
      <c r="C87" s="4" t="s">
        <v>292</v>
      </c>
      <c r="D87" s="3">
        <v>41986</v>
      </c>
      <c r="E87" s="5" t="s">
        <v>434</v>
      </c>
      <c r="F87" s="5"/>
      <c r="G87" s="22" t="s">
        <v>21</v>
      </c>
      <c r="H87" s="16">
        <v>3586440</v>
      </c>
      <c r="I87" s="5"/>
      <c r="J87" s="43">
        <f t="shared" si="3"/>
        <v>99666296</v>
      </c>
      <c r="K87" s="43">
        <f t="shared" si="4"/>
        <v>0</v>
      </c>
    </row>
    <row r="88" spans="1:11" ht="25.5" customHeight="1">
      <c r="B88" s="3">
        <v>41988</v>
      </c>
      <c r="C88" s="4" t="s">
        <v>339</v>
      </c>
      <c r="D88" s="3">
        <v>41988</v>
      </c>
      <c r="E88" s="5" t="s">
        <v>193</v>
      </c>
      <c r="F88" s="5"/>
      <c r="G88" s="22" t="s">
        <v>21</v>
      </c>
      <c r="H88" s="16">
        <v>1062727</v>
      </c>
      <c r="I88" s="5"/>
      <c r="J88" s="43">
        <f t="shared" si="3"/>
        <v>100729023</v>
      </c>
      <c r="K88" s="43">
        <f t="shared" si="4"/>
        <v>0</v>
      </c>
    </row>
    <row r="89" spans="1:11" ht="25.5" customHeight="1">
      <c r="B89" s="3">
        <v>41995</v>
      </c>
      <c r="C89" s="4" t="s">
        <v>364</v>
      </c>
      <c r="D89" s="3">
        <v>41995</v>
      </c>
      <c r="E89" s="5" t="s">
        <v>435</v>
      </c>
      <c r="F89" s="5"/>
      <c r="G89" s="22" t="s">
        <v>21</v>
      </c>
      <c r="H89" s="16">
        <v>5733400</v>
      </c>
      <c r="I89" s="5"/>
      <c r="J89" s="43">
        <f t="shared" si="3"/>
        <v>106462423</v>
      </c>
      <c r="K89" s="43">
        <f t="shared" si="4"/>
        <v>0</v>
      </c>
    </row>
    <row r="90" spans="1:11" ht="25.5" customHeight="1">
      <c r="B90" s="3">
        <v>41996</v>
      </c>
      <c r="C90" s="4" t="s">
        <v>436</v>
      </c>
      <c r="D90" s="3">
        <v>41996</v>
      </c>
      <c r="E90" s="5" t="s">
        <v>435</v>
      </c>
      <c r="F90" s="5"/>
      <c r="G90" s="22" t="s">
        <v>21</v>
      </c>
      <c r="H90" s="16">
        <v>1914000</v>
      </c>
      <c r="I90" s="5"/>
      <c r="J90" s="43">
        <f t="shared" si="3"/>
        <v>108376423</v>
      </c>
      <c r="K90" s="43">
        <f t="shared" si="4"/>
        <v>0</v>
      </c>
    </row>
    <row r="91" spans="1:11" ht="25.5" customHeight="1">
      <c r="B91" s="3">
        <v>41997</v>
      </c>
      <c r="C91" s="4" t="s">
        <v>386</v>
      </c>
      <c r="D91" s="3">
        <v>41997</v>
      </c>
      <c r="E91" s="5" t="s">
        <v>433</v>
      </c>
      <c r="F91" s="5"/>
      <c r="G91" s="22" t="s">
        <v>21</v>
      </c>
      <c r="H91" s="16">
        <v>1154400</v>
      </c>
      <c r="I91" s="5"/>
      <c r="J91" s="43">
        <f t="shared" si="3"/>
        <v>109530823</v>
      </c>
      <c r="K91" s="43">
        <f t="shared" si="4"/>
        <v>0</v>
      </c>
    </row>
    <row r="92" spans="1:11" ht="25.5" customHeight="1">
      <c r="B92" s="3">
        <v>42003</v>
      </c>
      <c r="C92" s="4" t="s">
        <v>437</v>
      </c>
      <c r="D92" s="3">
        <v>42003</v>
      </c>
      <c r="E92" s="5" t="s">
        <v>435</v>
      </c>
      <c r="F92" s="5"/>
      <c r="G92" s="22" t="s">
        <v>21</v>
      </c>
      <c r="H92" s="16">
        <v>1242000</v>
      </c>
      <c r="I92" s="5"/>
      <c r="J92" s="43">
        <f t="shared" si="3"/>
        <v>110772823</v>
      </c>
      <c r="K92" s="43">
        <f t="shared" si="4"/>
        <v>0</v>
      </c>
    </row>
    <row r="93" spans="1:11" ht="25.5" customHeight="1">
      <c r="B93" s="3">
        <v>42003</v>
      </c>
      <c r="C93" s="4" t="s">
        <v>438</v>
      </c>
      <c r="D93" s="3">
        <v>42003</v>
      </c>
      <c r="E93" s="5" t="s">
        <v>193</v>
      </c>
      <c r="F93" s="5"/>
      <c r="G93" s="22" t="s">
        <v>21</v>
      </c>
      <c r="H93" s="16">
        <v>1062727</v>
      </c>
      <c r="I93" s="5"/>
      <c r="J93" s="43">
        <f t="shared" si="3"/>
        <v>111835550</v>
      </c>
      <c r="K93" s="43">
        <f t="shared" si="4"/>
        <v>0</v>
      </c>
    </row>
    <row r="94" spans="1:11" ht="25.5" customHeight="1">
      <c r="B94" s="3">
        <v>42003</v>
      </c>
      <c r="C94" s="4" t="s">
        <v>439</v>
      </c>
      <c r="D94" s="3">
        <v>42003</v>
      </c>
      <c r="E94" s="5" t="s">
        <v>173</v>
      </c>
      <c r="F94" s="5"/>
      <c r="G94" s="22" t="s">
        <v>21</v>
      </c>
      <c r="H94" s="16">
        <v>522000</v>
      </c>
      <c r="I94" s="5"/>
      <c r="J94" s="43">
        <f t="shared" si="3"/>
        <v>112357550</v>
      </c>
      <c r="K94" s="43">
        <f t="shared" si="4"/>
        <v>0</v>
      </c>
    </row>
    <row r="95" spans="1:11" ht="18" customHeight="1">
      <c r="A95" s="6" t="str">
        <f>C95&amp;D95</f>
        <v/>
      </c>
      <c r="B95" s="18"/>
      <c r="C95" s="15"/>
      <c r="D95" s="15"/>
      <c r="E95" s="15"/>
      <c r="F95" s="15"/>
      <c r="G95" s="19"/>
      <c r="H95" s="15"/>
      <c r="I95" s="15"/>
      <c r="J95" s="4"/>
      <c r="K95" s="15"/>
    </row>
    <row r="96" spans="1:11" s="27" customFormat="1" ht="18" customHeight="1">
      <c r="B96" s="25"/>
      <c r="C96" s="25"/>
      <c r="D96" s="25"/>
      <c r="E96" s="25" t="s">
        <v>17</v>
      </c>
      <c r="F96" s="25"/>
      <c r="G96" s="26" t="s">
        <v>18</v>
      </c>
      <c r="H96" s="25">
        <f>SUM(H13:H95)</f>
        <v>68890766</v>
      </c>
      <c r="I96" s="25">
        <f>SUM(I13:I95)</f>
        <v>0</v>
      </c>
      <c r="J96" s="26" t="s">
        <v>18</v>
      </c>
      <c r="K96" s="26" t="s">
        <v>18</v>
      </c>
    </row>
    <row r="97" spans="2:11" s="27" customFormat="1" ht="18" customHeight="1">
      <c r="B97" s="28"/>
      <c r="C97" s="28"/>
      <c r="D97" s="28"/>
      <c r="E97" s="28" t="s">
        <v>19</v>
      </c>
      <c r="F97" s="28"/>
      <c r="G97" s="29" t="s">
        <v>18</v>
      </c>
      <c r="H97" s="29" t="s">
        <v>18</v>
      </c>
      <c r="I97" s="29" t="s">
        <v>18</v>
      </c>
      <c r="J97" s="20">
        <f>J13+H96-I96</f>
        <v>112357550</v>
      </c>
      <c r="K97" s="29" t="s">
        <v>18</v>
      </c>
    </row>
    <row r="98" spans="2:11" ht="18" customHeight="1"/>
    <row r="99" spans="2:11" ht="18" customHeight="1">
      <c r="B99" s="21" t="s">
        <v>20</v>
      </c>
    </row>
    <row r="100" spans="2:11" ht="18" customHeight="1">
      <c r="B100" s="21" t="s">
        <v>145</v>
      </c>
    </row>
    <row r="101" spans="2:11" ht="18" customHeight="1">
      <c r="J101" s="8" t="s">
        <v>146</v>
      </c>
    </row>
    <row r="102" spans="2:11" s="7" customFormat="1" ht="14.25">
      <c r="C102" s="49" t="s">
        <v>177</v>
      </c>
      <c r="D102" s="49"/>
      <c r="J102" s="7" t="s">
        <v>8</v>
      </c>
    </row>
    <row r="103" spans="2:11" s="2" customFormat="1">
      <c r="C103" s="50" t="s">
        <v>9</v>
      </c>
      <c r="D103" s="50"/>
      <c r="J103" s="2" t="s">
        <v>9</v>
      </c>
    </row>
    <row r="104" spans="2:11" ht="17.25" customHeight="1"/>
    <row r="105" spans="2:11" ht="18.75" customHeight="1"/>
    <row r="106" spans="2:11" ht="18.75" customHeight="1"/>
    <row r="107" spans="2:11" ht="18.75" customHeight="1"/>
    <row r="108" spans="2:11" ht="18.75" customHeight="1"/>
    <row r="109" spans="2:11" ht="18.75" customHeight="1"/>
    <row r="110" spans="2:11" ht="18.75" customHeight="1"/>
    <row r="111" spans="2:11" ht="18.75" customHeight="1"/>
    <row r="112" spans="2:11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7.25" customHeight="1"/>
    <row r="119" ht="17.25" customHeight="1"/>
  </sheetData>
  <autoFilter ref="A12:K97"/>
  <mergeCells count="15">
    <mergeCell ref="H1:K1"/>
    <mergeCell ref="H2:K3"/>
    <mergeCell ref="B5:K5"/>
    <mergeCell ref="B6:K6"/>
    <mergeCell ref="B7:K7"/>
    <mergeCell ref="C102:D102"/>
    <mergeCell ref="C103:D103"/>
    <mergeCell ref="B8:K8"/>
    <mergeCell ref="B10:B11"/>
    <mergeCell ref="C10:D10"/>
    <mergeCell ref="E10:E11"/>
    <mergeCell ref="F10:F11"/>
    <mergeCell ref="G10:G11"/>
    <mergeCell ref="H10:I10"/>
    <mergeCell ref="J10:K10"/>
  </mergeCells>
  <phoneticPr fontId="30" type="noConversion"/>
  <conditionalFormatting sqref="B14:I94">
    <cfRule type="expression" dxfId="0" priority="1" stopIfTrue="1">
      <formula>#REF!&lt;&gt;""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L85"/>
  <sheetViews>
    <sheetView topLeftCell="B52" zoomScale="90" workbookViewId="0">
      <selection activeCell="B77" sqref="B77"/>
    </sheetView>
  </sheetViews>
  <sheetFormatPr defaultRowHeight="15"/>
  <cols>
    <col min="1" max="1" width="5.140625" style="6" hidden="1" customWidth="1"/>
    <col min="2" max="2" width="10.7109375" style="6" customWidth="1"/>
    <col min="3" max="3" width="9" style="6" customWidth="1"/>
    <col min="4" max="4" width="11.42578125" style="6" customWidth="1"/>
    <col min="5" max="5" width="46.14062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1.7109375" style="6" customWidth="1"/>
    <col min="11" max="11" width="15.85546875" style="6" customWidth="1"/>
    <col min="12" max="12" width="8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27.7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3.75" customHeight="1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7.25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'01'!K78</f>
        <v>163139871</v>
      </c>
      <c r="L13" s="25"/>
    </row>
    <row r="14" spans="1:12" ht="17.25" customHeight="1">
      <c r="A14" s="6" t="str">
        <f t="shared" ref="A14:A42" si="0">C14&amp;D14</f>
        <v>GBN41677</v>
      </c>
      <c r="B14" s="3">
        <v>41677</v>
      </c>
      <c r="C14" s="4" t="s">
        <v>77</v>
      </c>
      <c r="D14" s="3">
        <v>41677</v>
      </c>
      <c r="E14" s="5" t="s">
        <v>178</v>
      </c>
      <c r="F14" s="33"/>
      <c r="G14" s="5"/>
      <c r="H14" s="22" t="s">
        <v>22</v>
      </c>
      <c r="I14" s="16">
        <v>3000</v>
      </c>
      <c r="J14" s="5"/>
      <c r="K14" s="43">
        <f>MAX(K13+I14-J14-L13,0)</f>
        <v>163142871</v>
      </c>
      <c r="L14" s="43">
        <f>MAX(L13+J14-K13-I14,0)</f>
        <v>0</v>
      </c>
    </row>
    <row r="15" spans="1:12" ht="17.25" customHeight="1">
      <c r="A15" s="6" t="str">
        <f t="shared" si="0"/>
        <v>GBN41677</v>
      </c>
      <c r="B15" s="3">
        <v>41677</v>
      </c>
      <c r="C15" s="4" t="s">
        <v>77</v>
      </c>
      <c r="D15" s="3">
        <v>41677</v>
      </c>
      <c r="E15" s="5" t="s">
        <v>178</v>
      </c>
      <c r="F15" s="33"/>
      <c r="G15" s="5"/>
      <c r="H15" s="22" t="s">
        <v>22</v>
      </c>
      <c r="I15" s="16">
        <v>3000</v>
      </c>
      <c r="J15" s="5"/>
      <c r="K15" s="43">
        <f t="shared" ref="K15:K24" si="1">MAX(K14+I15-J15-L14,0)</f>
        <v>163145871</v>
      </c>
      <c r="L15" s="43">
        <f t="shared" ref="L15:L24" si="2">MAX(L14+J15-K14-I15,0)</f>
        <v>0</v>
      </c>
    </row>
    <row r="16" spans="1:12" ht="17.25" customHeight="1">
      <c r="A16" s="6" t="str">
        <f t="shared" si="0"/>
        <v>GBN41680</v>
      </c>
      <c r="B16" s="3">
        <v>41680</v>
      </c>
      <c r="C16" s="4" t="s">
        <v>77</v>
      </c>
      <c r="D16" s="3">
        <v>41680</v>
      </c>
      <c r="E16" s="5" t="s">
        <v>106</v>
      </c>
      <c r="F16" s="33"/>
      <c r="G16" s="5"/>
      <c r="H16" s="22" t="s">
        <v>22</v>
      </c>
      <c r="I16" s="16">
        <v>2000</v>
      </c>
      <c r="J16" s="5"/>
      <c r="K16" s="43">
        <f t="shared" si="1"/>
        <v>163147871</v>
      </c>
      <c r="L16" s="43">
        <f t="shared" si="2"/>
        <v>0</v>
      </c>
    </row>
    <row r="17" spans="1:12" ht="17.25" customHeight="1">
      <c r="A17" s="6" t="str">
        <f t="shared" si="0"/>
        <v>GBN41682</v>
      </c>
      <c r="B17" s="3">
        <v>41682</v>
      </c>
      <c r="C17" s="4" t="s">
        <v>77</v>
      </c>
      <c r="D17" s="3">
        <v>41682</v>
      </c>
      <c r="E17" s="5" t="s">
        <v>106</v>
      </c>
      <c r="F17" s="33"/>
      <c r="G17" s="5"/>
      <c r="H17" s="22" t="s">
        <v>22</v>
      </c>
      <c r="I17" s="16">
        <v>1000</v>
      </c>
      <c r="J17" s="5"/>
      <c r="K17" s="43">
        <f t="shared" si="1"/>
        <v>163148871</v>
      </c>
      <c r="L17" s="43">
        <f t="shared" si="2"/>
        <v>0</v>
      </c>
    </row>
    <row r="18" spans="1:12" ht="17.25" customHeight="1">
      <c r="A18" s="6" t="str">
        <f t="shared" si="0"/>
        <v>GBN41682</v>
      </c>
      <c r="B18" s="3">
        <v>41682</v>
      </c>
      <c r="C18" s="4" t="s">
        <v>77</v>
      </c>
      <c r="D18" s="3">
        <v>41682</v>
      </c>
      <c r="E18" s="5" t="s">
        <v>106</v>
      </c>
      <c r="F18" s="33"/>
      <c r="G18" s="5"/>
      <c r="H18" s="22" t="s">
        <v>22</v>
      </c>
      <c r="I18" s="16">
        <v>2000</v>
      </c>
      <c r="J18" s="5"/>
      <c r="K18" s="43">
        <f t="shared" si="1"/>
        <v>163150871</v>
      </c>
      <c r="L18" s="43">
        <f t="shared" si="2"/>
        <v>0</v>
      </c>
    </row>
    <row r="19" spans="1:12" ht="17.25" customHeight="1">
      <c r="A19" s="6" t="str">
        <f t="shared" si="0"/>
        <v>GBN41690</v>
      </c>
      <c r="B19" s="3">
        <v>41690</v>
      </c>
      <c r="C19" s="4" t="s">
        <v>77</v>
      </c>
      <c r="D19" s="3">
        <v>41690</v>
      </c>
      <c r="E19" s="5" t="s">
        <v>106</v>
      </c>
      <c r="F19" s="33"/>
      <c r="G19" s="5"/>
      <c r="H19" s="22" t="s">
        <v>22</v>
      </c>
      <c r="I19" s="16">
        <v>1000</v>
      </c>
      <c r="J19" s="5"/>
      <c r="K19" s="43">
        <f t="shared" si="1"/>
        <v>163151871</v>
      </c>
      <c r="L19" s="43">
        <f t="shared" si="2"/>
        <v>0</v>
      </c>
    </row>
    <row r="20" spans="1:12" ht="17.25" customHeight="1">
      <c r="A20" s="6" t="str">
        <f t="shared" si="0"/>
        <v>GBN41690</v>
      </c>
      <c r="B20" s="3">
        <v>41690</v>
      </c>
      <c r="C20" s="4" t="s">
        <v>77</v>
      </c>
      <c r="D20" s="3">
        <v>41690</v>
      </c>
      <c r="E20" s="5" t="s">
        <v>106</v>
      </c>
      <c r="F20" s="33"/>
      <c r="G20" s="5"/>
      <c r="H20" s="22" t="s">
        <v>22</v>
      </c>
      <c r="I20" s="16">
        <v>1000</v>
      </c>
      <c r="J20" s="5"/>
      <c r="K20" s="43">
        <f t="shared" si="1"/>
        <v>163152871</v>
      </c>
      <c r="L20" s="43">
        <f t="shared" si="2"/>
        <v>0</v>
      </c>
    </row>
    <row r="21" spans="1:12" ht="17.25" customHeight="1">
      <c r="A21" s="6" t="str">
        <f t="shared" si="0"/>
        <v>GBN41690</v>
      </c>
      <c r="B21" s="3">
        <v>41690</v>
      </c>
      <c r="C21" s="4" t="s">
        <v>77</v>
      </c>
      <c r="D21" s="3">
        <v>41690</v>
      </c>
      <c r="E21" s="5" t="s">
        <v>106</v>
      </c>
      <c r="F21" s="33"/>
      <c r="G21" s="5"/>
      <c r="H21" s="22" t="s">
        <v>22</v>
      </c>
      <c r="I21" s="16">
        <v>2000</v>
      </c>
      <c r="J21" s="5"/>
      <c r="K21" s="43">
        <f t="shared" si="1"/>
        <v>163154871</v>
      </c>
      <c r="L21" s="43">
        <f t="shared" si="2"/>
        <v>0</v>
      </c>
    </row>
    <row r="22" spans="1:12" ht="17.25" customHeight="1">
      <c r="A22" s="6" t="str">
        <f t="shared" si="0"/>
        <v>GBN41690</v>
      </c>
      <c r="B22" s="3">
        <v>41690</v>
      </c>
      <c r="C22" s="4" t="s">
        <v>77</v>
      </c>
      <c r="D22" s="3">
        <v>41690</v>
      </c>
      <c r="E22" s="5" t="s">
        <v>106</v>
      </c>
      <c r="F22" s="5"/>
      <c r="G22" s="5"/>
      <c r="H22" s="22" t="s">
        <v>22</v>
      </c>
      <c r="I22" s="16">
        <v>1000</v>
      </c>
      <c r="J22" s="5"/>
      <c r="K22" s="43">
        <f t="shared" si="1"/>
        <v>163155871</v>
      </c>
      <c r="L22" s="43">
        <f t="shared" si="2"/>
        <v>0</v>
      </c>
    </row>
    <row r="23" spans="1:12" ht="17.25" customHeight="1">
      <c r="A23" s="6" t="str">
        <f t="shared" si="0"/>
        <v>GBN41690</v>
      </c>
      <c r="B23" s="3">
        <v>41690</v>
      </c>
      <c r="C23" s="4" t="s">
        <v>77</v>
      </c>
      <c r="D23" s="3">
        <v>41690</v>
      </c>
      <c r="E23" s="23" t="s">
        <v>106</v>
      </c>
      <c r="F23" s="23"/>
      <c r="G23" s="5"/>
      <c r="H23" s="22" t="s">
        <v>22</v>
      </c>
      <c r="I23" s="16">
        <v>2000</v>
      </c>
      <c r="J23" s="5"/>
      <c r="K23" s="43">
        <f t="shared" si="1"/>
        <v>163157871</v>
      </c>
      <c r="L23" s="43">
        <f t="shared" si="2"/>
        <v>0</v>
      </c>
    </row>
    <row r="24" spans="1:12" ht="17.25" customHeight="1">
      <c r="B24" s="3">
        <v>41690</v>
      </c>
      <c r="C24" s="4" t="s">
        <v>77</v>
      </c>
      <c r="D24" s="3">
        <v>41690</v>
      </c>
      <c r="E24" s="15" t="s">
        <v>106</v>
      </c>
      <c r="F24" s="15"/>
      <c r="G24" s="15"/>
      <c r="H24" s="22" t="s">
        <v>22</v>
      </c>
      <c r="I24" s="15">
        <v>2000</v>
      </c>
      <c r="J24" s="15"/>
      <c r="K24" s="43">
        <f t="shared" si="1"/>
        <v>163159871</v>
      </c>
      <c r="L24" s="43">
        <f t="shared" si="2"/>
        <v>0</v>
      </c>
    </row>
    <row r="25" spans="1:12" ht="17.25" customHeight="1">
      <c r="A25" s="6" t="str">
        <f t="shared" si="0"/>
        <v>GBN41695</v>
      </c>
      <c r="B25" s="3">
        <v>41695</v>
      </c>
      <c r="C25" s="4" t="s">
        <v>77</v>
      </c>
      <c r="D25" s="3">
        <v>41695</v>
      </c>
      <c r="E25" s="5" t="s">
        <v>106</v>
      </c>
      <c r="F25" s="5"/>
      <c r="G25" s="5"/>
      <c r="H25" s="22" t="s">
        <v>22</v>
      </c>
      <c r="I25" s="16">
        <v>1500</v>
      </c>
      <c r="J25" s="5"/>
      <c r="K25" s="43">
        <f t="shared" ref="K25:K71" si="3">MAX(K24+I25-J25-L24,0)</f>
        <v>163161371</v>
      </c>
      <c r="L25" s="43">
        <f t="shared" ref="L25:L71" si="4">MAX(L24+J25-K24-I25,0)</f>
        <v>0</v>
      </c>
    </row>
    <row r="26" spans="1:12" ht="17.25" customHeight="1">
      <c r="A26" s="6" t="str">
        <f t="shared" si="0"/>
        <v>GBN41696</v>
      </c>
      <c r="B26" s="3">
        <v>41696</v>
      </c>
      <c r="C26" s="4" t="s">
        <v>77</v>
      </c>
      <c r="D26" s="3">
        <v>41696</v>
      </c>
      <c r="E26" s="5" t="s">
        <v>108</v>
      </c>
      <c r="F26" s="33"/>
      <c r="G26" s="5"/>
      <c r="H26" s="22" t="s">
        <v>22</v>
      </c>
      <c r="I26" s="16">
        <v>31680</v>
      </c>
      <c r="J26" s="5"/>
      <c r="K26" s="43">
        <f t="shared" si="3"/>
        <v>163193051</v>
      </c>
      <c r="L26" s="43">
        <f t="shared" si="4"/>
        <v>0</v>
      </c>
    </row>
    <row r="27" spans="1:12" ht="17.25" customHeight="1">
      <c r="A27" s="6" t="str">
        <f t="shared" si="0"/>
        <v>GBN41697</v>
      </c>
      <c r="B27" s="3">
        <v>41697</v>
      </c>
      <c r="C27" s="4" t="s">
        <v>77</v>
      </c>
      <c r="D27" s="3">
        <v>41697</v>
      </c>
      <c r="E27" s="5" t="s">
        <v>106</v>
      </c>
      <c r="F27" s="33"/>
      <c r="G27" s="5"/>
      <c r="H27" s="22" t="s">
        <v>22</v>
      </c>
      <c r="I27" s="16">
        <v>2500</v>
      </c>
      <c r="J27" s="5"/>
      <c r="K27" s="43">
        <f t="shared" si="3"/>
        <v>163195551</v>
      </c>
      <c r="L27" s="43">
        <f t="shared" si="4"/>
        <v>0</v>
      </c>
    </row>
    <row r="28" spans="1:12" ht="17.25" customHeight="1">
      <c r="A28" s="6" t="str">
        <f t="shared" si="0"/>
        <v>CTGS41681</v>
      </c>
      <c r="B28" s="3">
        <v>41698</v>
      </c>
      <c r="C28" s="4" t="s">
        <v>97</v>
      </c>
      <c r="D28" s="3">
        <v>41681</v>
      </c>
      <c r="E28" s="5" t="s">
        <v>179</v>
      </c>
      <c r="F28" s="33"/>
      <c r="G28" s="5"/>
      <c r="H28" s="22" t="s">
        <v>21</v>
      </c>
      <c r="I28" s="16">
        <v>519798</v>
      </c>
      <c r="J28" s="5"/>
      <c r="K28" s="43">
        <f t="shared" si="3"/>
        <v>163715349</v>
      </c>
      <c r="L28" s="43">
        <f t="shared" si="4"/>
        <v>0</v>
      </c>
    </row>
    <row r="29" spans="1:12" ht="30">
      <c r="A29" s="6" t="str">
        <f t="shared" si="0"/>
        <v>CTGS41645</v>
      </c>
      <c r="B29" s="3">
        <v>41698</v>
      </c>
      <c r="C29" s="4" t="s">
        <v>97</v>
      </c>
      <c r="D29" s="3">
        <v>41645</v>
      </c>
      <c r="E29" s="32" t="s">
        <v>194</v>
      </c>
      <c r="F29" s="33"/>
      <c r="G29" s="5"/>
      <c r="H29" s="22" t="s">
        <v>21</v>
      </c>
      <c r="I29" s="16">
        <v>478636</v>
      </c>
      <c r="J29" s="5"/>
      <c r="K29" s="43">
        <f t="shared" si="3"/>
        <v>164193985</v>
      </c>
      <c r="L29" s="43">
        <f t="shared" si="4"/>
        <v>0</v>
      </c>
    </row>
    <row r="30" spans="1:12" ht="17.25" customHeight="1">
      <c r="A30" s="6" t="str">
        <f t="shared" si="0"/>
        <v>CTGS41685</v>
      </c>
      <c r="B30" s="3">
        <v>41698</v>
      </c>
      <c r="C30" s="4" t="s">
        <v>97</v>
      </c>
      <c r="D30" s="3">
        <v>41685</v>
      </c>
      <c r="E30" s="5" t="s">
        <v>148</v>
      </c>
      <c r="F30" s="33"/>
      <c r="G30" s="5"/>
      <c r="H30" s="22" t="s">
        <v>21</v>
      </c>
      <c r="I30" s="16">
        <v>4600000</v>
      </c>
      <c r="J30" s="5"/>
      <c r="K30" s="43">
        <f t="shared" si="3"/>
        <v>168793985</v>
      </c>
      <c r="L30" s="43">
        <f t="shared" si="4"/>
        <v>0</v>
      </c>
    </row>
    <row r="31" spans="1:12" ht="17.25" customHeight="1">
      <c r="A31" s="6" t="str">
        <f t="shared" si="0"/>
        <v>CTGS41668</v>
      </c>
      <c r="B31" s="3">
        <v>41698</v>
      </c>
      <c r="C31" s="4" t="s">
        <v>97</v>
      </c>
      <c r="D31" s="3">
        <v>41668</v>
      </c>
      <c r="E31" s="23" t="s">
        <v>116</v>
      </c>
      <c r="F31" s="33"/>
      <c r="G31" s="5"/>
      <c r="H31" s="22" t="s">
        <v>21</v>
      </c>
      <c r="I31" s="16">
        <v>27806</v>
      </c>
      <c r="J31" s="5"/>
      <c r="K31" s="43">
        <f t="shared" si="3"/>
        <v>168821791</v>
      </c>
      <c r="L31" s="43">
        <f t="shared" si="4"/>
        <v>0</v>
      </c>
    </row>
    <row r="32" spans="1:12" ht="17.25" customHeight="1">
      <c r="A32" s="6" t="str">
        <f t="shared" si="0"/>
        <v>CTGS41687</v>
      </c>
      <c r="B32" s="3">
        <v>41698</v>
      </c>
      <c r="C32" s="4" t="s">
        <v>97</v>
      </c>
      <c r="D32" s="3">
        <v>41687</v>
      </c>
      <c r="E32" s="23" t="s">
        <v>116</v>
      </c>
      <c r="F32" s="34"/>
      <c r="G32" s="32"/>
      <c r="H32" s="22" t="s">
        <v>21</v>
      </c>
      <c r="I32" s="16">
        <v>1276128</v>
      </c>
      <c r="J32" s="5"/>
      <c r="K32" s="43">
        <f t="shared" si="3"/>
        <v>170097919</v>
      </c>
      <c r="L32" s="43">
        <f t="shared" si="4"/>
        <v>0</v>
      </c>
    </row>
    <row r="33" spans="1:12" ht="17.25" customHeight="1">
      <c r="A33" s="6" t="str">
        <f t="shared" si="0"/>
        <v>CTGS41647</v>
      </c>
      <c r="B33" s="3">
        <v>41698</v>
      </c>
      <c r="C33" s="4" t="s">
        <v>97</v>
      </c>
      <c r="D33" s="3">
        <v>41647</v>
      </c>
      <c r="E33" s="5" t="s">
        <v>180</v>
      </c>
      <c r="F33" s="34"/>
      <c r="G33" s="32"/>
      <c r="H33" s="22" t="s">
        <v>21</v>
      </c>
      <c r="I33" s="16">
        <v>555661</v>
      </c>
      <c r="J33" s="5"/>
      <c r="K33" s="43">
        <f t="shared" si="3"/>
        <v>170653580</v>
      </c>
      <c r="L33" s="43">
        <f t="shared" si="4"/>
        <v>0</v>
      </c>
    </row>
    <row r="34" spans="1:12" ht="17.25" customHeight="1">
      <c r="A34" s="6" t="str">
        <f t="shared" si="0"/>
        <v>CTGS41678</v>
      </c>
      <c r="B34" s="3">
        <v>41698</v>
      </c>
      <c r="C34" s="4" t="s">
        <v>97</v>
      </c>
      <c r="D34" s="3">
        <v>41678</v>
      </c>
      <c r="E34" s="5" t="s">
        <v>181</v>
      </c>
      <c r="F34" s="33"/>
      <c r="G34" s="5"/>
      <c r="H34" s="22" t="s">
        <v>21</v>
      </c>
      <c r="I34" s="16">
        <v>687900</v>
      </c>
      <c r="J34" s="5"/>
      <c r="K34" s="43">
        <f t="shared" si="3"/>
        <v>171341480</v>
      </c>
      <c r="L34" s="43">
        <f t="shared" si="4"/>
        <v>0</v>
      </c>
    </row>
    <row r="35" spans="1:12" ht="17.25" customHeight="1">
      <c r="A35" s="6" t="str">
        <f t="shared" si="0"/>
        <v>CTGS41687</v>
      </c>
      <c r="B35" s="3">
        <v>41698</v>
      </c>
      <c r="C35" s="4" t="s">
        <v>97</v>
      </c>
      <c r="D35" s="3">
        <v>41687</v>
      </c>
      <c r="E35" s="5" t="s">
        <v>182</v>
      </c>
      <c r="F35" s="5"/>
      <c r="G35" s="5"/>
      <c r="H35" s="22" t="s">
        <v>21</v>
      </c>
      <c r="I35" s="16">
        <v>1239060</v>
      </c>
      <c r="J35" s="5"/>
      <c r="K35" s="43">
        <f t="shared" si="3"/>
        <v>172580540</v>
      </c>
      <c r="L35" s="43">
        <f t="shared" si="4"/>
        <v>0</v>
      </c>
    </row>
    <row r="36" spans="1:12" ht="17.25" customHeight="1">
      <c r="A36" s="6" t="str">
        <f t="shared" si="0"/>
        <v>CTGS41676</v>
      </c>
      <c r="B36" s="3">
        <v>41676</v>
      </c>
      <c r="C36" s="4" t="s">
        <v>97</v>
      </c>
      <c r="D36" s="3">
        <v>41676</v>
      </c>
      <c r="E36" s="5" t="s">
        <v>183</v>
      </c>
      <c r="F36" s="33"/>
      <c r="G36" s="5"/>
      <c r="H36" s="22" t="s">
        <v>80</v>
      </c>
      <c r="I36" s="16">
        <v>19604</v>
      </c>
      <c r="J36" s="5"/>
      <c r="K36" s="43">
        <f t="shared" si="3"/>
        <v>172600144</v>
      </c>
      <c r="L36" s="43">
        <f t="shared" si="4"/>
        <v>0</v>
      </c>
    </row>
    <row r="37" spans="1:12" ht="17.25" customHeight="1">
      <c r="A37" s="6" t="str">
        <f t="shared" si="0"/>
        <v>CTGS41676</v>
      </c>
      <c r="B37" s="3">
        <v>41676</v>
      </c>
      <c r="C37" s="4" t="s">
        <v>97</v>
      </c>
      <c r="D37" s="3">
        <v>41676</v>
      </c>
      <c r="E37" s="5" t="s">
        <v>184</v>
      </c>
      <c r="F37" s="33"/>
      <c r="G37" s="5"/>
      <c r="H37" s="22" t="s">
        <v>80</v>
      </c>
      <c r="I37" s="16">
        <v>117626</v>
      </c>
      <c r="J37" s="5"/>
      <c r="K37" s="43">
        <f t="shared" si="3"/>
        <v>172717770</v>
      </c>
      <c r="L37" s="43">
        <f t="shared" si="4"/>
        <v>0</v>
      </c>
    </row>
    <row r="38" spans="1:12" ht="17.25" customHeight="1">
      <c r="A38" s="6" t="str">
        <f t="shared" si="0"/>
        <v>CTGS41682</v>
      </c>
      <c r="B38" s="3">
        <v>41682</v>
      </c>
      <c r="C38" s="4" t="s">
        <v>97</v>
      </c>
      <c r="D38" s="3">
        <v>41682</v>
      </c>
      <c r="E38" s="32" t="s">
        <v>160</v>
      </c>
      <c r="F38" s="33"/>
      <c r="G38" s="5"/>
      <c r="H38" s="22" t="s">
        <v>80</v>
      </c>
      <c r="I38" s="16">
        <v>31620</v>
      </c>
      <c r="J38" s="5"/>
      <c r="K38" s="43">
        <f t="shared" si="3"/>
        <v>172749390</v>
      </c>
      <c r="L38" s="43">
        <f t="shared" si="4"/>
        <v>0</v>
      </c>
    </row>
    <row r="39" spans="1:12" ht="17.25" customHeight="1">
      <c r="A39" s="6" t="str">
        <f t="shared" si="0"/>
        <v>CTGS41684</v>
      </c>
      <c r="B39" s="3">
        <v>41684</v>
      </c>
      <c r="C39" s="4" t="s">
        <v>97</v>
      </c>
      <c r="D39" s="3">
        <v>41684</v>
      </c>
      <c r="E39" s="5" t="s">
        <v>183</v>
      </c>
      <c r="F39" s="33"/>
      <c r="G39" s="5"/>
      <c r="H39" s="22" t="s">
        <v>80</v>
      </c>
      <c r="I39" s="16">
        <v>18129</v>
      </c>
      <c r="J39" s="5"/>
      <c r="K39" s="43">
        <f t="shared" si="3"/>
        <v>172767519</v>
      </c>
      <c r="L39" s="43">
        <f t="shared" si="4"/>
        <v>0</v>
      </c>
    </row>
    <row r="40" spans="1:12" ht="17.25" customHeight="1">
      <c r="A40" s="6" t="str">
        <f t="shared" si="0"/>
        <v>CTGS41690</v>
      </c>
      <c r="B40" s="3">
        <v>41690</v>
      </c>
      <c r="C40" s="4" t="s">
        <v>97</v>
      </c>
      <c r="D40" s="3">
        <v>41690</v>
      </c>
      <c r="E40" s="5" t="s">
        <v>183</v>
      </c>
      <c r="F40" s="33"/>
      <c r="G40" s="5"/>
      <c r="H40" s="22" t="s">
        <v>80</v>
      </c>
      <c r="I40" s="16">
        <v>19815</v>
      </c>
      <c r="J40" s="5"/>
      <c r="K40" s="43">
        <f t="shared" si="3"/>
        <v>172787334</v>
      </c>
      <c r="L40" s="43">
        <f t="shared" si="4"/>
        <v>0</v>
      </c>
    </row>
    <row r="41" spans="1:12" ht="17.25" customHeight="1">
      <c r="A41" s="6" t="str">
        <f t="shared" si="0"/>
        <v>CTGS41690</v>
      </c>
      <c r="B41" s="3">
        <v>41690</v>
      </c>
      <c r="C41" s="4" t="s">
        <v>97</v>
      </c>
      <c r="D41" s="3">
        <v>41690</v>
      </c>
      <c r="E41" s="5" t="s">
        <v>183</v>
      </c>
      <c r="F41" s="33"/>
      <c r="G41" s="5"/>
      <c r="H41" s="22" t="s">
        <v>80</v>
      </c>
      <c r="I41" s="16">
        <v>4216</v>
      </c>
      <c r="J41" s="5"/>
      <c r="K41" s="43">
        <f t="shared" si="3"/>
        <v>172791550</v>
      </c>
      <c r="L41" s="43">
        <f t="shared" si="4"/>
        <v>0</v>
      </c>
    </row>
    <row r="42" spans="1:12" ht="17.25" customHeight="1">
      <c r="A42" s="6" t="str">
        <f t="shared" si="0"/>
        <v>CTGS41696</v>
      </c>
      <c r="B42" s="3">
        <v>41696</v>
      </c>
      <c r="C42" s="4" t="s">
        <v>97</v>
      </c>
      <c r="D42" s="3">
        <v>41696</v>
      </c>
      <c r="E42" s="32" t="s">
        <v>160</v>
      </c>
      <c r="F42" s="33"/>
      <c r="G42" s="5"/>
      <c r="H42" s="22" t="s">
        <v>80</v>
      </c>
      <c r="I42" s="16">
        <v>32674</v>
      </c>
      <c r="J42" s="5"/>
      <c r="K42" s="43">
        <f t="shared" si="3"/>
        <v>172824224</v>
      </c>
      <c r="L42" s="43">
        <f t="shared" si="4"/>
        <v>0</v>
      </c>
    </row>
    <row r="43" spans="1:12" ht="17.25" customHeight="1">
      <c r="B43" s="3">
        <v>41698</v>
      </c>
      <c r="C43" s="4" t="s">
        <v>97</v>
      </c>
      <c r="D43" s="3">
        <v>41664</v>
      </c>
      <c r="E43" s="5" t="s">
        <v>185</v>
      </c>
      <c r="F43" s="33"/>
      <c r="G43" s="5"/>
      <c r="H43" s="22" t="s">
        <v>28</v>
      </c>
      <c r="I43" s="16">
        <v>55021762</v>
      </c>
      <c r="J43" s="5"/>
      <c r="K43" s="43">
        <f t="shared" si="3"/>
        <v>227845986</v>
      </c>
      <c r="L43" s="43">
        <f t="shared" si="4"/>
        <v>0</v>
      </c>
    </row>
    <row r="44" spans="1:12" ht="17.25" customHeight="1">
      <c r="B44" s="3">
        <v>41671</v>
      </c>
      <c r="C44" s="4" t="s">
        <v>31</v>
      </c>
      <c r="D44" s="3">
        <v>41645</v>
      </c>
      <c r="E44" s="5" t="s">
        <v>85</v>
      </c>
      <c r="F44" s="33"/>
      <c r="G44" s="5"/>
      <c r="H44" s="22" t="s">
        <v>96</v>
      </c>
      <c r="I44" s="16">
        <v>1136000</v>
      </c>
      <c r="J44" s="5"/>
      <c r="K44" s="43">
        <f t="shared" si="3"/>
        <v>228981986</v>
      </c>
      <c r="L44" s="43">
        <f t="shared" si="4"/>
        <v>0</v>
      </c>
    </row>
    <row r="45" spans="1:12" ht="17.25" customHeight="1">
      <c r="B45" s="3">
        <v>41671</v>
      </c>
      <c r="C45" s="4" t="s">
        <v>32</v>
      </c>
      <c r="D45" s="3">
        <v>41663</v>
      </c>
      <c r="E45" s="5" t="s">
        <v>186</v>
      </c>
      <c r="F45" s="33"/>
      <c r="G45" s="5"/>
      <c r="H45" s="22" t="s">
        <v>96</v>
      </c>
      <c r="I45" s="16">
        <v>93182</v>
      </c>
      <c r="J45" s="5"/>
      <c r="K45" s="43">
        <f t="shared" si="3"/>
        <v>229075168</v>
      </c>
      <c r="L45" s="43">
        <f t="shared" si="4"/>
        <v>0</v>
      </c>
    </row>
    <row r="46" spans="1:12" ht="17.25" customHeight="1">
      <c r="B46" s="3">
        <v>41671</v>
      </c>
      <c r="C46" s="4" t="s">
        <v>33</v>
      </c>
      <c r="D46" s="3">
        <v>41668</v>
      </c>
      <c r="E46" s="5" t="s">
        <v>25</v>
      </c>
      <c r="F46" s="33"/>
      <c r="G46" s="5"/>
      <c r="H46" s="22" t="s">
        <v>96</v>
      </c>
      <c r="I46" s="16">
        <v>627600</v>
      </c>
      <c r="J46" s="5"/>
      <c r="K46" s="43">
        <f t="shared" si="3"/>
        <v>229702768</v>
      </c>
      <c r="L46" s="43">
        <f t="shared" si="4"/>
        <v>0</v>
      </c>
    </row>
    <row r="47" spans="1:12" ht="17.25" customHeight="1">
      <c r="B47" s="3">
        <v>41671</v>
      </c>
      <c r="C47" s="4" t="s">
        <v>33</v>
      </c>
      <c r="D47" s="3">
        <v>41668</v>
      </c>
      <c r="E47" s="5" t="s">
        <v>86</v>
      </c>
      <c r="F47" s="33"/>
      <c r="G47" s="5"/>
      <c r="H47" s="22" t="s">
        <v>96</v>
      </c>
      <c r="I47" s="16">
        <v>243225</v>
      </c>
      <c r="J47" s="5"/>
      <c r="K47" s="43">
        <f t="shared" si="3"/>
        <v>229945993</v>
      </c>
      <c r="L47" s="43">
        <f t="shared" si="4"/>
        <v>0</v>
      </c>
    </row>
    <row r="48" spans="1:12" ht="17.25" customHeight="1">
      <c r="B48" s="3">
        <v>41671</v>
      </c>
      <c r="C48" s="4" t="s">
        <v>34</v>
      </c>
      <c r="D48" s="3">
        <v>41669</v>
      </c>
      <c r="E48" s="5" t="s">
        <v>87</v>
      </c>
      <c r="F48" s="33"/>
      <c r="G48" s="5"/>
      <c r="H48" s="22" t="s">
        <v>96</v>
      </c>
      <c r="I48" s="16">
        <v>1413945</v>
      </c>
      <c r="J48" s="5"/>
      <c r="K48" s="43">
        <f t="shared" si="3"/>
        <v>231359938</v>
      </c>
      <c r="L48" s="43">
        <f t="shared" si="4"/>
        <v>0</v>
      </c>
    </row>
    <row r="49" spans="2:12" ht="17.25" customHeight="1">
      <c r="B49" s="3">
        <v>41671</v>
      </c>
      <c r="C49" s="4" t="s">
        <v>35</v>
      </c>
      <c r="D49" s="3">
        <v>41670</v>
      </c>
      <c r="E49" s="5" t="s">
        <v>27</v>
      </c>
      <c r="F49" s="33"/>
      <c r="G49" s="5"/>
      <c r="H49" s="22" t="s">
        <v>96</v>
      </c>
      <c r="I49" s="16">
        <v>370200</v>
      </c>
      <c r="J49" s="5"/>
      <c r="K49" s="43">
        <f t="shared" si="3"/>
        <v>231730138</v>
      </c>
      <c r="L49" s="43">
        <f t="shared" si="4"/>
        <v>0</v>
      </c>
    </row>
    <row r="50" spans="2:12" ht="17.25" customHeight="1">
      <c r="B50" s="3">
        <v>41673</v>
      </c>
      <c r="C50" s="4" t="s">
        <v>36</v>
      </c>
      <c r="D50" s="3">
        <v>41648</v>
      </c>
      <c r="E50" s="5" t="s">
        <v>85</v>
      </c>
      <c r="F50" s="33"/>
      <c r="G50" s="5"/>
      <c r="H50" s="22" t="s">
        <v>96</v>
      </c>
      <c r="I50" s="16">
        <v>1248000</v>
      </c>
      <c r="J50" s="5"/>
      <c r="K50" s="43">
        <f t="shared" si="3"/>
        <v>232978138</v>
      </c>
      <c r="L50" s="43">
        <f t="shared" si="4"/>
        <v>0</v>
      </c>
    </row>
    <row r="51" spans="2:12" ht="17.25" customHeight="1">
      <c r="B51" s="3">
        <v>41674</v>
      </c>
      <c r="C51" s="4" t="s">
        <v>37</v>
      </c>
      <c r="D51" s="3">
        <v>41652</v>
      </c>
      <c r="E51" s="5" t="s">
        <v>85</v>
      </c>
      <c r="F51" s="33"/>
      <c r="G51" s="5"/>
      <c r="H51" s="22" t="s">
        <v>96</v>
      </c>
      <c r="I51" s="16">
        <v>1312000</v>
      </c>
      <c r="J51" s="5"/>
      <c r="K51" s="43">
        <f t="shared" si="3"/>
        <v>234290138</v>
      </c>
      <c r="L51" s="43">
        <f t="shared" si="4"/>
        <v>0</v>
      </c>
    </row>
    <row r="52" spans="2:12" ht="17.25" customHeight="1">
      <c r="B52" s="3">
        <v>41675</v>
      </c>
      <c r="C52" s="4" t="s">
        <v>38</v>
      </c>
      <c r="D52" s="3">
        <v>41655</v>
      </c>
      <c r="E52" s="5" t="s">
        <v>85</v>
      </c>
      <c r="F52" s="33"/>
      <c r="G52" s="5"/>
      <c r="H52" s="22" t="s">
        <v>96</v>
      </c>
      <c r="I52" s="16">
        <v>1264000</v>
      </c>
      <c r="J52" s="5"/>
      <c r="K52" s="43">
        <f t="shared" si="3"/>
        <v>235554138</v>
      </c>
      <c r="L52" s="43">
        <f t="shared" si="4"/>
        <v>0</v>
      </c>
    </row>
    <row r="53" spans="2:12" ht="17.25" customHeight="1">
      <c r="B53" s="3">
        <v>41676</v>
      </c>
      <c r="C53" s="4" t="s">
        <v>39</v>
      </c>
      <c r="D53" s="3">
        <v>41658</v>
      </c>
      <c r="E53" s="5" t="s">
        <v>85</v>
      </c>
      <c r="F53" s="33"/>
      <c r="G53" s="5"/>
      <c r="H53" s="22" t="s">
        <v>96</v>
      </c>
      <c r="I53" s="16">
        <v>1120000</v>
      </c>
      <c r="J53" s="5"/>
      <c r="K53" s="43">
        <f t="shared" si="3"/>
        <v>236674138</v>
      </c>
      <c r="L53" s="43">
        <f t="shared" si="4"/>
        <v>0</v>
      </c>
    </row>
    <row r="54" spans="2:12" ht="17.25" customHeight="1">
      <c r="B54" s="3">
        <v>41679</v>
      </c>
      <c r="C54" s="4" t="s">
        <v>40</v>
      </c>
      <c r="D54" s="3">
        <v>41679</v>
      </c>
      <c r="E54" s="5" t="s">
        <v>87</v>
      </c>
      <c r="F54" s="33"/>
      <c r="G54" s="5"/>
      <c r="H54" s="22" t="s">
        <v>96</v>
      </c>
      <c r="I54" s="16">
        <v>671288</v>
      </c>
      <c r="J54" s="5"/>
      <c r="K54" s="43">
        <f t="shared" si="3"/>
        <v>237345426</v>
      </c>
      <c r="L54" s="43">
        <f t="shared" si="4"/>
        <v>0</v>
      </c>
    </row>
    <row r="55" spans="2:12" ht="17.25" customHeight="1">
      <c r="B55" s="3">
        <v>41680</v>
      </c>
      <c r="C55" s="4" t="s">
        <v>41</v>
      </c>
      <c r="D55" s="3">
        <v>41680</v>
      </c>
      <c r="E55" s="5" t="s">
        <v>187</v>
      </c>
      <c r="F55" s="33"/>
      <c r="G55" s="5"/>
      <c r="H55" s="22" t="s">
        <v>96</v>
      </c>
      <c r="I55" s="16">
        <v>10296</v>
      </c>
      <c r="J55" s="5"/>
      <c r="K55" s="43">
        <f t="shared" si="3"/>
        <v>237355722</v>
      </c>
      <c r="L55" s="43">
        <f t="shared" si="4"/>
        <v>0</v>
      </c>
    </row>
    <row r="56" spans="2:12" ht="17.25" customHeight="1">
      <c r="B56" s="3">
        <v>41680</v>
      </c>
      <c r="C56" s="4" t="s">
        <v>42</v>
      </c>
      <c r="D56" s="3">
        <v>41680</v>
      </c>
      <c r="E56" s="5" t="s">
        <v>188</v>
      </c>
      <c r="F56" s="33"/>
      <c r="G56" s="5"/>
      <c r="H56" s="22" t="s">
        <v>96</v>
      </c>
      <c r="I56" s="16">
        <v>118088</v>
      </c>
      <c r="J56" s="5"/>
      <c r="K56" s="43">
        <f t="shared" si="3"/>
        <v>237473810</v>
      </c>
      <c r="L56" s="43">
        <f t="shared" si="4"/>
        <v>0</v>
      </c>
    </row>
    <row r="57" spans="2:12" ht="17.25" customHeight="1">
      <c r="B57" s="3">
        <v>41682</v>
      </c>
      <c r="C57" s="4" t="s">
        <v>45</v>
      </c>
      <c r="D57" s="3">
        <v>41682</v>
      </c>
      <c r="E57" s="5" t="s">
        <v>189</v>
      </c>
      <c r="F57" s="33"/>
      <c r="G57" s="5"/>
      <c r="H57" s="22" t="s">
        <v>96</v>
      </c>
      <c r="I57" s="16">
        <v>362500</v>
      </c>
      <c r="J57" s="5"/>
      <c r="K57" s="43">
        <f t="shared" si="3"/>
        <v>237836310</v>
      </c>
      <c r="L57" s="43">
        <f t="shared" si="4"/>
        <v>0</v>
      </c>
    </row>
    <row r="58" spans="2:12" ht="17.25" customHeight="1">
      <c r="B58" s="3">
        <v>41685</v>
      </c>
      <c r="C58" s="4" t="s">
        <v>49</v>
      </c>
      <c r="D58" s="3">
        <v>41685</v>
      </c>
      <c r="E58" s="5" t="s">
        <v>188</v>
      </c>
      <c r="F58" s="33"/>
      <c r="G58" s="5"/>
      <c r="H58" s="22" t="s">
        <v>96</v>
      </c>
      <c r="I58" s="16">
        <v>214740</v>
      </c>
      <c r="J58" s="5"/>
      <c r="K58" s="43">
        <f t="shared" si="3"/>
        <v>238051050</v>
      </c>
      <c r="L58" s="43">
        <f t="shared" si="4"/>
        <v>0</v>
      </c>
    </row>
    <row r="59" spans="2:12" ht="17.25" customHeight="1">
      <c r="B59" s="3">
        <v>41688</v>
      </c>
      <c r="C59" s="4" t="s">
        <v>50</v>
      </c>
      <c r="D59" s="3">
        <v>41688</v>
      </c>
      <c r="E59" s="5" t="s">
        <v>27</v>
      </c>
      <c r="F59" s="33"/>
      <c r="G59" s="5"/>
      <c r="H59" s="22" t="s">
        <v>96</v>
      </c>
      <c r="I59" s="16">
        <v>213145</v>
      </c>
      <c r="J59" s="5"/>
      <c r="K59" s="43">
        <f t="shared" si="3"/>
        <v>238264195</v>
      </c>
      <c r="L59" s="43">
        <f t="shared" si="4"/>
        <v>0</v>
      </c>
    </row>
    <row r="60" spans="2:12" ht="17.25" customHeight="1">
      <c r="B60" s="3">
        <v>41691</v>
      </c>
      <c r="C60" s="4" t="s">
        <v>51</v>
      </c>
      <c r="D60" s="3">
        <v>41691</v>
      </c>
      <c r="E60" s="5" t="s">
        <v>27</v>
      </c>
      <c r="F60" s="33"/>
      <c r="G60" s="5"/>
      <c r="H60" s="22" t="s">
        <v>96</v>
      </c>
      <c r="I60" s="16">
        <v>307378</v>
      </c>
      <c r="J60" s="5"/>
      <c r="K60" s="43">
        <f t="shared" si="3"/>
        <v>238571573</v>
      </c>
      <c r="L60" s="43">
        <f t="shared" si="4"/>
        <v>0</v>
      </c>
    </row>
    <row r="61" spans="2:12" ht="17.25" customHeight="1">
      <c r="B61" s="3">
        <v>41691</v>
      </c>
      <c r="C61" s="4" t="s">
        <v>52</v>
      </c>
      <c r="D61" s="3">
        <v>41691</v>
      </c>
      <c r="E61" s="5" t="s">
        <v>188</v>
      </c>
      <c r="F61" s="33"/>
      <c r="G61" s="5"/>
      <c r="H61" s="22" t="s">
        <v>96</v>
      </c>
      <c r="I61" s="16">
        <v>135196</v>
      </c>
      <c r="J61" s="5"/>
      <c r="K61" s="43">
        <f t="shared" si="3"/>
        <v>238706769</v>
      </c>
      <c r="L61" s="43">
        <f t="shared" si="4"/>
        <v>0</v>
      </c>
    </row>
    <row r="62" spans="2:12" ht="17.25" customHeight="1">
      <c r="B62" s="3">
        <v>41696</v>
      </c>
      <c r="C62" s="4" t="s">
        <v>54</v>
      </c>
      <c r="D62" s="3">
        <v>41696</v>
      </c>
      <c r="E62" s="5" t="s">
        <v>190</v>
      </c>
      <c r="F62" s="33"/>
      <c r="G62" s="5"/>
      <c r="H62" s="22" t="s">
        <v>96</v>
      </c>
      <c r="I62" s="16">
        <v>48182</v>
      </c>
      <c r="J62" s="5"/>
      <c r="K62" s="43">
        <f t="shared" si="3"/>
        <v>238754951</v>
      </c>
      <c r="L62" s="43">
        <f t="shared" si="4"/>
        <v>0</v>
      </c>
    </row>
    <row r="63" spans="2:12" ht="17.25" customHeight="1">
      <c r="B63" s="3">
        <v>41696</v>
      </c>
      <c r="C63" s="4" t="s">
        <v>55</v>
      </c>
      <c r="D63" s="3">
        <v>41696</v>
      </c>
      <c r="E63" s="5" t="s">
        <v>190</v>
      </c>
      <c r="F63" s="33"/>
      <c r="G63" s="5"/>
      <c r="H63" s="22" t="s">
        <v>96</v>
      </c>
      <c r="I63" s="16">
        <v>96364</v>
      </c>
      <c r="J63" s="5"/>
      <c r="K63" s="43">
        <f t="shared" si="3"/>
        <v>238851315</v>
      </c>
      <c r="L63" s="43">
        <f t="shared" si="4"/>
        <v>0</v>
      </c>
    </row>
    <row r="64" spans="2:12" ht="17.25" customHeight="1">
      <c r="B64" s="3">
        <v>41697</v>
      </c>
      <c r="C64" s="4" t="s">
        <v>56</v>
      </c>
      <c r="D64" s="3">
        <v>41697</v>
      </c>
      <c r="E64" s="5" t="s">
        <v>191</v>
      </c>
      <c r="F64" s="33"/>
      <c r="G64" s="5"/>
      <c r="H64" s="22" t="s">
        <v>96</v>
      </c>
      <c r="I64" s="16">
        <v>1720000</v>
      </c>
      <c r="J64" s="5"/>
      <c r="K64" s="43">
        <f t="shared" si="3"/>
        <v>240571315</v>
      </c>
      <c r="L64" s="43">
        <f t="shared" si="4"/>
        <v>0</v>
      </c>
    </row>
    <row r="65" spans="1:12" ht="17.25" customHeight="1">
      <c r="B65" s="3">
        <v>41698</v>
      </c>
      <c r="C65" s="4" t="s">
        <v>59</v>
      </c>
      <c r="D65" s="3">
        <v>41698</v>
      </c>
      <c r="E65" s="5" t="s">
        <v>188</v>
      </c>
      <c r="F65" s="33"/>
      <c r="G65" s="5"/>
      <c r="H65" s="22" t="s">
        <v>96</v>
      </c>
      <c r="I65" s="16">
        <v>166864</v>
      </c>
      <c r="J65" s="5"/>
      <c r="K65" s="43">
        <f t="shared" si="3"/>
        <v>240738179</v>
      </c>
      <c r="L65" s="43">
        <f t="shared" si="4"/>
        <v>0</v>
      </c>
    </row>
    <row r="66" spans="1:12" ht="17.25" customHeight="1">
      <c r="B66" s="3">
        <v>41698</v>
      </c>
      <c r="C66" s="4" t="s">
        <v>60</v>
      </c>
      <c r="D66" s="3">
        <v>41698</v>
      </c>
      <c r="E66" s="5" t="s">
        <v>27</v>
      </c>
      <c r="F66" s="33"/>
      <c r="G66" s="5"/>
      <c r="H66" s="22" t="s">
        <v>96</v>
      </c>
      <c r="I66" s="16">
        <v>127324</v>
      </c>
      <c r="J66" s="5"/>
      <c r="K66" s="43">
        <f t="shared" si="3"/>
        <v>240865503</v>
      </c>
      <c r="L66" s="43">
        <f t="shared" si="4"/>
        <v>0</v>
      </c>
    </row>
    <row r="67" spans="1:12" ht="17.25" customHeight="1">
      <c r="B67" s="3">
        <v>41698</v>
      </c>
      <c r="C67" s="4" t="s">
        <v>61</v>
      </c>
      <c r="D67" s="3">
        <v>41698</v>
      </c>
      <c r="E67" s="5" t="s">
        <v>192</v>
      </c>
      <c r="F67" s="33"/>
      <c r="G67" s="5"/>
      <c r="H67" s="22" t="s">
        <v>96</v>
      </c>
      <c r="I67" s="16">
        <v>263636</v>
      </c>
      <c r="J67" s="5"/>
      <c r="K67" s="43">
        <f t="shared" si="3"/>
        <v>241129139</v>
      </c>
      <c r="L67" s="43">
        <f t="shared" si="4"/>
        <v>0</v>
      </c>
    </row>
    <row r="68" spans="1:12" ht="17.25" customHeight="1">
      <c r="B68" s="3">
        <v>41683</v>
      </c>
      <c r="C68" s="4" t="s">
        <v>169</v>
      </c>
      <c r="D68" s="3">
        <v>41683</v>
      </c>
      <c r="E68" s="5" t="s">
        <v>170</v>
      </c>
      <c r="F68" s="33"/>
      <c r="G68" s="5"/>
      <c r="H68" s="22" t="s">
        <v>21</v>
      </c>
      <c r="I68" s="16">
        <v>650000</v>
      </c>
      <c r="J68" s="5"/>
      <c r="K68" s="43">
        <f t="shared" si="3"/>
        <v>241779139</v>
      </c>
      <c r="L68" s="43">
        <f t="shared" si="4"/>
        <v>0</v>
      </c>
    </row>
    <row r="69" spans="1:12" ht="17.25" customHeight="1">
      <c r="B69" s="3">
        <v>41690</v>
      </c>
      <c r="C69" s="4" t="s">
        <v>171</v>
      </c>
      <c r="D69" s="3">
        <v>41690</v>
      </c>
      <c r="E69" s="5" t="s">
        <v>170</v>
      </c>
      <c r="F69" s="33"/>
      <c r="G69" s="5"/>
      <c r="H69" s="22" t="s">
        <v>21</v>
      </c>
      <c r="I69" s="16">
        <v>2470000</v>
      </c>
      <c r="J69" s="5"/>
      <c r="K69" s="43">
        <f t="shared" si="3"/>
        <v>244249139</v>
      </c>
      <c r="L69" s="43">
        <f t="shared" si="4"/>
        <v>0</v>
      </c>
    </row>
    <row r="70" spans="1:12" ht="17.25" customHeight="1">
      <c r="B70" s="3">
        <v>41694</v>
      </c>
      <c r="C70" s="4" t="s">
        <v>172</v>
      </c>
      <c r="D70" s="3">
        <v>41694</v>
      </c>
      <c r="E70" s="5" t="s">
        <v>193</v>
      </c>
      <c r="F70" s="33"/>
      <c r="G70" s="5"/>
      <c r="H70" s="22" t="s">
        <v>21</v>
      </c>
      <c r="I70" s="16">
        <v>1410000</v>
      </c>
      <c r="J70" s="5"/>
      <c r="K70" s="43">
        <f t="shared" si="3"/>
        <v>245659139</v>
      </c>
      <c r="L70" s="43">
        <f t="shared" si="4"/>
        <v>0</v>
      </c>
    </row>
    <row r="71" spans="1:12" ht="17.25" customHeight="1">
      <c r="B71" s="3">
        <v>41697</v>
      </c>
      <c r="C71" s="4" t="s">
        <v>174</v>
      </c>
      <c r="D71" s="3">
        <v>41697</v>
      </c>
      <c r="E71" s="5" t="s">
        <v>170</v>
      </c>
      <c r="F71" s="33"/>
      <c r="G71" s="5"/>
      <c r="H71" s="22" t="s">
        <v>21</v>
      </c>
      <c r="I71" s="16">
        <v>500000</v>
      </c>
      <c r="J71" s="5"/>
      <c r="K71" s="43">
        <f t="shared" si="3"/>
        <v>246159139</v>
      </c>
      <c r="L71" s="43">
        <f t="shared" si="4"/>
        <v>0</v>
      </c>
    </row>
    <row r="72" spans="1:12" ht="17.25" customHeight="1">
      <c r="A72" s="6" t="str">
        <f>C72&amp;D72</f>
        <v/>
      </c>
      <c r="B72" s="18"/>
      <c r="C72" s="15"/>
      <c r="D72" s="15"/>
      <c r="E72" s="15"/>
      <c r="F72" s="15"/>
      <c r="G72" s="15"/>
      <c r="H72" s="19"/>
      <c r="I72" s="15"/>
      <c r="J72" s="15"/>
      <c r="K72" s="4"/>
      <c r="L72" s="15"/>
    </row>
    <row r="73" spans="1:12" s="27" customFormat="1" ht="14.25">
      <c r="B73" s="25"/>
      <c r="C73" s="25"/>
      <c r="D73" s="25"/>
      <c r="E73" s="25" t="s">
        <v>17</v>
      </c>
      <c r="F73" s="25"/>
      <c r="G73" s="25"/>
      <c r="H73" s="26" t="s">
        <v>18</v>
      </c>
      <c r="I73" s="25">
        <f>SUM(I14:I72)</f>
        <v>83019268</v>
      </c>
      <c r="J73" s="25">
        <f>SUM(J14:J72)</f>
        <v>0</v>
      </c>
      <c r="K73" s="26" t="s">
        <v>18</v>
      </c>
      <c r="L73" s="26" t="s">
        <v>18</v>
      </c>
    </row>
    <row r="74" spans="1:12" s="27" customFormat="1">
      <c r="B74" s="28"/>
      <c r="C74" s="28"/>
      <c r="D74" s="28"/>
      <c r="E74" s="28" t="s">
        <v>19</v>
      </c>
      <c r="F74" s="28"/>
      <c r="G74" s="28"/>
      <c r="H74" s="29" t="s">
        <v>18</v>
      </c>
      <c r="I74" s="29" t="s">
        <v>18</v>
      </c>
      <c r="J74" s="29" t="s">
        <v>18</v>
      </c>
      <c r="K74" s="20">
        <f>K13+I73-J73</f>
        <v>246159139</v>
      </c>
      <c r="L74" s="29" t="s">
        <v>18</v>
      </c>
    </row>
    <row r="76" spans="1:12">
      <c r="B76" s="21" t="s">
        <v>23</v>
      </c>
    </row>
    <row r="77" spans="1:12">
      <c r="B77" s="21" t="s">
        <v>125</v>
      </c>
    </row>
    <row r="78" spans="1:12">
      <c r="K78" s="8" t="s">
        <v>126</v>
      </c>
    </row>
    <row r="79" spans="1:12" s="7" customFormat="1" ht="14.25">
      <c r="C79" s="49" t="s">
        <v>177</v>
      </c>
      <c r="D79" s="49"/>
      <c r="K79" s="7" t="s">
        <v>8</v>
      </c>
    </row>
    <row r="80" spans="1:12" s="2" customFormat="1">
      <c r="C80" s="50" t="s">
        <v>9</v>
      </c>
      <c r="D80" s="50"/>
      <c r="K80" s="2" t="s">
        <v>9</v>
      </c>
    </row>
    <row r="81" spans="5:5" s="2" customFormat="1"/>
    <row r="85" spans="5:5">
      <c r="E85" s="6">
        <f>SUMIF($D$14:$D$71,#REF!,J14:J71)</f>
        <v>0</v>
      </c>
    </row>
  </sheetData>
  <autoFilter ref="A11:M76">
    <filterColumn colId="7"/>
  </autoFilter>
  <mergeCells count="16">
    <mergeCell ref="I1:L1"/>
    <mergeCell ref="I2:L3"/>
    <mergeCell ref="B5:L5"/>
    <mergeCell ref="B6:L6"/>
    <mergeCell ref="B7:L7"/>
    <mergeCell ref="C79:D79"/>
    <mergeCell ref="C80:D80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35 H42:H71">
    <cfRule type="expression" dxfId="20" priority="2" stopIfTrue="1">
      <formula>$C35&lt;&gt;""</formula>
    </cfRule>
  </conditionalFormatting>
  <conditionalFormatting sqref="B14:J71">
    <cfRule type="expression" dxfId="19" priority="1" stopIfTrue="1">
      <formula>#REF!&lt;&gt;""</formula>
    </cfRule>
  </conditionalFormatting>
  <pageMargins left="0.59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L85"/>
  <sheetViews>
    <sheetView topLeftCell="B55" zoomScale="90" workbookViewId="0">
      <selection activeCell="E44" sqref="E44"/>
    </sheetView>
  </sheetViews>
  <sheetFormatPr defaultRowHeight="15"/>
  <cols>
    <col min="1" max="1" width="5.140625" style="6" hidden="1" customWidth="1"/>
    <col min="2" max="2" width="10.7109375" style="6" customWidth="1"/>
    <col min="3" max="3" width="10.140625" style="6" customWidth="1"/>
    <col min="4" max="4" width="10.5703125" style="6" customWidth="1"/>
    <col min="5" max="5" width="48.8554687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2.28515625" style="6" customWidth="1"/>
    <col min="11" max="11" width="15.85546875" style="6" customWidth="1"/>
    <col min="12" max="12" width="8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27.7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3.75" customHeight="1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1.2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7.25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'02'!K74</f>
        <v>246159139</v>
      </c>
      <c r="L13" s="25"/>
    </row>
    <row r="14" spans="1:12" ht="17.25" customHeight="1">
      <c r="A14" s="6" t="str">
        <f t="shared" ref="A14:A62" si="0">C14&amp;D14</f>
        <v>GBN41723</v>
      </c>
      <c r="B14" s="3">
        <v>41723</v>
      </c>
      <c r="C14" s="4" t="s">
        <v>77</v>
      </c>
      <c r="D14" s="3">
        <v>41723</v>
      </c>
      <c r="E14" s="5" t="s">
        <v>120</v>
      </c>
      <c r="F14" s="33"/>
      <c r="G14" s="5"/>
      <c r="H14" s="22" t="s">
        <v>78</v>
      </c>
      <c r="I14" s="16">
        <v>220023</v>
      </c>
      <c r="J14" s="5"/>
      <c r="K14" s="43">
        <f>MAX(K13+I14-J14-L13,0)</f>
        <v>246379162</v>
      </c>
      <c r="L14" s="43">
        <f>MAX(L13+J14-K13-I14,0)</f>
        <v>0</v>
      </c>
    </row>
    <row r="15" spans="1:12" ht="17.25" customHeight="1">
      <c r="A15" s="6" t="str">
        <f t="shared" si="0"/>
        <v>GBN41723</v>
      </c>
      <c r="B15" s="3">
        <v>41723</v>
      </c>
      <c r="C15" s="4" t="s">
        <v>77</v>
      </c>
      <c r="D15" s="3">
        <v>41723</v>
      </c>
      <c r="E15" s="5" t="s">
        <v>115</v>
      </c>
      <c r="F15" s="33"/>
      <c r="G15" s="5"/>
      <c r="H15" s="22" t="s">
        <v>78</v>
      </c>
      <c r="I15" s="16">
        <v>58167</v>
      </c>
      <c r="J15" s="5"/>
      <c r="K15" s="43">
        <f t="shared" ref="K15:K44" si="1">MAX(K14+I15-J15-L14,0)</f>
        <v>246437329</v>
      </c>
      <c r="L15" s="43">
        <f t="shared" ref="L15:L44" si="2">MAX(L14+J15-K14-I15,0)</f>
        <v>0</v>
      </c>
    </row>
    <row r="16" spans="1:12" ht="17.25" customHeight="1">
      <c r="A16" s="6" t="str">
        <f t="shared" si="0"/>
        <v>GBN41704</v>
      </c>
      <c r="B16" s="3">
        <v>41704</v>
      </c>
      <c r="C16" s="4" t="s">
        <v>77</v>
      </c>
      <c r="D16" s="3">
        <v>41704</v>
      </c>
      <c r="E16" s="5" t="s">
        <v>106</v>
      </c>
      <c r="F16" s="33"/>
      <c r="G16" s="5"/>
      <c r="H16" s="22" t="s">
        <v>22</v>
      </c>
      <c r="I16" s="16">
        <v>1000</v>
      </c>
      <c r="J16" s="5"/>
      <c r="K16" s="43">
        <f t="shared" si="1"/>
        <v>246438329</v>
      </c>
      <c r="L16" s="43">
        <f t="shared" si="2"/>
        <v>0</v>
      </c>
    </row>
    <row r="17" spans="1:12" ht="17.25" customHeight="1">
      <c r="A17" s="6" t="str">
        <f t="shared" si="0"/>
        <v>GBN41709</v>
      </c>
      <c r="B17" s="3">
        <v>41709</v>
      </c>
      <c r="C17" s="4" t="s">
        <v>77</v>
      </c>
      <c r="D17" s="3">
        <v>41709</v>
      </c>
      <c r="E17" s="5" t="s">
        <v>108</v>
      </c>
      <c r="F17" s="33"/>
      <c r="G17" s="5"/>
      <c r="H17" s="22" t="s">
        <v>22</v>
      </c>
      <c r="I17" s="16">
        <v>31613</v>
      </c>
      <c r="J17" s="5"/>
      <c r="K17" s="43">
        <f t="shared" si="1"/>
        <v>246469942</v>
      </c>
      <c r="L17" s="43">
        <f t="shared" si="2"/>
        <v>0</v>
      </c>
    </row>
    <row r="18" spans="1:12" ht="17.25" customHeight="1">
      <c r="A18" s="6" t="str">
        <f t="shared" si="0"/>
        <v>GBN41710</v>
      </c>
      <c r="B18" s="3">
        <v>41710</v>
      </c>
      <c r="C18" s="4" t="s">
        <v>77</v>
      </c>
      <c r="D18" s="3">
        <v>41710</v>
      </c>
      <c r="E18" s="5" t="s">
        <v>108</v>
      </c>
      <c r="F18" s="33"/>
      <c r="G18" s="5"/>
      <c r="H18" s="22" t="s">
        <v>22</v>
      </c>
      <c r="I18" s="16">
        <v>31673</v>
      </c>
      <c r="J18" s="5"/>
      <c r="K18" s="43">
        <f t="shared" si="1"/>
        <v>246501615</v>
      </c>
      <c r="L18" s="43">
        <f t="shared" si="2"/>
        <v>0</v>
      </c>
    </row>
    <row r="19" spans="1:12" ht="17.25" customHeight="1">
      <c r="A19" s="6" t="str">
        <f t="shared" si="0"/>
        <v>GBN41711</v>
      </c>
      <c r="B19" s="3">
        <v>41711</v>
      </c>
      <c r="C19" s="4" t="s">
        <v>77</v>
      </c>
      <c r="D19" s="3">
        <v>41711</v>
      </c>
      <c r="E19" s="5" t="s">
        <v>106</v>
      </c>
      <c r="F19" s="33"/>
      <c r="G19" s="5"/>
      <c r="H19" s="22" t="s">
        <v>22</v>
      </c>
      <c r="I19" s="16">
        <v>3000</v>
      </c>
      <c r="J19" s="5"/>
      <c r="K19" s="43">
        <f t="shared" si="1"/>
        <v>246504615</v>
      </c>
      <c r="L19" s="43">
        <f t="shared" si="2"/>
        <v>0</v>
      </c>
    </row>
    <row r="20" spans="1:12" ht="17.25" customHeight="1">
      <c r="A20" s="6" t="str">
        <f t="shared" si="0"/>
        <v>GBN41716</v>
      </c>
      <c r="B20" s="3">
        <v>41716</v>
      </c>
      <c r="C20" s="4" t="s">
        <v>77</v>
      </c>
      <c r="D20" s="3">
        <v>41716</v>
      </c>
      <c r="E20" s="5" t="s">
        <v>106</v>
      </c>
      <c r="F20" s="33"/>
      <c r="G20" s="5"/>
      <c r="H20" s="22" t="s">
        <v>22</v>
      </c>
      <c r="I20" s="16">
        <v>2000</v>
      </c>
      <c r="J20" s="5"/>
      <c r="K20" s="43">
        <f t="shared" si="1"/>
        <v>246506615</v>
      </c>
      <c r="L20" s="43">
        <f t="shared" si="2"/>
        <v>0</v>
      </c>
    </row>
    <row r="21" spans="1:12" ht="17.25" customHeight="1">
      <c r="A21" s="6" t="str">
        <f t="shared" si="0"/>
        <v>GBN41716</v>
      </c>
      <c r="B21" s="3">
        <v>41716</v>
      </c>
      <c r="C21" s="4" t="s">
        <v>77</v>
      </c>
      <c r="D21" s="3">
        <v>41716</v>
      </c>
      <c r="E21" s="5" t="s">
        <v>106</v>
      </c>
      <c r="F21" s="33"/>
      <c r="G21" s="5"/>
      <c r="H21" s="22" t="s">
        <v>22</v>
      </c>
      <c r="I21" s="16">
        <v>2000</v>
      </c>
      <c r="J21" s="5"/>
      <c r="K21" s="43">
        <f t="shared" si="1"/>
        <v>246508615</v>
      </c>
      <c r="L21" s="43">
        <f t="shared" si="2"/>
        <v>0</v>
      </c>
    </row>
    <row r="22" spans="1:12" ht="17.25" customHeight="1">
      <c r="A22" s="6" t="str">
        <f t="shared" si="0"/>
        <v>GBN41716</v>
      </c>
      <c r="B22" s="3">
        <v>41716</v>
      </c>
      <c r="C22" s="4" t="s">
        <v>77</v>
      </c>
      <c r="D22" s="3">
        <v>41716</v>
      </c>
      <c r="E22" s="5" t="s">
        <v>106</v>
      </c>
      <c r="F22" s="5"/>
      <c r="G22" s="5"/>
      <c r="H22" s="22" t="s">
        <v>22</v>
      </c>
      <c r="I22" s="16">
        <v>1000</v>
      </c>
      <c r="J22" s="5"/>
      <c r="K22" s="43">
        <f t="shared" si="1"/>
        <v>246509615</v>
      </c>
      <c r="L22" s="43">
        <f t="shared" si="2"/>
        <v>0</v>
      </c>
    </row>
    <row r="23" spans="1:12" ht="17.25" customHeight="1">
      <c r="A23" s="6" t="str">
        <f t="shared" si="0"/>
        <v>GBN41716</v>
      </c>
      <c r="B23" s="3">
        <v>41716</v>
      </c>
      <c r="C23" s="4" t="s">
        <v>77</v>
      </c>
      <c r="D23" s="3">
        <v>41716</v>
      </c>
      <c r="E23" s="23" t="s">
        <v>106</v>
      </c>
      <c r="F23" s="23"/>
      <c r="G23" s="5"/>
      <c r="H23" s="22" t="s">
        <v>22</v>
      </c>
      <c r="I23" s="16">
        <v>2000</v>
      </c>
      <c r="J23" s="5"/>
      <c r="K23" s="43">
        <f t="shared" si="1"/>
        <v>246511615</v>
      </c>
      <c r="L23" s="43">
        <f t="shared" si="2"/>
        <v>0</v>
      </c>
    </row>
    <row r="24" spans="1:12" ht="17.25" customHeight="1">
      <c r="B24" s="3">
        <v>41716</v>
      </c>
      <c r="C24" s="15" t="s">
        <v>77</v>
      </c>
      <c r="D24" s="3">
        <v>41716</v>
      </c>
      <c r="E24" s="15" t="s">
        <v>106</v>
      </c>
      <c r="F24" s="15"/>
      <c r="G24" s="15"/>
      <c r="H24" s="22" t="s">
        <v>22</v>
      </c>
      <c r="I24" s="15">
        <v>1000</v>
      </c>
      <c r="J24" s="15"/>
      <c r="K24" s="43">
        <f t="shared" si="1"/>
        <v>246512615</v>
      </c>
      <c r="L24" s="43">
        <f t="shared" si="2"/>
        <v>0</v>
      </c>
    </row>
    <row r="25" spans="1:12" ht="17.25" customHeight="1">
      <c r="A25" s="6" t="str">
        <f t="shared" si="0"/>
        <v>GBN41717</v>
      </c>
      <c r="B25" s="3">
        <v>41717</v>
      </c>
      <c r="C25" s="4" t="s">
        <v>77</v>
      </c>
      <c r="D25" s="3">
        <v>41717</v>
      </c>
      <c r="E25" s="5" t="s">
        <v>195</v>
      </c>
      <c r="F25" s="5"/>
      <c r="G25" s="5"/>
      <c r="H25" s="22" t="s">
        <v>22</v>
      </c>
      <c r="I25" s="16">
        <v>3000</v>
      </c>
      <c r="J25" s="5"/>
      <c r="K25" s="43">
        <f t="shared" si="1"/>
        <v>246515615</v>
      </c>
      <c r="L25" s="43">
        <f t="shared" si="2"/>
        <v>0</v>
      </c>
    </row>
    <row r="26" spans="1:12" ht="17.25" customHeight="1">
      <c r="A26" s="6" t="str">
        <f t="shared" si="0"/>
        <v>GBN41717</v>
      </c>
      <c r="B26" s="3">
        <v>41717</v>
      </c>
      <c r="C26" s="4" t="s">
        <v>77</v>
      </c>
      <c r="D26" s="3">
        <v>41717</v>
      </c>
      <c r="E26" s="5" t="s">
        <v>195</v>
      </c>
      <c r="F26" s="33"/>
      <c r="G26" s="5"/>
      <c r="H26" s="22" t="s">
        <v>22</v>
      </c>
      <c r="I26" s="16">
        <v>3000</v>
      </c>
      <c r="J26" s="5"/>
      <c r="K26" s="43">
        <f t="shared" si="1"/>
        <v>246518615</v>
      </c>
      <c r="L26" s="43">
        <f t="shared" si="2"/>
        <v>0</v>
      </c>
    </row>
    <row r="27" spans="1:12" ht="17.25" customHeight="1">
      <c r="A27" s="6" t="str">
        <f t="shared" si="0"/>
        <v>GBN41717</v>
      </c>
      <c r="B27" s="3">
        <v>41717</v>
      </c>
      <c r="C27" s="4" t="s">
        <v>77</v>
      </c>
      <c r="D27" s="3">
        <v>41717</v>
      </c>
      <c r="E27" s="5" t="s">
        <v>195</v>
      </c>
      <c r="F27" s="33"/>
      <c r="G27" s="5"/>
      <c r="H27" s="22" t="s">
        <v>22</v>
      </c>
      <c r="I27" s="16">
        <v>3000</v>
      </c>
      <c r="J27" s="5"/>
      <c r="K27" s="43">
        <f t="shared" si="1"/>
        <v>246521615</v>
      </c>
      <c r="L27" s="43">
        <f t="shared" si="2"/>
        <v>0</v>
      </c>
    </row>
    <row r="28" spans="1:12" ht="17.25" customHeight="1">
      <c r="A28" s="6" t="str">
        <f t="shared" si="0"/>
        <v>GBN41717</v>
      </c>
      <c r="B28" s="3">
        <v>41717</v>
      </c>
      <c r="C28" s="4" t="s">
        <v>77</v>
      </c>
      <c r="D28" s="3">
        <v>41717</v>
      </c>
      <c r="E28" s="5" t="s">
        <v>196</v>
      </c>
      <c r="F28" s="33"/>
      <c r="G28" s="5"/>
      <c r="H28" s="22" t="s">
        <v>22</v>
      </c>
      <c r="I28" s="16">
        <v>3000</v>
      </c>
      <c r="J28" s="5"/>
      <c r="K28" s="43">
        <f t="shared" si="1"/>
        <v>246524615</v>
      </c>
      <c r="L28" s="43">
        <f t="shared" si="2"/>
        <v>0</v>
      </c>
    </row>
    <row r="29" spans="1:12" ht="17.25" customHeight="1">
      <c r="A29" s="6" t="str">
        <f t="shared" si="0"/>
        <v>GBN41717</v>
      </c>
      <c r="B29" s="3">
        <v>41717</v>
      </c>
      <c r="C29" s="4" t="s">
        <v>77</v>
      </c>
      <c r="D29" s="3">
        <v>41717</v>
      </c>
      <c r="E29" s="23" t="s">
        <v>196</v>
      </c>
      <c r="F29" s="33"/>
      <c r="G29" s="5"/>
      <c r="H29" s="22" t="s">
        <v>22</v>
      </c>
      <c r="I29" s="16">
        <v>3000</v>
      </c>
      <c r="J29" s="5"/>
      <c r="K29" s="43">
        <f t="shared" si="1"/>
        <v>246527615</v>
      </c>
      <c r="L29" s="43">
        <f t="shared" si="2"/>
        <v>0</v>
      </c>
    </row>
    <row r="30" spans="1:12" ht="17.25" customHeight="1">
      <c r="A30" s="6" t="str">
        <f t="shared" si="0"/>
        <v>GBN41717</v>
      </c>
      <c r="B30" s="3">
        <v>41717</v>
      </c>
      <c r="C30" s="4" t="s">
        <v>77</v>
      </c>
      <c r="D30" s="3">
        <v>41717</v>
      </c>
      <c r="E30" s="5" t="s">
        <v>196</v>
      </c>
      <c r="F30" s="33"/>
      <c r="G30" s="5"/>
      <c r="H30" s="22" t="s">
        <v>22</v>
      </c>
      <c r="I30" s="16">
        <v>3000</v>
      </c>
      <c r="J30" s="5"/>
      <c r="K30" s="43">
        <f t="shared" si="1"/>
        <v>246530615</v>
      </c>
      <c r="L30" s="43">
        <f t="shared" si="2"/>
        <v>0</v>
      </c>
    </row>
    <row r="31" spans="1:12" ht="17.25" customHeight="1">
      <c r="A31" s="6" t="str">
        <f t="shared" si="0"/>
        <v>GBN41724</v>
      </c>
      <c r="B31" s="3">
        <v>41724</v>
      </c>
      <c r="C31" s="4" t="s">
        <v>77</v>
      </c>
      <c r="D31" s="3">
        <v>41724</v>
      </c>
      <c r="E31" s="23" t="s">
        <v>106</v>
      </c>
      <c r="F31" s="33"/>
      <c r="G31" s="5"/>
      <c r="H31" s="22" t="s">
        <v>22</v>
      </c>
      <c r="I31" s="16">
        <v>1000</v>
      </c>
      <c r="J31" s="5"/>
      <c r="K31" s="43">
        <f t="shared" si="1"/>
        <v>246531615</v>
      </c>
      <c r="L31" s="43">
        <f t="shared" si="2"/>
        <v>0</v>
      </c>
    </row>
    <row r="32" spans="1:12" ht="17.25" customHeight="1">
      <c r="A32" s="6" t="str">
        <f t="shared" si="0"/>
        <v>GBN41724</v>
      </c>
      <c r="B32" s="3">
        <v>41724</v>
      </c>
      <c r="C32" s="4" t="s">
        <v>77</v>
      </c>
      <c r="D32" s="3">
        <v>41724</v>
      </c>
      <c r="E32" s="23" t="s">
        <v>106</v>
      </c>
      <c r="F32" s="34"/>
      <c r="G32" s="32"/>
      <c r="H32" s="22" t="s">
        <v>22</v>
      </c>
      <c r="I32" s="16">
        <v>1000</v>
      </c>
      <c r="J32" s="5"/>
      <c r="K32" s="43">
        <f t="shared" si="1"/>
        <v>246532615</v>
      </c>
      <c r="L32" s="43">
        <f t="shared" si="2"/>
        <v>0</v>
      </c>
    </row>
    <row r="33" spans="1:12" ht="17.25" customHeight="1">
      <c r="A33" s="6" t="str">
        <f t="shared" si="0"/>
        <v>GBN41724</v>
      </c>
      <c r="B33" s="3">
        <v>41724</v>
      </c>
      <c r="C33" s="4" t="s">
        <v>77</v>
      </c>
      <c r="D33" s="3">
        <v>41724</v>
      </c>
      <c r="E33" s="5" t="s">
        <v>106</v>
      </c>
      <c r="F33" s="34"/>
      <c r="G33" s="32"/>
      <c r="H33" s="22" t="s">
        <v>22</v>
      </c>
      <c r="I33" s="16">
        <v>1000</v>
      </c>
      <c r="J33" s="5"/>
      <c r="K33" s="43">
        <f t="shared" si="1"/>
        <v>246533615</v>
      </c>
      <c r="L33" s="43">
        <f t="shared" si="2"/>
        <v>0</v>
      </c>
    </row>
    <row r="34" spans="1:12" ht="17.25" customHeight="1">
      <c r="A34" s="6" t="str">
        <f t="shared" si="0"/>
        <v>GBN41724</v>
      </c>
      <c r="B34" s="3">
        <v>41724</v>
      </c>
      <c r="C34" s="4" t="s">
        <v>77</v>
      </c>
      <c r="D34" s="3">
        <v>41724</v>
      </c>
      <c r="E34" s="5" t="s">
        <v>197</v>
      </c>
      <c r="F34" s="33"/>
      <c r="G34" s="5"/>
      <c r="H34" s="22" t="s">
        <v>22</v>
      </c>
      <c r="I34" s="16">
        <v>2000</v>
      </c>
      <c r="J34" s="5"/>
      <c r="K34" s="43">
        <f t="shared" si="1"/>
        <v>246535615</v>
      </c>
      <c r="L34" s="43">
        <f t="shared" si="2"/>
        <v>0</v>
      </c>
    </row>
    <row r="35" spans="1:12" ht="17.25" customHeight="1">
      <c r="A35" s="6" t="str">
        <f t="shared" si="0"/>
        <v>CTGS41715</v>
      </c>
      <c r="B35" s="3">
        <v>41729</v>
      </c>
      <c r="C35" s="4" t="s">
        <v>97</v>
      </c>
      <c r="D35" s="3">
        <v>41715</v>
      </c>
      <c r="E35" s="5" t="s">
        <v>198</v>
      </c>
      <c r="F35" s="5"/>
      <c r="G35" s="5"/>
      <c r="H35" s="22" t="s">
        <v>21</v>
      </c>
      <c r="I35" s="16">
        <v>1325455</v>
      </c>
      <c r="J35" s="5"/>
      <c r="K35" s="43">
        <f t="shared" si="1"/>
        <v>247861070</v>
      </c>
      <c r="L35" s="43">
        <f t="shared" si="2"/>
        <v>0</v>
      </c>
    </row>
    <row r="36" spans="1:12" ht="17.25" customHeight="1">
      <c r="A36" s="6" t="str">
        <f t="shared" si="0"/>
        <v>CTGS41708</v>
      </c>
      <c r="B36" s="3">
        <v>41729</v>
      </c>
      <c r="C36" s="4" t="s">
        <v>97</v>
      </c>
      <c r="D36" s="3">
        <v>41708</v>
      </c>
      <c r="E36" s="5" t="s">
        <v>122</v>
      </c>
      <c r="F36" s="33"/>
      <c r="G36" s="5"/>
      <c r="H36" s="22" t="s">
        <v>21</v>
      </c>
      <c r="I36" s="16">
        <v>2400000</v>
      </c>
      <c r="J36" s="5"/>
      <c r="K36" s="43">
        <f t="shared" si="1"/>
        <v>250261070</v>
      </c>
      <c r="L36" s="43">
        <f t="shared" si="2"/>
        <v>0</v>
      </c>
    </row>
    <row r="37" spans="1:12" ht="17.25" customHeight="1">
      <c r="A37" s="6" t="str">
        <f t="shared" si="0"/>
        <v>CTGS41712</v>
      </c>
      <c r="B37" s="3">
        <v>41729</v>
      </c>
      <c r="C37" s="4" t="s">
        <v>97</v>
      </c>
      <c r="D37" s="3">
        <v>41712</v>
      </c>
      <c r="E37" s="5" t="s">
        <v>179</v>
      </c>
      <c r="F37" s="33"/>
      <c r="G37" s="5"/>
      <c r="H37" s="22" t="s">
        <v>21</v>
      </c>
      <c r="I37" s="16">
        <v>498432</v>
      </c>
      <c r="J37" s="5"/>
      <c r="K37" s="43">
        <f t="shared" si="1"/>
        <v>250759502</v>
      </c>
      <c r="L37" s="43">
        <f t="shared" si="2"/>
        <v>0</v>
      </c>
    </row>
    <row r="38" spans="1:12" ht="17.25" customHeight="1">
      <c r="A38" s="6" t="str">
        <f t="shared" si="0"/>
        <v>CTGS41719</v>
      </c>
      <c r="B38" s="3">
        <v>41729</v>
      </c>
      <c r="C38" s="4" t="s">
        <v>97</v>
      </c>
      <c r="D38" s="3">
        <v>41719</v>
      </c>
      <c r="E38" s="5" t="s">
        <v>199</v>
      </c>
      <c r="F38" s="33"/>
      <c r="G38" s="5"/>
      <c r="H38" s="22" t="s">
        <v>21</v>
      </c>
      <c r="I38" s="16">
        <v>498048</v>
      </c>
      <c r="J38" s="5"/>
      <c r="K38" s="43">
        <f t="shared" si="1"/>
        <v>251257550</v>
      </c>
      <c r="L38" s="43">
        <f t="shared" si="2"/>
        <v>0</v>
      </c>
    </row>
    <row r="39" spans="1:12" ht="17.25" customHeight="1">
      <c r="A39" s="6" t="str">
        <f t="shared" si="0"/>
        <v>CTGS41726</v>
      </c>
      <c r="B39" s="3">
        <v>41729</v>
      </c>
      <c r="C39" s="4" t="s">
        <v>97</v>
      </c>
      <c r="D39" s="3">
        <v>41726</v>
      </c>
      <c r="E39" s="5" t="s">
        <v>151</v>
      </c>
      <c r="F39" s="33"/>
      <c r="G39" s="5"/>
      <c r="H39" s="22" t="s">
        <v>21</v>
      </c>
      <c r="I39" s="16">
        <v>539538</v>
      </c>
      <c r="J39" s="5"/>
      <c r="K39" s="43">
        <f t="shared" si="1"/>
        <v>251797088</v>
      </c>
      <c r="L39" s="43">
        <f t="shared" si="2"/>
        <v>0</v>
      </c>
    </row>
    <row r="40" spans="1:12" ht="17.25" customHeight="1">
      <c r="A40" s="6" t="str">
        <f t="shared" si="0"/>
        <v>CTGS41713</v>
      </c>
      <c r="B40" s="3">
        <v>41729</v>
      </c>
      <c r="C40" s="4" t="s">
        <v>97</v>
      </c>
      <c r="D40" s="3">
        <v>41713</v>
      </c>
      <c r="E40" s="5" t="s">
        <v>148</v>
      </c>
      <c r="F40" s="33"/>
      <c r="G40" s="5"/>
      <c r="H40" s="22" t="s">
        <v>21</v>
      </c>
      <c r="I40" s="16">
        <v>4600000</v>
      </c>
      <c r="J40" s="5"/>
      <c r="K40" s="43">
        <f t="shared" si="1"/>
        <v>256397088</v>
      </c>
      <c r="L40" s="43">
        <f t="shared" si="2"/>
        <v>0</v>
      </c>
    </row>
    <row r="41" spans="1:12" ht="17.25" customHeight="1">
      <c r="A41" s="6" t="str">
        <f t="shared" si="0"/>
        <v>CTGS41703</v>
      </c>
      <c r="B41" s="3">
        <v>41729</v>
      </c>
      <c r="C41" s="4" t="s">
        <v>97</v>
      </c>
      <c r="D41" s="3">
        <v>41703</v>
      </c>
      <c r="E41" s="5" t="s">
        <v>116</v>
      </c>
      <c r="F41" s="33"/>
      <c r="G41" s="5"/>
      <c r="H41" s="22" t="s">
        <v>21</v>
      </c>
      <c r="I41" s="16">
        <v>1203096</v>
      </c>
      <c r="J41" s="5"/>
      <c r="K41" s="43">
        <f t="shared" si="1"/>
        <v>257600184</v>
      </c>
      <c r="L41" s="43">
        <f t="shared" si="2"/>
        <v>0</v>
      </c>
    </row>
    <row r="42" spans="1:12" ht="17.25" customHeight="1">
      <c r="A42" s="6" t="str">
        <f t="shared" si="0"/>
        <v>CTGS41729</v>
      </c>
      <c r="B42" s="3">
        <v>41729</v>
      </c>
      <c r="C42" s="4" t="s">
        <v>97</v>
      </c>
      <c r="D42" s="3">
        <v>41729</v>
      </c>
      <c r="E42" s="5" t="s">
        <v>116</v>
      </c>
      <c r="F42" s="33"/>
      <c r="G42" s="5"/>
      <c r="H42" s="22" t="s">
        <v>21</v>
      </c>
      <c r="I42" s="16">
        <v>1188864</v>
      </c>
      <c r="J42" s="5"/>
      <c r="K42" s="43">
        <f t="shared" si="1"/>
        <v>258789048</v>
      </c>
      <c r="L42" s="43">
        <f t="shared" si="2"/>
        <v>0</v>
      </c>
    </row>
    <row r="43" spans="1:12" ht="17.25" customHeight="1">
      <c r="A43" s="6" t="str">
        <f t="shared" si="0"/>
        <v>CTGS41708</v>
      </c>
      <c r="B43" s="3">
        <v>41729</v>
      </c>
      <c r="C43" s="4" t="s">
        <v>97</v>
      </c>
      <c r="D43" s="3">
        <v>41708</v>
      </c>
      <c r="E43" s="23" t="s">
        <v>200</v>
      </c>
      <c r="F43" s="33"/>
      <c r="G43" s="5"/>
      <c r="H43" s="22" t="s">
        <v>21</v>
      </c>
      <c r="I43" s="16">
        <v>537101</v>
      </c>
      <c r="J43" s="5"/>
      <c r="K43" s="43">
        <f t="shared" si="1"/>
        <v>259326149</v>
      </c>
      <c r="L43" s="43">
        <f t="shared" si="2"/>
        <v>0</v>
      </c>
    </row>
    <row r="44" spans="1:12" ht="17.25" customHeight="1">
      <c r="A44" s="6" t="str">
        <f t="shared" si="0"/>
        <v>CTGS41697</v>
      </c>
      <c r="B44" s="3">
        <v>41729</v>
      </c>
      <c r="C44" s="4" t="s">
        <v>97</v>
      </c>
      <c r="D44" s="3">
        <v>41697</v>
      </c>
      <c r="E44" s="5" t="s">
        <v>201</v>
      </c>
      <c r="F44" s="33"/>
      <c r="G44" s="5"/>
      <c r="H44" s="22" t="s">
        <v>21</v>
      </c>
      <c r="I44" s="16">
        <v>1760430</v>
      </c>
      <c r="J44" s="5"/>
      <c r="K44" s="43">
        <f t="shared" si="1"/>
        <v>261086579</v>
      </c>
      <c r="L44" s="43">
        <f t="shared" si="2"/>
        <v>0</v>
      </c>
    </row>
    <row r="45" spans="1:12" ht="17.25" customHeight="1">
      <c r="A45" s="6" t="str">
        <f t="shared" si="0"/>
        <v>CTGS41705</v>
      </c>
      <c r="B45" s="3">
        <v>41729</v>
      </c>
      <c r="C45" s="4" t="s">
        <v>97</v>
      </c>
      <c r="D45" s="3">
        <v>41705</v>
      </c>
      <c r="E45" s="5" t="s">
        <v>202</v>
      </c>
      <c r="F45" s="33"/>
      <c r="G45" s="5"/>
      <c r="H45" s="22" t="s">
        <v>21</v>
      </c>
      <c r="I45" s="16">
        <v>1717290</v>
      </c>
      <c r="J45" s="5"/>
      <c r="K45" s="43">
        <f t="shared" ref="K45:K63" si="3">MAX(K44+I45-J45-L44,0)</f>
        <v>262803869</v>
      </c>
      <c r="L45" s="43">
        <f t="shared" ref="L45:L63" si="4">MAX(L44+J45-K44-I45,0)</f>
        <v>0</v>
      </c>
    </row>
    <row r="46" spans="1:12" ht="17.25" customHeight="1">
      <c r="B46" s="3">
        <v>41712</v>
      </c>
      <c r="C46" s="4" t="s">
        <v>97</v>
      </c>
      <c r="D46" s="3">
        <v>41712</v>
      </c>
      <c r="E46" s="5" t="s">
        <v>159</v>
      </c>
      <c r="F46" s="33"/>
      <c r="G46" s="5"/>
      <c r="H46" s="22" t="s">
        <v>80</v>
      </c>
      <c r="I46" s="16">
        <v>113594</v>
      </c>
      <c r="J46" s="5"/>
      <c r="K46" s="43">
        <f t="shared" si="3"/>
        <v>262917463</v>
      </c>
      <c r="L46" s="43">
        <f t="shared" si="4"/>
        <v>0</v>
      </c>
    </row>
    <row r="47" spans="1:12" ht="17.25" customHeight="1">
      <c r="B47" s="3">
        <v>41713</v>
      </c>
      <c r="C47" s="4" t="s">
        <v>97</v>
      </c>
      <c r="D47" s="3">
        <v>41713</v>
      </c>
      <c r="E47" s="5" t="s">
        <v>159</v>
      </c>
      <c r="F47" s="33"/>
      <c r="G47" s="5"/>
      <c r="H47" s="22" t="s">
        <v>80</v>
      </c>
      <c r="I47" s="16">
        <v>48894</v>
      </c>
      <c r="J47" s="5"/>
      <c r="K47" s="43">
        <f t="shared" si="3"/>
        <v>262966357</v>
      </c>
      <c r="L47" s="43">
        <f t="shared" si="4"/>
        <v>0</v>
      </c>
    </row>
    <row r="48" spans="1:12" ht="17.25" customHeight="1">
      <c r="B48" s="3">
        <v>41699</v>
      </c>
      <c r="C48" s="4" t="s">
        <v>31</v>
      </c>
      <c r="D48" s="3">
        <v>41698</v>
      </c>
      <c r="E48" s="5" t="s">
        <v>26</v>
      </c>
      <c r="F48" s="33"/>
      <c r="G48" s="5"/>
      <c r="H48" s="22" t="s">
        <v>96</v>
      </c>
      <c r="I48" s="16">
        <v>320400</v>
      </c>
      <c r="J48" s="5"/>
      <c r="K48" s="43">
        <f t="shared" si="3"/>
        <v>263286757</v>
      </c>
      <c r="L48" s="43">
        <f t="shared" si="4"/>
        <v>0</v>
      </c>
    </row>
    <row r="49" spans="1:12" ht="17.25" customHeight="1">
      <c r="B49" s="3">
        <v>41699</v>
      </c>
      <c r="C49" s="4" t="s">
        <v>31</v>
      </c>
      <c r="D49" s="3">
        <v>41698</v>
      </c>
      <c r="E49" s="5" t="s">
        <v>203</v>
      </c>
      <c r="F49" s="33"/>
      <c r="G49" s="5"/>
      <c r="H49" s="22" t="s">
        <v>96</v>
      </c>
      <c r="I49" s="16">
        <v>242650</v>
      </c>
      <c r="J49" s="5"/>
      <c r="K49" s="43">
        <f t="shared" si="3"/>
        <v>263529407</v>
      </c>
      <c r="L49" s="43">
        <f t="shared" si="4"/>
        <v>0</v>
      </c>
    </row>
    <row r="50" spans="1:12" ht="17.25" customHeight="1">
      <c r="B50" s="3">
        <v>41702</v>
      </c>
      <c r="C50" s="4" t="s">
        <v>33</v>
      </c>
      <c r="D50" s="3">
        <v>41702</v>
      </c>
      <c r="E50" s="5" t="s">
        <v>204</v>
      </c>
      <c r="F50" s="33"/>
      <c r="G50" s="5"/>
      <c r="H50" s="22" t="s">
        <v>96</v>
      </c>
      <c r="I50" s="16">
        <v>6780</v>
      </c>
      <c r="J50" s="5"/>
      <c r="K50" s="43">
        <f t="shared" si="3"/>
        <v>263536187</v>
      </c>
      <c r="L50" s="43">
        <f t="shared" si="4"/>
        <v>0</v>
      </c>
    </row>
    <row r="51" spans="1:12" ht="17.25" customHeight="1">
      <c r="B51" s="3">
        <v>41704</v>
      </c>
      <c r="C51" s="4" t="s">
        <v>34</v>
      </c>
      <c r="D51" s="3">
        <v>41704</v>
      </c>
      <c r="E51" s="5" t="s">
        <v>85</v>
      </c>
      <c r="F51" s="33"/>
      <c r="G51" s="5"/>
      <c r="H51" s="22" t="s">
        <v>96</v>
      </c>
      <c r="I51" s="16">
        <v>1240000</v>
      </c>
      <c r="J51" s="5"/>
      <c r="K51" s="43">
        <f t="shared" si="3"/>
        <v>264776187</v>
      </c>
      <c r="L51" s="43">
        <f t="shared" si="4"/>
        <v>0</v>
      </c>
    </row>
    <row r="52" spans="1:12" ht="17.25" customHeight="1">
      <c r="B52" s="3">
        <v>41707</v>
      </c>
      <c r="C52" s="4" t="s">
        <v>35</v>
      </c>
      <c r="D52" s="3">
        <v>41707</v>
      </c>
      <c r="E52" s="5" t="s">
        <v>85</v>
      </c>
      <c r="F52" s="33"/>
      <c r="G52" s="5"/>
      <c r="H52" s="22" t="s">
        <v>96</v>
      </c>
      <c r="I52" s="16">
        <v>1312000</v>
      </c>
      <c r="J52" s="5"/>
      <c r="K52" s="43">
        <f t="shared" si="3"/>
        <v>266088187</v>
      </c>
      <c r="L52" s="43">
        <f t="shared" si="4"/>
        <v>0</v>
      </c>
    </row>
    <row r="53" spans="1:12" ht="17.25" customHeight="1">
      <c r="B53" s="3">
        <v>41709</v>
      </c>
      <c r="C53" s="4" t="s">
        <v>36</v>
      </c>
      <c r="D53" s="3">
        <v>41709</v>
      </c>
      <c r="E53" s="5" t="s">
        <v>205</v>
      </c>
      <c r="F53" s="33"/>
      <c r="G53" s="5"/>
      <c r="H53" s="22" t="s">
        <v>96</v>
      </c>
      <c r="I53" s="16">
        <v>330389</v>
      </c>
      <c r="J53" s="5"/>
      <c r="K53" s="43">
        <f t="shared" si="3"/>
        <v>266418576</v>
      </c>
      <c r="L53" s="43">
        <f t="shared" si="4"/>
        <v>0</v>
      </c>
    </row>
    <row r="54" spans="1:12" ht="17.25" customHeight="1">
      <c r="B54" s="3">
        <v>41710</v>
      </c>
      <c r="C54" s="4" t="s">
        <v>38</v>
      </c>
      <c r="D54" s="3">
        <v>41710</v>
      </c>
      <c r="E54" s="5" t="s">
        <v>85</v>
      </c>
      <c r="F54" s="33"/>
      <c r="G54" s="5"/>
      <c r="H54" s="22" t="s">
        <v>96</v>
      </c>
      <c r="I54" s="16">
        <v>1184000</v>
      </c>
      <c r="J54" s="5"/>
      <c r="K54" s="43">
        <f t="shared" si="3"/>
        <v>267602576</v>
      </c>
      <c r="L54" s="43">
        <f t="shared" si="4"/>
        <v>0</v>
      </c>
    </row>
    <row r="55" spans="1:12" ht="17.25" customHeight="1">
      <c r="B55" s="3">
        <v>41713</v>
      </c>
      <c r="C55" s="4" t="s">
        <v>41</v>
      </c>
      <c r="D55" s="3">
        <v>41713</v>
      </c>
      <c r="E55" s="5" t="s">
        <v>82</v>
      </c>
      <c r="F55" s="33"/>
      <c r="G55" s="5"/>
      <c r="H55" s="22" t="s">
        <v>96</v>
      </c>
      <c r="I55" s="16">
        <v>525702</v>
      </c>
      <c r="J55" s="5"/>
      <c r="K55" s="43">
        <f t="shared" si="3"/>
        <v>268128278</v>
      </c>
      <c r="L55" s="43">
        <f t="shared" si="4"/>
        <v>0</v>
      </c>
    </row>
    <row r="56" spans="1:12" ht="17.25" customHeight="1">
      <c r="B56" s="3">
        <v>41715</v>
      </c>
      <c r="C56" s="4" t="s">
        <v>44</v>
      </c>
      <c r="D56" s="3">
        <v>41715</v>
      </c>
      <c r="E56" s="5" t="s">
        <v>85</v>
      </c>
      <c r="F56" s="33"/>
      <c r="G56" s="5"/>
      <c r="H56" s="22" t="s">
        <v>96</v>
      </c>
      <c r="I56" s="16">
        <v>1192000</v>
      </c>
      <c r="J56" s="5"/>
      <c r="K56" s="43">
        <f t="shared" si="3"/>
        <v>269320278</v>
      </c>
      <c r="L56" s="43">
        <f t="shared" si="4"/>
        <v>0</v>
      </c>
    </row>
    <row r="57" spans="1:12" ht="17.25" customHeight="1">
      <c r="B57" s="3">
        <v>41717</v>
      </c>
      <c r="C57" s="4" t="s">
        <v>47</v>
      </c>
      <c r="D57" s="3">
        <v>41717</v>
      </c>
      <c r="E57" s="5" t="s">
        <v>82</v>
      </c>
      <c r="F57" s="33"/>
      <c r="G57" s="5"/>
      <c r="H57" s="22" t="s">
        <v>96</v>
      </c>
      <c r="I57" s="16">
        <v>217686</v>
      </c>
      <c r="J57" s="5"/>
      <c r="K57" s="43">
        <f t="shared" si="3"/>
        <v>269537964</v>
      </c>
      <c r="L57" s="43">
        <f t="shared" si="4"/>
        <v>0</v>
      </c>
    </row>
    <row r="58" spans="1:12" ht="17.25" customHeight="1">
      <c r="B58" s="3">
        <v>41719</v>
      </c>
      <c r="C58" s="4" t="s">
        <v>48</v>
      </c>
      <c r="D58" s="3">
        <v>41719</v>
      </c>
      <c r="E58" s="5" t="s">
        <v>206</v>
      </c>
      <c r="F58" s="33"/>
      <c r="G58" s="5"/>
      <c r="H58" s="22" t="s">
        <v>96</v>
      </c>
      <c r="I58" s="16">
        <v>129250</v>
      </c>
      <c r="J58" s="5"/>
      <c r="K58" s="43">
        <f t="shared" si="3"/>
        <v>269667214</v>
      </c>
      <c r="L58" s="43">
        <f t="shared" si="4"/>
        <v>0</v>
      </c>
    </row>
    <row r="59" spans="1:12" ht="17.25" customHeight="1">
      <c r="B59" s="3">
        <v>41719</v>
      </c>
      <c r="C59" s="4" t="s">
        <v>49</v>
      </c>
      <c r="D59" s="3">
        <v>41719</v>
      </c>
      <c r="E59" s="5" t="s">
        <v>27</v>
      </c>
      <c r="F59" s="33"/>
      <c r="G59" s="5"/>
      <c r="H59" s="22" t="s">
        <v>96</v>
      </c>
      <c r="I59" s="16">
        <v>439680</v>
      </c>
      <c r="J59" s="5"/>
      <c r="K59" s="43">
        <f t="shared" si="3"/>
        <v>270106894</v>
      </c>
      <c r="L59" s="43">
        <f t="shared" si="4"/>
        <v>0</v>
      </c>
    </row>
    <row r="60" spans="1:12" ht="17.25" customHeight="1">
      <c r="B60" s="3">
        <v>41725</v>
      </c>
      <c r="C60" s="4" t="s">
        <v>54</v>
      </c>
      <c r="D60" s="3">
        <v>41725</v>
      </c>
      <c r="E60" s="5" t="s">
        <v>207</v>
      </c>
      <c r="F60" s="33"/>
      <c r="G60" s="5"/>
      <c r="H60" s="22" t="s">
        <v>96</v>
      </c>
      <c r="I60" s="16">
        <v>1720000</v>
      </c>
      <c r="J60" s="5"/>
      <c r="K60" s="43">
        <f t="shared" si="3"/>
        <v>271826894</v>
      </c>
      <c r="L60" s="43">
        <f t="shared" si="4"/>
        <v>0</v>
      </c>
    </row>
    <row r="61" spans="1:12" ht="17.25" customHeight="1">
      <c r="A61" s="6" t="str">
        <f t="shared" si="0"/>
        <v>C2641726</v>
      </c>
      <c r="B61" s="3">
        <v>41726</v>
      </c>
      <c r="C61" s="4" t="s">
        <v>56</v>
      </c>
      <c r="D61" s="3">
        <v>41726</v>
      </c>
      <c r="E61" s="5" t="s">
        <v>208</v>
      </c>
      <c r="F61" s="33"/>
      <c r="G61" s="5"/>
      <c r="H61" s="22" t="s">
        <v>96</v>
      </c>
      <c r="I61" s="16">
        <v>200000</v>
      </c>
      <c r="J61" s="5"/>
      <c r="K61" s="43">
        <f t="shared" si="3"/>
        <v>272026894</v>
      </c>
      <c r="L61" s="43">
        <f t="shared" si="4"/>
        <v>0</v>
      </c>
    </row>
    <row r="62" spans="1:12" ht="17.25" customHeight="1">
      <c r="A62" s="6" t="str">
        <f t="shared" si="0"/>
        <v>C2941729</v>
      </c>
      <c r="B62" s="3">
        <v>41729</v>
      </c>
      <c r="C62" s="4" t="s">
        <v>59</v>
      </c>
      <c r="D62" s="3">
        <v>41729</v>
      </c>
      <c r="E62" s="5" t="s">
        <v>27</v>
      </c>
      <c r="F62" s="33"/>
      <c r="G62" s="5"/>
      <c r="H62" s="22" t="s">
        <v>96</v>
      </c>
      <c r="I62" s="16">
        <v>336630</v>
      </c>
      <c r="J62" s="5"/>
      <c r="K62" s="43">
        <f t="shared" si="3"/>
        <v>272363524</v>
      </c>
      <c r="L62" s="43">
        <f t="shared" si="4"/>
        <v>0</v>
      </c>
    </row>
    <row r="63" spans="1:12" ht="17.25" customHeight="1">
      <c r="B63" s="3">
        <v>41729</v>
      </c>
      <c r="C63" s="4" t="s">
        <v>60</v>
      </c>
      <c r="D63" s="3">
        <v>41729</v>
      </c>
      <c r="E63" s="5" t="s">
        <v>82</v>
      </c>
      <c r="F63" s="33"/>
      <c r="G63" s="5"/>
      <c r="H63" s="22" t="s">
        <v>96</v>
      </c>
      <c r="I63" s="16">
        <v>229627</v>
      </c>
      <c r="J63" s="5"/>
      <c r="K63" s="43">
        <f t="shared" si="3"/>
        <v>272593151</v>
      </c>
      <c r="L63" s="43">
        <f t="shared" si="4"/>
        <v>0</v>
      </c>
    </row>
    <row r="64" spans="1:12" ht="17.25" customHeight="1">
      <c r="B64" s="3">
        <v>41729</v>
      </c>
      <c r="C64" s="4" t="s">
        <v>61</v>
      </c>
      <c r="D64" s="3">
        <v>41723</v>
      </c>
      <c r="E64" s="5" t="s">
        <v>209</v>
      </c>
      <c r="F64" s="33"/>
      <c r="G64" s="5"/>
      <c r="H64" s="22" t="s">
        <v>96</v>
      </c>
      <c r="I64" s="16">
        <v>36364</v>
      </c>
      <c r="J64" s="5"/>
      <c r="K64" s="43">
        <f t="shared" ref="K64:K68" si="5">MAX(K63+I64-J64-L63,0)</f>
        <v>272629515</v>
      </c>
      <c r="L64" s="43">
        <f t="shared" ref="L64:L68" si="6">MAX(L63+J64-K63-I64,0)</f>
        <v>0</v>
      </c>
    </row>
    <row r="65" spans="1:12" ht="17.25" customHeight="1">
      <c r="B65" s="3">
        <v>41702</v>
      </c>
      <c r="C65" s="4" t="s">
        <v>169</v>
      </c>
      <c r="D65" s="3">
        <v>41702</v>
      </c>
      <c r="E65" s="5" t="s">
        <v>210</v>
      </c>
      <c r="F65" s="33"/>
      <c r="G65" s="5"/>
      <c r="H65" s="22" t="s">
        <v>21</v>
      </c>
      <c r="I65" s="16">
        <v>1047950</v>
      </c>
      <c r="J65" s="5"/>
      <c r="K65" s="43">
        <f t="shared" si="5"/>
        <v>273677465</v>
      </c>
      <c r="L65" s="43">
        <f t="shared" si="6"/>
        <v>0</v>
      </c>
    </row>
    <row r="66" spans="1:12" ht="17.25" customHeight="1">
      <c r="B66" s="3">
        <v>41715</v>
      </c>
      <c r="C66" s="4" t="s">
        <v>171</v>
      </c>
      <c r="D66" s="3">
        <v>41715</v>
      </c>
      <c r="E66" s="5" t="s">
        <v>210</v>
      </c>
      <c r="F66" s="33"/>
      <c r="G66" s="5"/>
      <c r="H66" s="22" t="s">
        <v>21</v>
      </c>
      <c r="I66" s="16">
        <v>2648000</v>
      </c>
      <c r="J66" s="5"/>
      <c r="K66" s="43">
        <f t="shared" si="5"/>
        <v>276325465</v>
      </c>
      <c r="L66" s="43">
        <f t="shared" si="6"/>
        <v>0</v>
      </c>
    </row>
    <row r="67" spans="1:12" ht="17.25" customHeight="1">
      <c r="B67" s="3">
        <v>41725</v>
      </c>
      <c r="C67" s="4" t="s">
        <v>172</v>
      </c>
      <c r="D67" s="3">
        <v>41725</v>
      </c>
      <c r="E67" s="5" t="s">
        <v>211</v>
      </c>
      <c r="F67" s="33"/>
      <c r="G67" s="5"/>
      <c r="H67" s="22" t="s">
        <v>21</v>
      </c>
      <c r="I67" s="16">
        <v>775000</v>
      </c>
      <c r="J67" s="5"/>
      <c r="K67" s="43">
        <f t="shared" si="5"/>
        <v>277100465</v>
      </c>
      <c r="L67" s="43">
        <f t="shared" si="6"/>
        <v>0</v>
      </c>
    </row>
    <row r="68" spans="1:12" ht="17.25" customHeight="1">
      <c r="B68" s="3">
        <v>41727</v>
      </c>
      <c r="C68" s="4" t="s">
        <v>174</v>
      </c>
      <c r="D68" s="3">
        <v>41727</v>
      </c>
      <c r="E68" s="5" t="s">
        <v>211</v>
      </c>
      <c r="F68" s="33"/>
      <c r="G68" s="5"/>
      <c r="H68" s="22" t="s">
        <v>21</v>
      </c>
      <c r="I68" s="16">
        <v>775000</v>
      </c>
      <c r="J68" s="5"/>
      <c r="K68" s="43">
        <f t="shared" si="5"/>
        <v>277875465</v>
      </c>
      <c r="L68" s="43">
        <f t="shared" si="6"/>
        <v>0</v>
      </c>
    </row>
    <row r="69" spans="1:12" ht="17.25" customHeight="1">
      <c r="B69" s="3">
        <v>41729</v>
      </c>
      <c r="C69" s="4" t="s">
        <v>175</v>
      </c>
      <c r="D69" s="3">
        <v>41729</v>
      </c>
      <c r="E69" s="5" t="s">
        <v>210</v>
      </c>
      <c r="F69" s="33"/>
      <c r="G69" s="5"/>
      <c r="H69" s="22" t="s">
        <v>21</v>
      </c>
      <c r="I69" s="16">
        <v>1311550</v>
      </c>
      <c r="J69" s="5"/>
      <c r="K69" s="43">
        <f t="shared" ref="K69:K71" si="7">MAX(K68+I69-J69-L68,0)</f>
        <v>279187015</v>
      </c>
      <c r="L69" s="43">
        <f t="shared" ref="L69:L71" si="8">MAX(L68+J69-K68-I69,0)</f>
        <v>0</v>
      </c>
    </row>
    <row r="70" spans="1:12" ht="17.25" customHeight="1">
      <c r="B70" s="3">
        <v>41729</v>
      </c>
      <c r="C70" s="4" t="s">
        <v>109</v>
      </c>
      <c r="D70" s="3">
        <v>41729</v>
      </c>
      <c r="E70" s="5" t="s">
        <v>110</v>
      </c>
      <c r="F70" s="33"/>
      <c r="G70" s="5"/>
      <c r="H70" s="22" t="s">
        <v>111</v>
      </c>
      <c r="I70" s="16"/>
      <c r="J70" s="5">
        <v>44968278</v>
      </c>
      <c r="K70" s="43">
        <f t="shared" si="7"/>
        <v>234218737</v>
      </c>
      <c r="L70" s="43">
        <f t="shared" si="8"/>
        <v>0</v>
      </c>
    </row>
    <row r="71" spans="1:12" ht="17.25" customHeight="1">
      <c r="B71" s="3"/>
      <c r="C71" s="4"/>
      <c r="D71" s="3"/>
      <c r="E71" s="5"/>
      <c r="F71" s="33"/>
      <c r="G71" s="5"/>
      <c r="H71" s="22"/>
      <c r="I71" s="16"/>
      <c r="J71" s="5"/>
      <c r="K71" s="43">
        <f t="shared" si="7"/>
        <v>234218737</v>
      </c>
      <c r="L71" s="43">
        <f t="shared" si="8"/>
        <v>0</v>
      </c>
    </row>
    <row r="72" spans="1:12" ht="17.25" customHeight="1">
      <c r="A72" s="6" t="str">
        <f>C72&amp;D72</f>
        <v/>
      </c>
      <c r="B72" s="18"/>
      <c r="C72" s="15"/>
      <c r="D72" s="3"/>
      <c r="E72" s="15"/>
      <c r="F72" s="15"/>
      <c r="G72" s="15"/>
      <c r="H72" s="19"/>
      <c r="I72" s="15"/>
      <c r="J72" s="15"/>
      <c r="K72" s="4"/>
      <c r="L72" s="15"/>
    </row>
    <row r="73" spans="1:12" s="27" customFormat="1" ht="17.25" customHeight="1">
      <c r="B73" s="25"/>
      <c r="C73" s="25"/>
      <c r="D73" s="25"/>
      <c r="E73" s="25" t="s">
        <v>17</v>
      </c>
      <c r="F73" s="25"/>
      <c r="G73" s="25"/>
      <c r="H73" s="26" t="s">
        <v>18</v>
      </c>
      <c r="I73" s="25">
        <f>SUM(I14:I72)</f>
        <v>33027876</v>
      </c>
      <c r="J73" s="25">
        <f>SUM(J14:J72)</f>
        <v>44968278</v>
      </c>
      <c r="K73" s="26" t="s">
        <v>18</v>
      </c>
      <c r="L73" s="26" t="s">
        <v>18</v>
      </c>
    </row>
    <row r="74" spans="1:12" s="27" customFormat="1" ht="17.25" customHeight="1">
      <c r="B74" s="28"/>
      <c r="C74" s="28"/>
      <c r="D74" s="28"/>
      <c r="E74" s="28" t="s">
        <v>19</v>
      </c>
      <c r="F74" s="28"/>
      <c r="G74" s="28"/>
      <c r="H74" s="29" t="s">
        <v>18</v>
      </c>
      <c r="I74" s="29" t="s">
        <v>18</v>
      </c>
      <c r="J74" s="29" t="s">
        <v>18</v>
      </c>
      <c r="K74" s="20">
        <f>K13+I73-J73</f>
        <v>234218737</v>
      </c>
      <c r="L74" s="29" t="s">
        <v>18</v>
      </c>
    </row>
    <row r="76" spans="1:12">
      <c r="B76" s="21" t="s">
        <v>23</v>
      </c>
    </row>
    <row r="77" spans="1:12">
      <c r="B77" s="21" t="s">
        <v>127</v>
      </c>
    </row>
    <row r="78" spans="1:12">
      <c r="K78" s="8" t="s">
        <v>128</v>
      </c>
    </row>
    <row r="79" spans="1:12" s="7" customFormat="1" ht="14.25">
      <c r="C79" s="49" t="s">
        <v>177</v>
      </c>
      <c r="D79" s="49"/>
      <c r="K79" s="7" t="s">
        <v>8</v>
      </c>
    </row>
    <row r="80" spans="1:12" s="2" customFormat="1">
      <c r="C80" s="50" t="s">
        <v>9</v>
      </c>
      <c r="D80" s="50"/>
      <c r="K80" s="2" t="s">
        <v>9</v>
      </c>
    </row>
    <row r="81" spans="5:5" s="2" customFormat="1"/>
    <row r="85" spans="5:5">
      <c r="E85" s="6">
        <f>SUMIF($D$14:$D$62,#REF!,J14:J62)</f>
        <v>0</v>
      </c>
    </row>
  </sheetData>
  <autoFilter ref="A11:P77">
    <filterColumn colId="3"/>
    <filterColumn colId="8"/>
  </autoFilter>
  <mergeCells count="16">
    <mergeCell ref="C79:D79"/>
    <mergeCell ref="C80:D80"/>
    <mergeCell ref="I1:L1"/>
    <mergeCell ref="I2:L3"/>
    <mergeCell ref="H10:H11"/>
    <mergeCell ref="I10:J10"/>
    <mergeCell ref="K10:L10"/>
    <mergeCell ref="B5:L5"/>
    <mergeCell ref="B6:L6"/>
    <mergeCell ref="B7:L7"/>
    <mergeCell ref="B8:L8"/>
    <mergeCell ref="B10:B11"/>
    <mergeCell ref="C10:D10"/>
    <mergeCell ref="E10:E11"/>
    <mergeCell ref="F10:F11"/>
    <mergeCell ref="G10:G11"/>
  </mergeCells>
  <phoneticPr fontId="30" type="noConversion"/>
  <conditionalFormatting sqref="H19 H28 H41">
    <cfRule type="expression" dxfId="18" priority="4" stopIfTrue="1">
      <formula>$C19&lt;&gt;""</formula>
    </cfRule>
  </conditionalFormatting>
  <conditionalFormatting sqref="B14:J71 D14:D72">
    <cfRule type="expression" dxfId="17" priority="3" stopIfTrue="1">
      <formula>#REF!&lt;&gt;""</formula>
    </cfRule>
  </conditionalFormatting>
  <conditionalFormatting sqref="H35 H42">
    <cfRule type="expression" dxfId="16" priority="2" stopIfTrue="1">
      <formula>$C35&lt;&gt;""</formula>
    </cfRule>
  </conditionalFormatting>
  <pageMargins left="0.43" right="0.13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L89"/>
  <sheetViews>
    <sheetView topLeftCell="B8" zoomScale="90" zoomScaleNormal="90" workbookViewId="0">
      <selection activeCell="B78" sqref="B78"/>
    </sheetView>
  </sheetViews>
  <sheetFormatPr defaultRowHeight="15"/>
  <cols>
    <col min="1" max="1" width="5.140625" style="6" hidden="1" customWidth="1"/>
    <col min="2" max="2" width="10.7109375" style="6" customWidth="1"/>
    <col min="3" max="3" width="8.7109375" style="6" customWidth="1"/>
    <col min="4" max="4" width="10.28515625" style="6" customWidth="1"/>
    <col min="5" max="5" width="49.710937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5" style="6" customWidth="1"/>
    <col min="10" max="10" width="11.140625" style="6" customWidth="1"/>
    <col min="11" max="11" width="15.85546875" style="6" customWidth="1"/>
    <col min="12" max="12" width="11.28515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ht="30" customHeight="1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20.2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0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9.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20.25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'03'!K74</f>
        <v>234218737</v>
      </c>
      <c r="L13" s="25"/>
    </row>
    <row r="14" spans="1:12" ht="26.25" customHeight="1">
      <c r="A14" s="6" t="str">
        <f t="shared" ref="A14:A45" si="0">C14&amp;D14</f>
        <v>GBN41730</v>
      </c>
      <c r="B14" s="3">
        <v>41730</v>
      </c>
      <c r="C14" s="4" t="s">
        <v>77</v>
      </c>
      <c r="D14" s="3">
        <v>41730</v>
      </c>
      <c r="E14" s="5" t="s">
        <v>212</v>
      </c>
      <c r="F14" s="33"/>
      <c r="G14" s="5"/>
      <c r="H14" s="22" t="s">
        <v>78</v>
      </c>
      <c r="I14" s="16">
        <v>10540</v>
      </c>
      <c r="J14" s="5"/>
      <c r="K14" s="43">
        <f>MAX(K13+I14-J14-L13,0)</f>
        <v>234229277</v>
      </c>
      <c r="L14" s="43">
        <f>MAX(L13+J14-K13-I14,0)</f>
        <v>0</v>
      </c>
    </row>
    <row r="15" spans="1:12" ht="26.25" customHeight="1">
      <c r="A15" s="6" t="str">
        <f t="shared" si="0"/>
        <v>GBN41758</v>
      </c>
      <c r="B15" s="3">
        <v>41758</v>
      </c>
      <c r="C15" s="4" t="s">
        <v>77</v>
      </c>
      <c r="D15" s="3">
        <v>41758</v>
      </c>
      <c r="E15" s="5" t="s">
        <v>112</v>
      </c>
      <c r="F15" s="33"/>
      <c r="G15" s="5"/>
      <c r="H15" s="22" t="s">
        <v>78</v>
      </c>
      <c r="I15" s="16">
        <v>31598</v>
      </c>
      <c r="J15" s="5"/>
      <c r="K15" s="43">
        <f t="shared" ref="K15:K44" si="1">MAX(K14+I15-J15-L14,0)</f>
        <v>234260875</v>
      </c>
      <c r="L15" s="43">
        <f t="shared" ref="L15:L44" si="2">MAX(L14+J15-K14-I15,0)</f>
        <v>0</v>
      </c>
    </row>
    <row r="16" spans="1:12" ht="26.25" customHeight="1">
      <c r="A16" s="6" t="str">
        <f t="shared" si="0"/>
        <v>GBN41731</v>
      </c>
      <c r="B16" s="3">
        <v>41731</v>
      </c>
      <c r="C16" s="4" t="s">
        <v>77</v>
      </c>
      <c r="D16" s="3">
        <v>41731</v>
      </c>
      <c r="E16" s="5" t="s">
        <v>213</v>
      </c>
      <c r="F16" s="33"/>
      <c r="G16" s="5"/>
      <c r="H16" s="22" t="s">
        <v>22</v>
      </c>
      <c r="I16" s="16">
        <v>3000</v>
      </c>
      <c r="J16" s="5"/>
      <c r="K16" s="43">
        <f t="shared" si="1"/>
        <v>234263875</v>
      </c>
      <c r="L16" s="43">
        <f t="shared" si="2"/>
        <v>0</v>
      </c>
    </row>
    <row r="17" spans="1:12" ht="26.25" customHeight="1">
      <c r="A17" s="6" t="str">
        <f t="shared" si="0"/>
        <v>GBN41733</v>
      </c>
      <c r="B17" s="3">
        <v>41733</v>
      </c>
      <c r="C17" s="4" t="s">
        <v>77</v>
      </c>
      <c r="D17" s="3">
        <v>41733</v>
      </c>
      <c r="E17" s="5" t="s">
        <v>197</v>
      </c>
      <c r="F17" s="33"/>
      <c r="G17" s="5"/>
      <c r="H17" s="22" t="s">
        <v>22</v>
      </c>
      <c r="I17" s="16">
        <v>2000</v>
      </c>
      <c r="J17" s="5"/>
      <c r="K17" s="43">
        <f t="shared" si="1"/>
        <v>234265875</v>
      </c>
      <c r="L17" s="43">
        <f t="shared" si="2"/>
        <v>0</v>
      </c>
    </row>
    <row r="18" spans="1:12" ht="26.25" customHeight="1">
      <c r="A18" s="6" t="str">
        <f t="shared" si="0"/>
        <v>GBN41737</v>
      </c>
      <c r="B18" s="3">
        <v>41737</v>
      </c>
      <c r="C18" s="4" t="s">
        <v>77</v>
      </c>
      <c r="D18" s="3">
        <v>41737</v>
      </c>
      <c r="E18" s="5" t="s">
        <v>115</v>
      </c>
      <c r="F18" s="33"/>
      <c r="G18" s="5"/>
      <c r="H18" s="22" t="s">
        <v>22</v>
      </c>
      <c r="I18" s="16">
        <v>75457</v>
      </c>
      <c r="J18" s="5"/>
      <c r="K18" s="43">
        <f t="shared" si="1"/>
        <v>234341332</v>
      </c>
      <c r="L18" s="43">
        <f t="shared" si="2"/>
        <v>0</v>
      </c>
    </row>
    <row r="19" spans="1:12" ht="26.25" customHeight="1">
      <c r="A19" s="6" t="str">
        <f t="shared" si="0"/>
        <v>GBN41737</v>
      </c>
      <c r="B19" s="3">
        <v>41737</v>
      </c>
      <c r="C19" s="4" t="s">
        <v>77</v>
      </c>
      <c r="D19" s="3">
        <v>41737</v>
      </c>
      <c r="E19" s="5" t="s">
        <v>115</v>
      </c>
      <c r="F19" s="33"/>
      <c r="G19" s="5"/>
      <c r="H19" s="22" t="s">
        <v>22</v>
      </c>
      <c r="I19" s="16">
        <v>58316</v>
      </c>
      <c r="J19" s="5"/>
      <c r="K19" s="43">
        <f t="shared" si="1"/>
        <v>234399648</v>
      </c>
      <c r="L19" s="43">
        <f t="shared" si="2"/>
        <v>0</v>
      </c>
    </row>
    <row r="20" spans="1:12" ht="26.25" customHeight="1">
      <c r="A20" s="6" t="str">
        <f t="shared" si="0"/>
        <v>GBN41737</v>
      </c>
      <c r="B20" s="3">
        <v>41737</v>
      </c>
      <c r="C20" s="4" t="s">
        <v>77</v>
      </c>
      <c r="D20" s="3">
        <v>41737</v>
      </c>
      <c r="E20" s="5" t="s">
        <v>108</v>
      </c>
      <c r="F20" s="33"/>
      <c r="G20" s="5"/>
      <c r="H20" s="22" t="s">
        <v>22</v>
      </c>
      <c r="I20" s="16">
        <v>22340</v>
      </c>
      <c r="J20" s="5"/>
      <c r="K20" s="43">
        <f t="shared" si="1"/>
        <v>234421988</v>
      </c>
      <c r="L20" s="43">
        <f t="shared" si="2"/>
        <v>0</v>
      </c>
    </row>
    <row r="21" spans="1:12" ht="26.25" customHeight="1">
      <c r="A21" s="6" t="str">
        <f t="shared" si="0"/>
        <v>GBN41747</v>
      </c>
      <c r="B21" s="3">
        <v>41747</v>
      </c>
      <c r="C21" s="4" t="s">
        <v>77</v>
      </c>
      <c r="D21" s="3">
        <v>41747</v>
      </c>
      <c r="E21" s="5" t="s">
        <v>106</v>
      </c>
      <c r="F21" s="33"/>
      <c r="G21" s="5"/>
      <c r="H21" s="22" t="s">
        <v>22</v>
      </c>
      <c r="I21" s="16">
        <v>1000</v>
      </c>
      <c r="J21" s="5"/>
      <c r="K21" s="43">
        <f t="shared" si="1"/>
        <v>234422988</v>
      </c>
      <c r="L21" s="43">
        <f t="shared" si="2"/>
        <v>0</v>
      </c>
    </row>
    <row r="22" spans="1:12" ht="26.25" customHeight="1">
      <c r="A22" s="6" t="str">
        <f t="shared" si="0"/>
        <v>GBN41747</v>
      </c>
      <c r="B22" s="3">
        <v>41747</v>
      </c>
      <c r="C22" s="4" t="s">
        <v>77</v>
      </c>
      <c r="D22" s="3">
        <v>41747</v>
      </c>
      <c r="E22" s="5" t="s">
        <v>106</v>
      </c>
      <c r="F22" s="5"/>
      <c r="G22" s="5"/>
      <c r="H22" s="22" t="s">
        <v>22</v>
      </c>
      <c r="I22" s="16">
        <v>2000</v>
      </c>
      <c r="J22" s="5"/>
      <c r="K22" s="43">
        <f t="shared" si="1"/>
        <v>234424988</v>
      </c>
      <c r="L22" s="43">
        <f t="shared" si="2"/>
        <v>0</v>
      </c>
    </row>
    <row r="23" spans="1:12" ht="26.25" customHeight="1">
      <c r="A23" s="6" t="str">
        <f t="shared" si="0"/>
        <v>GBN41747</v>
      </c>
      <c r="B23" s="3">
        <v>41747</v>
      </c>
      <c r="C23" s="4" t="s">
        <v>77</v>
      </c>
      <c r="D23" s="3">
        <v>41747</v>
      </c>
      <c r="E23" s="23" t="s">
        <v>106</v>
      </c>
      <c r="F23" s="23"/>
      <c r="G23" s="5"/>
      <c r="H23" s="22" t="s">
        <v>22</v>
      </c>
      <c r="I23" s="16">
        <v>1111</v>
      </c>
      <c r="J23" s="5"/>
      <c r="K23" s="43">
        <f t="shared" si="1"/>
        <v>234426099</v>
      </c>
      <c r="L23" s="43">
        <f t="shared" si="2"/>
        <v>0</v>
      </c>
    </row>
    <row r="24" spans="1:12" ht="26.25" customHeight="1">
      <c r="B24" s="3">
        <v>41747</v>
      </c>
      <c r="C24" s="15" t="s">
        <v>77</v>
      </c>
      <c r="D24" s="3">
        <v>41747</v>
      </c>
      <c r="E24" s="15" t="s">
        <v>106</v>
      </c>
      <c r="F24" s="15"/>
      <c r="G24" s="15"/>
      <c r="H24" s="22" t="s">
        <v>22</v>
      </c>
      <c r="I24" s="15">
        <v>5000</v>
      </c>
      <c r="J24" s="15"/>
      <c r="K24" s="43">
        <f t="shared" si="1"/>
        <v>234431099</v>
      </c>
      <c r="L24" s="43">
        <f t="shared" si="2"/>
        <v>0</v>
      </c>
    </row>
    <row r="25" spans="1:12" ht="26.25" customHeight="1">
      <c r="A25" s="6" t="str">
        <f t="shared" si="0"/>
        <v>GBN41747</v>
      </c>
      <c r="B25" s="3">
        <v>41747</v>
      </c>
      <c r="C25" s="4" t="s">
        <v>77</v>
      </c>
      <c r="D25" s="3">
        <v>41747</v>
      </c>
      <c r="E25" s="5" t="s">
        <v>106</v>
      </c>
      <c r="F25" s="5"/>
      <c r="G25" s="5"/>
      <c r="H25" s="22" t="s">
        <v>22</v>
      </c>
      <c r="I25" s="16">
        <v>2000</v>
      </c>
      <c r="J25" s="5"/>
      <c r="K25" s="43">
        <f t="shared" si="1"/>
        <v>234433099</v>
      </c>
      <c r="L25" s="43">
        <f t="shared" si="2"/>
        <v>0</v>
      </c>
    </row>
    <row r="26" spans="1:12" ht="26.25" customHeight="1">
      <c r="A26" s="6" t="str">
        <f t="shared" si="0"/>
        <v>GBN41747</v>
      </c>
      <c r="B26" s="3">
        <v>41747</v>
      </c>
      <c r="C26" s="4" t="s">
        <v>77</v>
      </c>
      <c r="D26" s="3">
        <v>41747</v>
      </c>
      <c r="E26" s="5" t="s">
        <v>106</v>
      </c>
      <c r="F26" s="33"/>
      <c r="G26" s="5"/>
      <c r="H26" s="22" t="s">
        <v>22</v>
      </c>
      <c r="I26" s="16">
        <v>2000</v>
      </c>
      <c r="J26" s="5"/>
      <c r="K26" s="43">
        <f t="shared" si="1"/>
        <v>234435099</v>
      </c>
      <c r="L26" s="43">
        <f t="shared" si="2"/>
        <v>0</v>
      </c>
    </row>
    <row r="27" spans="1:12" ht="26.25" customHeight="1">
      <c r="A27" s="6" t="str">
        <f t="shared" si="0"/>
        <v>GBN41750</v>
      </c>
      <c r="B27" s="3">
        <v>41750</v>
      </c>
      <c r="C27" s="4" t="s">
        <v>77</v>
      </c>
      <c r="D27" s="3">
        <v>41750</v>
      </c>
      <c r="E27" s="5" t="s">
        <v>106</v>
      </c>
      <c r="F27" s="33"/>
      <c r="G27" s="5"/>
      <c r="H27" s="22" t="s">
        <v>22</v>
      </c>
      <c r="I27" s="16">
        <v>2000</v>
      </c>
      <c r="J27" s="5"/>
      <c r="K27" s="43">
        <f t="shared" si="1"/>
        <v>234437099</v>
      </c>
      <c r="L27" s="43">
        <f t="shared" si="2"/>
        <v>0</v>
      </c>
    </row>
    <row r="28" spans="1:12" ht="26.25" customHeight="1">
      <c r="A28" s="6" t="str">
        <f t="shared" si="0"/>
        <v>GBN41750</v>
      </c>
      <c r="B28" s="3">
        <v>41750</v>
      </c>
      <c r="C28" s="4" t="s">
        <v>77</v>
      </c>
      <c r="D28" s="3">
        <v>41750</v>
      </c>
      <c r="E28" s="5" t="s">
        <v>106</v>
      </c>
      <c r="F28" s="33"/>
      <c r="G28" s="5"/>
      <c r="H28" s="22" t="s">
        <v>22</v>
      </c>
      <c r="I28" s="16">
        <v>2000</v>
      </c>
      <c r="J28" s="5"/>
      <c r="K28" s="43">
        <f t="shared" si="1"/>
        <v>234439099</v>
      </c>
      <c r="L28" s="43">
        <f t="shared" si="2"/>
        <v>0</v>
      </c>
    </row>
    <row r="29" spans="1:12" ht="26.25" customHeight="1">
      <c r="A29" s="6" t="str">
        <f t="shared" si="0"/>
        <v>CTGS41730</v>
      </c>
      <c r="B29" s="3">
        <v>41759</v>
      </c>
      <c r="C29" s="4" t="s">
        <v>97</v>
      </c>
      <c r="D29" s="3">
        <v>41730</v>
      </c>
      <c r="E29" s="23" t="s">
        <v>151</v>
      </c>
      <c r="F29" s="33"/>
      <c r="G29" s="5"/>
      <c r="H29" s="22" t="s">
        <v>21</v>
      </c>
      <c r="I29" s="16">
        <v>462727</v>
      </c>
      <c r="J29" s="5"/>
      <c r="K29" s="43">
        <f t="shared" si="1"/>
        <v>234901826</v>
      </c>
      <c r="L29" s="43">
        <f t="shared" si="2"/>
        <v>0</v>
      </c>
    </row>
    <row r="30" spans="1:12" ht="26.25" customHeight="1">
      <c r="A30" s="6" t="str">
        <f t="shared" si="0"/>
        <v>CTGS41730</v>
      </c>
      <c r="B30" s="3">
        <v>41759</v>
      </c>
      <c r="C30" s="4" t="s">
        <v>97</v>
      </c>
      <c r="D30" s="3">
        <v>41730</v>
      </c>
      <c r="E30" s="5" t="s">
        <v>151</v>
      </c>
      <c r="F30" s="33"/>
      <c r="G30" s="5"/>
      <c r="H30" s="22" t="s">
        <v>21</v>
      </c>
      <c r="I30" s="16">
        <v>474545</v>
      </c>
      <c r="J30" s="5"/>
      <c r="K30" s="43">
        <f t="shared" si="1"/>
        <v>235376371</v>
      </c>
      <c r="L30" s="43">
        <f t="shared" si="2"/>
        <v>0</v>
      </c>
    </row>
    <row r="31" spans="1:12" ht="26.25" customHeight="1">
      <c r="A31" s="6" t="str">
        <f t="shared" si="0"/>
        <v>CTGS41730</v>
      </c>
      <c r="B31" s="3">
        <v>41759</v>
      </c>
      <c r="C31" s="4" t="s">
        <v>97</v>
      </c>
      <c r="D31" s="3">
        <v>41730</v>
      </c>
      <c r="E31" s="23" t="s">
        <v>151</v>
      </c>
      <c r="F31" s="33"/>
      <c r="G31" s="5"/>
      <c r="H31" s="22" t="s">
        <v>21</v>
      </c>
      <c r="I31" s="16">
        <v>468636</v>
      </c>
      <c r="J31" s="5"/>
      <c r="K31" s="43">
        <f t="shared" si="1"/>
        <v>235845007</v>
      </c>
      <c r="L31" s="43">
        <f t="shared" si="2"/>
        <v>0</v>
      </c>
    </row>
    <row r="32" spans="1:12" ht="26.25" customHeight="1">
      <c r="A32" s="6" t="str">
        <f t="shared" si="0"/>
        <v>CTGS41736</v>
      </c>
      <c r="B32" s="3">
        <v>41759</v>
      </c>
      <c r="C32" s="4" t="s">
        <v>97</v>
      </c>
      <c r="D32" s="3">
        <v>41736</v>
      </c>
      <c r="E32" s="23" t="s">
        <v>151</v>
      </c>
      <c r="F32" s="34"/>
      <c r="G32" s="32"/>
      <c r="H32" s="22" t="s">
        <v>21</v>
      </c>
      <c r="I32" s="16">
        <v>150351</v>
      </c>
      <c r="J32" s="5"/>
      <c r="K32" s="43">
        <f t="shared" si="1"/>
        <v>235995358</v>
      </c>
      <c r="L32" s="43">
        <f t="shared" si="2"/>
        <v>0</v>
      </c>
    </row>
    <row r="33" spans="1:12" ht="26.25" customHeight="1">
      <c r="A33" s="6" t="str">
        <f t="shared" si="0"/>
        <v>CTGS41755</v>
      </c>
      <c r="B33" s="3">
        <v>41759</v>
      </c>
      <c r="C33" s="4" t="s">
        <v>97</v>
      </c>
      <c r="D33" s="3">
        <v>41755</v>
      </c>
      <c r="E33" s="5" t="s">
        <v>151</v>
      </c>
      <c r="F33" s="34"/>
      <c r="G33" s="32"/>
      <c r="H33" s="22" t="s">
        <v>21</v>
      </c>
      <c r="I33" s="16">
        <v>561225</v>
      </c>
      <c r="J33" s="5"/>
      <c r="K33" s="43">
        <f t="shared" si="1"/>
        <v>236556583</v>
      </c>
      <c r="L33" s="43">
        <f t="shared" si="2"/>
        <v>0</v>
      </c>
    </row>
    <row r="34" spans="1:12" ht="26.25" customHeight="1">
      <c r="A34" s="6" t="str">
        <f t="shared" si="0"/>
        <v>CTGS41744</v>
      </c>
      <c r="B34" s="3">
        <v>41759</v>
      </c>
      <c r="C34" s="4" t="s">
        <v>97</v>
      </c>
      <c r="D34" s="3">
        <v>41744</v>
      </c>
      <c r="E34" s="5" t="s">
        <v>148</v>
      </c>
      <c r="F34" s="33"/>
      <c r="G34" s="5"/>
      <c r="H34" s="22" t="s">
        <v>21</v>
      </c>
      <c r="I34" s="16">
        <v>4600000</v>
      </c>
      <c r="J34" s="5"/>
      <c r="K34" s="43">
        <f t="shared" si="1"/>
        <v>241156583</v>
      </c>
      <c r="L34" s="43">
        <f t="shared" si="2"/>
        <v>0</v>
      </c>
    </row>
    <row r="35" spans="1:12" ht="26.25" customHeight="1">
      <c r="A35" s="6" t="str">
        <f t="shared" si="0"/>
        <v>CTGS41739</v>
      </c>
      <c r="B35" s="3">
        <v>41759</v>
      </c>
      <c r="C35" s="4" t="s">
        <v>97</v>
      </c>
      <c r="D35" s="3">
        <v>41739</v>
      </c>
      <c r="E35" s="5" t="s">
        <v>116</v>
      </c>
      <c r="F35" s="5"/>
      <c r="G35" s="5"/>
      <c r="H35" s="22" t="s">
        <v>21</v>
      </c>
      <c r="I35" s="16">
        <v>1276128</v>
      </c>
      <c r="J35" s="5"/>
      <c r="K35" s="43">
        <f t="shared" si="1"/>
        <v>242432711</v>
      </c>
      <c r="L35" s="43">
        <f t="shared" si="2"/>
        <v>0</v>
      </c>
    </row>
    <row r="36" spans="1:12" ht="26.25" customHeight="1">
      <c r="A36" s="6" t="str">
        <f t="shared" si="0"/>
        <v>CTGS41731</v>
      </c>
      <c r="B36" s="3">
        <v>41759</v>
      </c>
      <c r="C36" s="4" t="s">
        <v>97</v>
      </c>
      <c r="D36" s="3">
        <v>41731</v>
      </c>
      <c r="E36" s="5" t="s">
        <v>214</v>
      </c>
      <c r="F36" s="33"/>
      <c r="G36" s="5"/>
      <c r="H36" s="22" t="s">
        <v>21</v>
      </c>
      <c r="I36" s="16">
        <v>867495</v>
      </c>
      <c r="J36" s="5"/>
      <c r="K36" s="43">
        <f t="shared" si="1"/>
        <v>243300206</v>
      </c>
      <c r="L36" s="43">
        <f t="shared" si="2"/>
        <v>0</v>
      </c>
    </row>
    <row r="37" spans="1:12" ht="26.25" customHeight="1">
      <c r="A37" s="6" t="str">
        <f t="shared" si="0"/>
        <v>CTGS41758</v>
      </c>
      <c r="B37" s="3">
        <v>41759</v>
      </c>
      <c r="C37" s="4" t="s">
        <v>97</v>
      </c>
      <c r="D37" s="3">
        <v>41758</v>
      </c>
      <c r="E37" s="5" t="s">
        <v>215</v>
      </c>
      <c r="F37" s="33"/>
      <c r="G37" s="5"/>
      <c r="H37" s="22" t="s">
        <v>21</v>
      </c>
      <c r="I37" s="16">
        <v>542982</v>
      </c>
      <c r="J37" s="5"/>
      <c r="K37" s="43">
        <f t="shared" si="1"/>
        <v>243843188</v>
      </c>
      <c r="L37" s="43">
        <f t="shared" si="2"/>
        <v>0</v>
      </c>
    </row>
    <row r="38" spans="1:12" ht="26.25" customHeight="1">
      <c r="A38" s="6" t="str">
        <f t="shared" si="0"/>
        <v>CTGS41715</v>
      </c>
      <c r="B38" s="3">
        <v>41759</v>
      </c>
      <c r="C38" s="4" t="s">
        <v>97</v>
      </c>
      <c r="D38" s="3">
        <v>41715</v>
      </c>
      <c r="E38" s="5" t="s">
        <v>216</v>
      </c>
      <c r="F38" s="33"/>
      <c r="G38" s="5"/>
      <c r="H38" s="22" t="s">
        <v>21</v>
      </c>
      <c r="I38" s="16">
        <v>1753260</v>
      </c>
      <c r="J38" s="5"/>
      <c r="K38" s="43">
        <f t="shared" si="1"/>
        <v>245596448</v>
      </c>
      <c r="L38" s="43">
        <f t="shared" si="2"/>
        <v>0</v>
      </c>
    </row>
    <row r="39" spans="1:12" ht="26.25" customHeight="1">
      <c r="A39" s="6" t="str">
        <f t="shared" si="0"/>
        <v>CTGS41724</v>
      </c>
      <c r="B39" s="3">
        <v>41759</v>
      </c>
      <c r="C39" s="4" t="s">
        <v>97</v>
      </c>
      <c r="D39" s="3">
        <v>41724</v>
      </c>
      <c r="E39" s="5" t="s">
        <v>217</v>
      </c>
      <c r="F39" s="33"/>
      <c r="G39" s="5"/>
      <c r="H39" s="22" t="s">
        <v>21</v>
      </c>
      <c r="I39" s="16">
        <v>1921770</v>
      </c>
      <c r="J39" s="5"/>
      <c r="K39" s="43">
        <f t="shared" si="1"/>
        <v>247518218</v>
      </c>
      <c r="L39" s="43">
        <f t="shared" si="2"/>
        <v>0</v>
      </c>
    </row>
    <row r="40" spans="1:12" ht="26.25" customHeight="1">
      <c r="A40" s="6" t="str">
        <f t="shared" si="0"/>
        <v>CTGS41736</v>
      </c>
      <c r="B40" s="3">
        <v>41759</v>
      </c>
      <c r="C40" s="4" t="s">
        <v>97</v>
      </c>
      <c r="D40" s="3">
        <v>41736</v>
      </c>
      <c r="E40" s="5" t="s">
        <v>218</v>
      </c>
      <c r="F40" s="33"/>
      <c r="G40" s="5"/>
      <c r="H40" s="22" t="s">
        <v>21</v>
      </c>
      <c r="I40" s="16">
        <v>2566080</v>
      </c>
      <c r="J40" s="5"/>
      <c r="K40" s="43">
        <f t="shared" si="1"/>
        <v>250084298</v>
      </c>
      <c r="L40" s="43">
        <f t="shared" si="2"/>
        <v>0</v>
      </c>
    </row>
    <row r="41" spans="1:12" ht="26.25" customHeight="1">
      <c r="A41" s="6" t="str">
        <f t="shared" si="0"/>
        <v>CTGS41755</v>
      </c>
      <c r="B41" s="3">
        <v>41759</v>
      </c>
      <c r="C41" s="4" t="s">
        <v>97</v>
      </c>
      <c r="D41" s="3">
        <v>41755</v>
      </c>
      <c r="E41" s="5" t="s">
        <v>219</v>
      </c>
      <c r="F41" s="33"/>
      <c r="G41" s="5"/>
      <c r="H41" s="22" t="s">
        <v>21</v>
      </c>
      <c r="I41" s="16">
        <v>2160120</v>
      </c>
      <c r="J41" s="5"/>
      <c r="K41" s="43">
        <f t="shared" si="1"/>
        <v>252244418</v>
      </c>
      <c r="L41" s="43">
        <f t="shared" si="2"/>
        <v>0</v>
      </c>
    </row>
    <row r="42" spans="1:12" ht="26.25" customHeight="1">
      <c r="A42" s="6" t="str">
        <f t="shared" si="0"/>
        <v>CTGS41732</v>
      </c>
      <c r="B42" s="3">
        <v>41732</v>
      </c>
      <c r="C42" s="4" t="s">
        <v>97</v>
      </c>
      <c r="D42" s="3">
        <v>41732</v>
      </c>
      <c r="E42" s="5" t="s">
        <v>159</v>
      </c>
      <c r="F42" s="33"/>
      <c r="G42" s="5"/>
      <c r="H42" s="22" t="s">
        <v>80</v>
      </c>
      <c r="I42" s="16">
        <v>50580</v>
      </c>
      <c r="J42" s="5"/>
      <c r="K42" s="43">
        <f t="shared" si="1"/>
        <v>252294998</v>
      </c>
      <c r="L42" s="43">
        <f t="shared" si="2"/>
        <v>0</v>
      </c>
    </row>
    <row r="43" spans="1:12" ht="26.25" customHeight="1">
      <c r="A43" s="6" t="str">
        <f t="shared" si="0"/>
        <v>CTGS41746</v>
      </c>
      <c r="B43" s="3">
        <v>41746</v>
      </c>
      <c r="C43" s="4" t="s">
        <v>97</v>
      </c>
      <c r="D43" s="3">
        <v>41746</v>
      </c>
      <c r="E43" s="23" t="s">
        <v>159</v>
      </c>
      <c r="F43" s="33"/>
      <c r="G43" s="5"/>
      <c r="H43" s="22" t="s">
        <v>80</v>
      </c>
      <c r="I43" s="16">
        <v>116151</v>
      </c>
      <c r="J43" s="5"/>
      <c r="K43" s="43">
        <f t="shared" si="1"/>
        <v>252411149</v>
      </c>
      <c r="L43" s="43">
        <f t="shared" si="2"/>
        <v>0</v>
      </c>
    </row>
    <row r="44" spans="1:12" ht="26.25" customHeight="1">
      <c r="A44" s="6" t="str">
        <f t="shared" si="0"/>
        <v>C0241729</v>
      </c>
      <c r="B44" s="3">
        <v>41730</v>
      </c>
      <c r="C44" s="4" t="s">
        <v>32</v>
      </c>
      <c r="D44" s="3">
        <v>41729</v>
      </c>
      <c r="E44" s="5" t="s">
        <v>220</v>
      </c>
      <c r="F44" s="33"/>
      <c r="G44" s="5"/>
      <c r="H44" s="22" t="s">
        <v>96</v>
      </c>
      <c r="I44" s="16">
        <v>221566</v>
      </c>
      <c r="J44" s="5"/>
      <c r="K44" s="43">
        <f t="shared" si="1"/>
        <v>252632715</v>
      </c>
      <c r="L44" s="43">
        <f t="shared" si="2"/>
        <v>0</v>
      </c>
    </row>
    <row r="45" spans="1:12" ht="26.25" customHeight="1">
      <c r="A45" s="6" t="str">
        <f t="shared" si="0"/>
        <v>C0341729</v>
      </c>
      <c r="B45" s="3">
        <v>41730</v>
      </c>
      <c r="C45" s="4" t="s">
        <v>33</v>
      </c>
      <c r="D45" s="3">
        <v>41729</v>
      </c>
      <c r="E45" s="5" t="s">
        <v>221</v>
      </c>
      <c r="F45" s="33"/>
      <c r="G45" s="5"/>
      <c r="H45" s="22" t="s">
        <v>96</v>
      </c>
      <c r="I45" s="16">
        <v>799450</v>
      </c>
      <c r="J45" s="5"/>
      <c r="K45" s="43">
        <f t="shared" ref="K45:K72" si="3">MAX(K44+I45-J45-L44,0)</f>
        <v>253432165</v>
      </c>
      <c r="L45" s="43">
        <f t="shared" ref="L45:L72" si="4">MAX(L44+J45-K44-I45,0)</f>
        <v>0</v>
      </c>
    </row>
    <row r="46" spans="1:12" ht="26.25" customHeight="1">
      <c r="B46" s="3">
        <v>41732</v>
      </c>
      <c r="C46" s="4" t="s">
        <v>35</v>
      </c>
      <c r="D46" s="3">
        <v>41732</v>
      </c>
      <c r="E46" s="5" t="s">
        <v>222</v>
      </c>
      <c r="F46" s="33"/>
      <c r="G46" s="5"/>
      <c r="H46" s="22" t="s">
        <v>96</v>
      </c>
      <c r="I46" s="16">
        <v>9288</v>
      </c>
      <c r="J46" s="5"/>
      <c r="K46" s="43">
        <f t="shared" si="3"/>
        <v>253441453</v>
      </c>
      <c r="L46" s="43">
        <f t="shared" si="4"/>
        <v>0</v>
      </c>
    </row>
    <row r="47" spans="1:12" ht="26.25" customHeight="1">
      <c r="B47" s="3">
        <v>41733</v>
      </c>
      <c r="C47" s="4" t="s">
        <v>37</v>
      </c>
      <c r="D47" s="3">
        <v>41733</v>
      </c>
      <c r="E47" s="5" t="s">
        <v>223</v>
      </c>
      <c r="F47" s="33"/>
      <c r="G47" s="5"/>
      <c r="H47" s="22" t="s">
        <v>96</v>
      </c>
      <c r="I47" s="16">
        <v>264000</v>
      </c>
      <c r="J47" s="5"/>
      <c r="K47" s="43">
        <f t="shared" si="3"/>
        <v>253705453</v>
      </c>
      <c r="L47" s="43">
        <f t="shared" si="4"/>
        <v>0</v>
      </c>
    </row>
    <row r="48" spans="1:12" ht="26.25" customHeight="1">
      <c r="B48" s="3">
        <v>41733</v>
      </c>
      <c r="C48" s="4" t="s">
        <v>38</v>
      </c>
      <c r="D48" s="3">
        <v>41733</v>
      </c>
      <c r="E48" s="5" t="s">
        <v>224</v>
      </c>
      <c r="F48" s="33"/>
      <c r="G48" s="5"/>
      <c r="H48" s="22" t="s">
        <v>96</v>
      </c>
      <c r="I48" s="16">
        <v>232000</v>
      </c>
      <c r="J48" s="5"/>
      <c r="K48" s="43">
        <f t="shared" si="3"/>
        <v>253937453</v>
      </c>
      <c r="L48" s="43">
        <f t="shared" si="4"/>
        <v>0</v>
      </c>
    </row>
    <row r="49" spans="2:12" ht="26.25" customHeight="1">
      <c r="B49" s="3">
        <v>41734</v>
      </c>
      <c r="C49" s="4" t="s">
        <v>41</v>
      </c>
      <c r="D49" s="3">
        <v>41734</v>
      </c>
      <c r="E49" s="5" t="s">
        <v>85</v>
      </c>
      <c r="F49" s="33"/>
      <c r="G49" s="5"/>
      <c r="H49" s="22" t="s">
        <v>96</v>
      </c>
      <c r="I49" s="16">
        <v>1088000</v>
      </c>
      <c r="J49" s="5"/>
      <c r="K49" s="43">
        <f t="shared" si="3"/>
        <v>255025453</v>
      </c>
      <c r="L49" s="43">
        <f t="shared" si="4"/>
        <v>0</v>
      </c>
    </row>
    <row r="50" spans="2:12" ht="26.25" customHeight="1">
      <c r="B50" s="3">
        <v>41737</v>
      </c>
      <c r="C50" s="4" t="s">
        <v>45</v>
      </c>
      <c r="D50" s="3">
        <v>41737</v>
      </c>
      <c r="E50" s="5" t="s">
        <v>85</v>
      </c>
      <c r="F50" s="33"/>
      <c r="G50" s="5"/>
      <c r="H50" s="22" t="s">
        <v>96</v>
      </c>
      <c r="I50" s="16">
        <v>1344000</v>
      </c>
      <c r="J50" s="5"/>
      <c r="K50" s="43">
        <f t="shared" si="3"/>
        <v>256369453</v>
      </c>
      <c r="L50" s="43">
        <f t="shared" si="4"/>
        <v>0</v>
      </c>
    </row>
    <row r="51" spans="2:12" ht="26.25" customHeight="1">
      <c r="B51" s="3">
        <v>41739</v>
      </c>
      <c r="C51" s="4" t="s">
        <v>46</v>
      </c>
      <c r="D51" s="3">
        <v>41739</v>
      </c>
      <c r="E51" s="5" t="s">
        <v>27</v>
      </c>
      <c r="F51" s="33"/>
      <c r="G51" s="5"/>
      <c r="H51" s="22" t="s">
        <v>96</v>
      </c>
      <c r="I51" s="16">
        <v>249610</v>
      </c>
      <c r="J51" s="5"/>
      <c r="K51" s="43">
        <f t="shared" si="3"/>
        <v>256619063</v>
      </c>
      <c r="L51" s="43">
        <f t="shared" si="4"/>
        <v>0</v>
      </c>
    </row>
    <row r="52" spans="2:12" ht="26.25" customHeight="1">
      <c r="B52" s="3">
        <v>41739</v>
      </c>
      <c r="C52" s="4" t="s">
        <v>47</v>
      </c>
      <c r="D52" s="3">
        <v>41739</v>
      </c>
      <c r="E52" s="5" t="s">
        <v>85</v>
      </c>
      <c r="F52" s="33"/>
      <c r="G52" s="5"/>
      <c r="H52" s="22" t="s">
        <v>96</v>
      </c>
      <c r="I52" s="16">
        <v>1240000</v>
      </c>
      <c r="J52" s="5"/>
      <c r="K52" s="43">
        <f t="shared" si="3"/>
        <v>257859063</v>
      </c>
      <c r="L52" s="43">
        <f t="shared" si="4"/>
        <v>0</v>
      </c>
    </row>
    <row r="53" spans="2:12" ht="26.25" customHeight="1">
      <c r="B53" s="3">
        <v>41740</v>
      </c>
      <c r="C53" s="4" t="s">
        <v>48</v>
      </c>
      <c r="D53" s="3">
        <v>41740</v>
      </c>
      <c r="E53" s="5" t="s">
        <v>83</v>
      </c>
      <c r="F53" s="33"/>
      <c r="G53" s="5"/>
      <c r="H53" s="22" t="s">
        <v>96</v>
      </c>
      <c r="I53" s="16">
        <v>1117250</v>
      </c>
      <c r="J53" s="5"/>
      <c r="K53" s="43">
        <f t="shared" si="3"/>
        <v>258976313</v>
      </c>
      <c r="L53" s="43">
        <f t="shared" si="4"/>
        <v>0</v>
      </c>
    </row>
    <row r="54" spans="2:12" ht="26.25" customHeight="1">
      <c r="B54" s="3">
        <v>41742</v>
      </c>
      <c r="C54" s="4" t="s">
        <v>51</v>
      </c>
      <c r="D54" s="3">
        <v>41742</v>
      </c>
      <c r="E54" s="5" t="s">
        <v>85</v>
      </c>
      <c r="F54" s="33"/>
      <c r="G54" s="5"/>
      <c r="H54" s="22" t="s">
        <v>96</v>
      </c>
      <c r="I54" s="16">
        <v>1152000</v>
      </c>
      <c r="J54" s="5"/>
      <c r="K54" s="43">
        <f t="shared" si="3"/>
        <v>260128313</v>
      </c>
      <c r="L54" s="43">
        <f t="shared" si="4"/>
        <v>0</v>
      </c>
    </row>
    <row r="55" spans="2:12" ht="26.25" customHeight="1">
      <c r="B55" s="3">
        <v>41744</v>
      </c>
      <c r="C55" s="4" t="s">
        <v>52</v>
      </c>
      <c r="D55" s="3">
        <v>41744</v>
      </c>
      <c r="E55" s="5" t="s">
        <v>225</v>
      </c>
      <c r="F55" s="33"/>
      <c r="G55" s="5"/>
      <c r="H55" s="22" t="s">
        <v>96</v>
      </c>
      <c r="I55" s="16">
        <v>131270</v>
      </c>
      <c r="J55" s="5"/>
      <c r="K55" s="43">
        <f t="shared" si="3"/>
        <v>260259583</v>
      </c>
      <c r="L55" s="43">
        <f t="shared" si="4"/>
        <v>0</v>
      </c>
    </row>
    <row r="56" spans="2:12" ht="26.25" customHeight="1">
      <c r="B56" s="3">
        <v>41745</v>
      </c>
      <c r="C56" s="4" t="s">
        <v>53</v>
      </c>
      <c r="D56" s="3">
        <v>41745</v>
      </c>
      <c r="E56" s="5" t="s">
        <v>226</v>
      </c>
      <c r="F56" s="33"/>
      <c r="G56" s="5"/>
      <c r="H56" s="22" t="s">
        <v>96</v>
      </c>
      <c r="I56" s="16">
        <v>1628280</v>
      </c>
      <c r="J56" s="5"/>
      <c r="K56" s="43">
        <f t="shared" si="3"/>
        <v>261887863</v>
      </c>
      <c r="L56" s="43">
        <f t="shared" si="4"/>
        <v>0</v>
      </c>
    </row>
    <row r="57" spans="2:12" ht="26.25" customHeight="1">
      <c r="B57" s="3">
        <v>41747</v>
      </c>
      <c r="C57" s="4" t="s">
        <v>57</v>
      </c>
      <c r="D57" s="3">
        <v>41747</v>
      </c>
      <c r="E57" s="5" t="s">
        <v>85</v>
      </c>
      <c r="F57" s="33"/>
      <c r="G57" s="5"/>
      <c r="H57" s="22" t="s">
        <v>96</v>
      </c>
      <c r="I57" s="16">
        <v>1216000</v>
      </c>
      <c r="J57" s="5"/>
      <c r="K57" s="43">
        <f t="shared" si="3"/>
        <v>263103863</v>
      </c>
      <c r="L57" s="43">
        <f t="shared" si="4"/>
        <v>0</v>
      </c>
    </row>
    <row r="58" spans="2:12" ht="26.25" customHeight="1">
      <c r="B58" s="3">
        <v>41748</v>
      </c>
      <c r="C58" s="4" t="s">
        <v>58</v>
      </c>
      <c r="D58" s="3">
        <v>41748</v>
      </c>
      <c r="E58" s="5" t="s">
        <v>88</v>
      </c>
      <c r="F58" s="33"/>
      <c r="G58" s="5"/>
      <c r="H58" s="22" t="s">
        <v>96</v>
      </c>
      <c r="I58" s="16">
        <v>153750</v>
      </c>
      <c r="J58" s="5"/>
      <c r="K58" s="43">
        <f t="shared" si="3"/>
        <v>263257613</v>
      </c>
      <c r="L58" s="43">
        <f t="shared" si="4"/>
        <v>0</v>
      </c>
    </row>
    <row r="59" spans="2:12" ht="26.25" customHeight="1">
      <c r="B59" s="3">
        <v>41749</v>
      </c>
      <c r="C59" s="4" t="s">
        <v>59</v>
      </c>
      <c r="D59" s="3">
        <v>41749</v>
      </c>
      <c r="E59" s="5" t="s">
        <v>27</v>
      </c>
      <c r="F59" s="33"/>
      <c r="G59" s="5"/>
      <c r="H59" s="22" t="s">
        <v>96</v>
      </c>
      <c r="I59" s="16">
        <v>373270</v>
      </c>
      <c r="J59" s="5"/>
      <c r="K59" s="43">
        <f t="shared" si="3"/>
        <v>263630883</v>
      </c>
      <c r="L59" s="43">
        <f t="shared" si="4"/>
        <v>0</v>
      </c>
    </row>
    <row r="60" spans="2:12" ht="26.25" customHeight="1">
      <c r="B60" s="3">
        <v>41751</v>
      </c>
      <c r="C60" s="4" t="s">
        <v>61</v>
      </c>
      <c r="D60" s="3">
        <v>41751</v>
      </c>
      <c r="E60" s="5" t="s">
        <v>27</v>
      </c>
      <c r="F60" s="33"/>
      <c r="G60" s="5"/>
      <c r="H60" s="22" t="s">
        <v>96</v>
      </c>
      <c r="I60" s="16">
        <v>84730</v>
      </c>
      <c r="J60" s="5"/>
      <c r="K60" s="43">
        <f t="shared" si="3"/>
        <v>263715613</v>
      </c>
      <c r="L60" s="43">
        <f t="shared" si="4"/>
        <v>0</v>
      </c>
    </row>
    <row r="61" spans="2:12" ht="26.25" customHeight="1">
      <c r="B61" s="3">
        <v>41751</v>
      </c>
      <c r="C61" s="4" t="s">
        <v>62</v>
      </c>
      <c r="D61" s="3">
        <v>41751</v>
      </c>
      <c r="E61" s="5" t="s">
        <v>205</v>
      </c>
      <c r="F61" s="33"/>
      <c r="G61" s="5"/>
      <c r="H61" s="22" t="s">
        <v>96</v>
      </c>
      <c r="I61" s="16">
        <v>205196</v>
      </c>
      <c r="J61" s="5"/>
      <c r="K61" s="43">
        <f t="shared" si="3"/>
        <v>263920809</v>
      </c>
      <c r="L61" s="43">
        <f t="shared" si="4"/>
        <v>0</v>
      </c>
    </row>
    <row r="62" spans="2:12" ht="26.25" customHeight="1">
      <c r="B62" s="3">
        <v>41755</v>
      </c>
      <c r="C62" s="4" t="s">
        <v>64</v>
      </c>
      <c r="D62" s="3">
        <v>41755</v>
      </c>
      <c r="E62" s="5" t="s">
        <v>84</v>
      </c>
      <c r="F62" s="33"/>
      <c r="G62" s="5"/>
      <c r="H62" s="22" t="s">
        <v>96</v>
      </c>
      <c r="I62" s="16">
        <v>1720000</v>
      </c>
      <c r="J62" s="5"/>
      <c r="K62" s="43">
        <f t="shared" si="3"/>
        <v>265640809</v>
      </c>
      <c r="L62" s="43">
        <f t="shared" si="4"/>
        <v>0</v>
      </c>
    </row>
    <row r="63" spans="2:12" ht="26.25" customHeight="1">
      <c r="B63" s="3">
        <v>41758</v>
      </c>
      <c r="C63" s="4" t="s">
        <v>70</v>
      </c>
      <c r="D63" s="3">
        <v>41758</v>
      </c>
      <c r="E63" s="5" t="s">
        <v>224</v>
      </c>
      <c r="F63" s="33"/>
      <c r="G63" s="5"/>
      <c r="H63" s="22" t="s">
        <v>96</v>
      </c>
      <c r="I63" s="16">
        <v>318000</v>
      </c>
      <c r="J63" s="5"/>
      <c r="K63" s="43">
        <f t="shared" si="3"/>
        <v>265958809</v>
      </c>
      <c r="L63" s="43">
        <f t="shared" si="4"/>
        <v>0</v>
      </c>
    </row>
    <row r="64" spans="2:12" ht="26.25" customHeight="1">
      <c r="B64" s="3">
        <v>41758</v>
      </c>
      <c r="C64" s="4" t="s">
        <v>71</v>
      </c>
      <c r="D64" s="3">
        <v>41758</v>
      </c>
      <c r="E64" s="5" t="s">
        <v>89</v>
      </c>
      <c r="F64" s="33"/>
      <c r="G64" s="5"/>
      <c r="H64" s="22" t="s">
        <v>96</v>
      </c>
      <c r="I64" s="16">
        <v>75909</v>
      </c>
      <c r="J64" s="5"/>
      <c r="K64" s="43">
        <f t="shared" si="3"/>
        <v>266034718</v>
      </c>
      <c r="L64" s="43">
        <f t="shared" si="4"/>
        <v>0</v>
      </c>
    </row>
    <row r="65" spans="1:12" ht="26.25" customHeight="1">
      <c r="B65" s="3">
        <v>41758</v>
      </c>
      <c r="C65" s="4" t="s">
        <v>72</v>
      </c>
      <c r="D65" s="3">
        <v>41758</v>
      </c>
      <c r="E65" s="5" t="s">
        <v>26</v>
      </c>
      <c r="F65" s="33"/>
      <c r="G65" s="5"/>
      <c r="H65" s="22" t="s">
        <v>96</v>
      </c>
      <c r="I65" s="16">
        <v>528900</v>
      </c>
      <c r="J65" s="5"/>
      <c r="K65" s="43">
        <f t="shared" si="3"/>
        <v>266563618</v>
      </c>
      <c r="L65" s="43">
        <f t="shared" si="4"/>
        <v>0</v>
      </c>
    </row>
    <row r="66" spans="1:12" ht="26.25" customHeight="1">
      <c r="B66" s="3">
        <v>41758</v>
      </c>
      <c r="C66" s="4" t="s">
        <v>72</v>
      </c>
      <c r="D66" s="3">
        <v>41758</v>
      </c>
      <c r="E66" s="5" t="s">
        <v>227</v>
      </c>
      <c r="F66" s="33"/>
      <c r="G66" s="5"/>
      <c r="H66" s="22" t="s">
        <v>96</v>
      </c>
      <c r="I66" s="16">
        <v>242650</v>
      </c>
      <c r="J66" s="5"/>
      <c r="K66" s="43">
        <f t="shared" si="3"/>
        <v>266806268</v>
      </c>
      <c r="L66" s="43">
        <f t="shared" si="4"/>
        <v>0</v>
      </c>
    </row>
    <row r="67" spans="1:12" ht="26.25" customHeight="1">
      <c r="B67" s="3">
        <v>41759</v>
      </c>
      <c r="C67" s="4" t="s">
        <v>73</v>
      </c>
      <c r="D67" s="3">
        <v>41759</v>
      </c>
      <c r="E67" s="5" t="s">
        <v>27</v>
      </c>
      <c r="F67" s="33"/>
      <c r="G67" s="5"/>
      <c r="H67" s="22" t="s">
        <v>96</v>
      </c>
      <c r="I67" s="16">
        <v>237836</v>
      </c>
      <c r="J67" s="5"/>
      <c r="K67" s="43">
        <f t="shared" si="3"/>
        <v>267044104</v>
      </c>
      <c r="L67" s="43">
        <f t="shared" si="4"/>
        <v>0</v>
      </c>
    </row>
    <row r="68" spans="1:12" ht="26.25" customHeight="1">
      <c r="B68" s="3">
        <v>41759</v>
      </c>
      <c r="C68" s="4" t="s">
        <v>74</v>
      </c>
      <c r="D68" s="3">
        <v>41759</v>
      </c>
      <c r="E68" s="5" t="s">
        <v>228</v>
      </c>
      <c r="F68" s="33"/>
      <c r="G68" s="5"/>
      <c r="H68" s="22" t="s">
        <v>96</v>
      </c>
      <c r="I68" s="16">
        <v>250374</v>
      </c>
      <c r="J68" s="5"/>
      <c r="K68" s="43">
        <f t="shared" si="3"/>
        <v>267294478</v>
      </c>
      <c r="L68" s="43">
        <f t="shared" si="4"/>
        <v>0</v>
      </c>
    </row>
    <row r="69" spans="1:12" ht="26.25" customHeight="1">
      <c r="B69" s="3">
        <v>41747</v>
      </c>
      <c r="C69" s="4" t="s">
        <v>169</v>
      </c>
      <c r="D69" s="3">
        <v>41747</v>
      </c>
      <c r="E69" s="5" t="s">
        <v>173</v>
      </c>
      <c r="F69" s="33"/>
      <c r="G69" s="5"/>
      <c r="H69" s="22" t="s">
        <v>21</v>
      </c>
      <c r="I69" s="16">
        <v>522000</v>
      </c>
      <c r="J69" s="5"/>
      <c r="K69" s="43">
        <f t="shared" si="3"/>
        <v>267816478</v>
      </c>
      <c r="L69" s="43">
        <f t="shared" si="4"/>
        <v>0</v>
      </c>
    </row>
    <row r="70" spans="1:12" ht="26.25" customHeight="1">
      <c r="B70" s="3">
        <v>41747</v>
      </c>
      <c r="C70" s="4" t="s">
        <v>171</v>
      </c>
      <c r="D70" s="3">
        <v>41747</v>
      </c>
      <c r="E70" s="5" t="s">
        <v>229</v>
      </c>
      <c r="F70" s="33"/>
      <c r="G70" s="5"/>
      <c r="H70" s="22" t="s">
        <v>21</v>
      </c>
      <c r="I70" s="16">
        <v>3834000</v>
      </c>
      <c r="J70" s="5"/>
      <c r="K70" s="43">
        <f t="shared" si="3"/>
        <v>271650478</v>
      </c>
      <c r="L70" s="43">
        <f t="shared" si="4"/>
        <v>0</v>
      </c>
    </row>
    <row r="71" spans="1:12" ht="26.25" customHeight="1">
      <c r="B71" s="3">
        <v>41748</v>
      </c>
      <c r="C71" s="4" t="s">
        <v>172</v>
      </c>
      <c r="D71" s="3">
        <v>41748</v>
      </c>
      <c r="E71" s="5" t="s">
        <v>210</v>
      </c>
      <c r="F71" s="33"/>
      <c r="G71" s="5"/>
      <c r="H71" s="22" t="s">
        <v>21</v>
      </c>
      <c r="I71" s="16">
        <v>2216175</v>
      </c>
      <c r="J71" s="5"/>
      <c r="K71" s="43">
        <f t="shared" si="3"/>
        <v>273866653</v>
      </c>
      <c r="L71" s="43">
        <f t="shared" si="4"/>
        <v>0</v>
      </c>
    </row>
    <row r="72" spans="1:12" ht="26.25" customHeight="1">
      <c r="B72" s="3">
        <v>41750</v>
      </c>
      <c r="C72" s="4" t="s">
        <v>174</v>
      </c>
      <c r="D72" s="3">
        <v>41750</v>
      </c>
      <c r="E72" s="5" t="s">
        <v>230</v>
      </c>
      <c r="F72" s="33"/>
      <c r="G72" s="5"/>
      <c r="H72" s="22" t="s">
        <v>21</v>
      </c>
      <c r="I72" s="16">
        <v>325618</v>
      </c>
      <c r="J72" s="5"/>
      <c r="K72" s="43">
        <f t="shared" si="3"/>
        <v>274192271</v>
      </c>
      <c r="L72" s="43">
        <f t="shared" si="4"/>
        <v>0</v>
      </c>
    </row>
    <row r="73" spans="1:12" ht="20.25" customHeight="1">
      <c r="A73" s="6" t="str">
        <f>C73&amp;D73</f>
        <v/>
      </c>
      <c r="B73" s="18"/>
      <c r="C73" s="15"/>
      <c r="D73" s="15"/>
      <c r="E73" s="15"/>
      <c r="F73" s="15"/>
      <c r="G73" s="15"/>
      <c r="H73" s="19"/>
      <c r="I73" s="15"/>
      <c r="J73" s="15"/>
      <c r="K73" s="4"/>
      <c r="L73" s="15"/>
    </row>
    <row r="74" spans="1:12" s="27" customFormat="1" ht="20.25" customHeight="1">
      <c r="B74" s="25"/>
      <c r="C74" s="25"/>
      <c r="D74" s="25"/>
      <c r="E74" s="25" t="s">
        <v>17</v>
      </c>
      <c r="F74" s="25"/>
      <c r="G74" s="25"/>
      <c r="H74" s="26" t="s">
        <v>18</v>
      </c>
      <c r="I74" s="25">
        <f>SUM(I14:I73)</f>
        <v>39973534</v>
      </c>
      <c r="J74" s="25">
        <f>SUM(J14:J73)</f>
        <v>0</v>
      </c>
      <c r="K74" s="26" t="s">
        <v>18</v>
      </c>
      <c r="L74" s="26" t="s">
        <v>18</v>
      </c>
    </row>
    <row r="75" spans="1:12" s="27" customFormat="1" ht="20.25" customHeight="1">
      <c r="B75" s="28"/>
      <c r="C75" s="28"/>
      <c r="D75" s="28"/>
      <c r="E75" s="28" t="s">
        <v>19</v>
      </c>
      <c r="F75" s="28"/>
      <c r="G75" s="28"/>
      <c r="H75" s="29" t="s">
        <v>18</v>
      </c>
      <c r="I75" s="29" t="s">
        <v>18</v>
      </c>
      <c r="J75" s="29" t="s">
        <v>18</v>
      </c>
      <c r="K75" s="20">
        <f>K13+I74-J74</f>
        <v>274192271</v>
      </c>
      <c r="L75" s="29" t="s">
        <v>18</v>
      </c>
    </row>
    <row r="76" spans="1:12" ht="20.25" customHeight="1"/>
    <row r="77" spans="1:12" ht="20.25" customHeight="1">
      <c r="B77" s="21" t="s">
        <v>20</v>
      </c>
    </row>
    <row r="78" spans="1:12" ht="20.25" customHeight="1">
      <c r="B78" s="21" t="s">
        <v>129</v>
      </c>
    </row>
    <row r="79" spans="1:12" ht="20.25" customHeight="1">
      <c r="K79" s="8" t="s">
        <v>130</v>
      </c>
    </row>
    <row r="80" spans="1:12" s="7" customFormat="1" ht="14.25">
      <c r="C80" s="49" t="s">
        <v>177</v>
      </c>
      <c r="D80" s="49"/>
      <c r="K80" s="7" t="s">
        <v>8</v>
      </c>
    </row>
    <row r="81" spans="3:11" s="2" customFormat="1">
      <c r="C81" s="50" t="s">
        <v>9</v>
      </c>
      <c r="D81" s="50"/>
      <c r="K81" s="2" t="s">
        <v>9</v>
      </c>
    </row>
    <row r="82" spans="3:11" s="2" customFormat="1" ht="20.25" customHeight="1"/>
    <row r="83" spans="3:11" ht="20.25" customHeight="1"/>
    <row r="84" spans="3:11" ht="20.25" customHeight="1"/>
    <row r="85" spans="3:11" ht="20.25" customHeight="1"/>
    <row r="86" spans="3:11" ht="20.25" customHeight="1">
      <c r="E86" s="6">
        <f>SUMIF($D$14:$D$72,#REF!,J14:J72)</f>
        <v>0</v>
      </c>
    </row>
    <row r="87" spans="3:11" ht="20.25" customHeight="1"/>
    <row r="88" spans="3:11" ht="19.5" customHeight="1"/>
    <row r="89" spans="3:11" ht="19.5" customHeight="1"/>
  </sheetData>
  <autoFilter ref="A11:N112">
    <filterColumn colId="7"/>
    <filterColumn colId="8"/>
    <filterColumn colId="9"/>
  </autoFilter>
  <sortState ref="A13:X101">
    <sortCondition ref="B13:B101"/>
  </sortState>
  <mergeCells count="16">
    <mergeCell ref="I1:L1"/>
    <mergeCell ref="I2:L3"/>
    <mergeCell ref="B5:L5"/>
    <mergeCell ref="B6:L6"/>
    <mergeCell ref="B7:L7"/>
    <mergeCell ref="C80:D80"/>
    <mergeCell ref="C81:D81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31">
    <cfRule type="expression" dxfId="15" priority="4" stopIfTrue="1">
      <formula>$C31&lt;&gt;""</formula>
    </cfRule>
  </conditionalFormatting>
  <conditionalFormatting sqref="B14:J72">
    <cfRule type="expression" dxfId="14" priority="3" stopIfTrue="1">
      <formula>#REF!&lt;&gt;""</formula>
    </cfRule>
  </conditionalFormatting>
  <conditionalFormatting sqref="H35 H42">
    <cfRule type="expression" dxfId="13" priority="2" stopIfTrue="1">
      <formula>$C35&lt;&gt;""</formula>
    </cfRule>
  </conditionalFormatting>
  <printOptions horizontalCentered="1"/>
  <pageMargins left="0.4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L79"/>
  <sheetViews>
    <sheetView topLeftCell="B44" zoomScale="90" workbookViewId="0">
      <selection activeCell="J52" sqref="J52"/>
    </sheetView>
  </sheetViews>
  <sheetFormatPr defaultRowHeight="15"/>
  <cols>
    <col min="1" max="1" width="5.140625" style="6" hidden="1" customWidth="1"/>
    <col min="2" max="2" width="10.7109375" style="6" customWidth="1"/>
    <col min="3" max="3" width="8.7109375" style="6" customWidth="1"/>
    <col min="4" max="4" width="10.140625" style="6" customWidth="1"/>
    <col min="5" max="5" width="48.8554687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3" style="6" customWidth="1"/>
    <col min="11" max="11" width="15.85546875" style="6" customWidth="1"/>
    <col min="12" max="12" width="10.855468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ht="30" customHeight="1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20.2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3.75" customHeight="1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9.5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.75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'04'!K75</f>
        <v>274192271</v>
      </c>
      <c r="L13" s="25"/>
    </row>
    <row r="14" spans="1:12" ht="21" customHeight="1">
      <c r="A14" s="6" t="str">
        <f t="shared" ref="A14:A47" si="0">C14&amp;D14</f>
        <v>GBN41765</v>
      </c>
      <c r="B14" s="3">
        <v>41765</v>
      </c>
      <c r="C14" s="4" t="s">
        <v>77</v>
      </c>
      <c r="D14" s="3">
        <v>41765</v>
      </c>
      <c r="E14" s="5" t="s">
        <v>115</v>
      </c>
      <c r="F14" s="33"/>
      <c r="G14" s="5"/>
      <c r="H14" s="22" t="s">
        <v>78</v>
      </c>
      <c r="I14" s="16">
        <v>58167</v>
      </c>
      <c r="J14" s="5"/>
      <c r="K14" s="43">
        <f>MAX(K13+I14-J14-L13,0)</f>
        <v>274250438</v>
      </c>
      <c r="L14" s="43">
        <f>MAX(L13+J14-K13-I14,0)</f>
        <v>0</v>
      </c>
    </row>
    <row r="15" spans="1:12" ht="21" customHeight="1">
      <c r="A15" s="6" t="str">
        <f t="shared" si="0"/>
        <v>GBN41765</v>
      </c>
      <c r="B15" s="3">
        <v>41765</v>
      </c>
      <c r="C15" s="4" t="s">
        <v>77</v>
      </c>
      <c r="D15" s="3">
        <v>41765</v>
      </c>
      <c r="E15" s="5" t="s">
        <v>115</v>
      </c>
      <c r="F15" s="33"/>
      <c r="G15" s="5"/>
      <c r="H15" s="22" t="s">
        <v>78</v>
      </c>
      <c r="I15" s="16">
        <v>75238</v>
      </c>
      <c r="J15" s="5"/>
      <c r="K15" s="43">
        <f t="shared" ref="K15:K47" si="1">MAX(K14+I15-J15-L14,0)</f>
        <v>274325676</v>
      </c>
      <c r="L15" s="43">
        <f t="shared" ref="L15:L47" si="2">MAX(L14+J15-K14-I15,0)</f>
        <v>0</v>
      </c>
    </row>
    <row r="16" spans="1:12" ht="21" customHeight="1">
      <c r="A16" s="6" t="str">
        <f t="shared" si="0"/>
        <v>GBN41765</v>
      </c>
      <c r="B16" s="3">
        <v>41765</v>
      </c>
      <c r="C16" s="4" t="s">
        <v>77</v>
      </c>
      <c r="D16" s="3">
        <v>41765</v>
      </c>
      <c r="E16" s="5" t="s">
        <v>115</v>
      </c>
      <c r="F16" s="33"/>
      <c r="G16" s="5"/>
      <c r="H16" s="22" t="s">
        <v>78</v>
      </c>
      <c r="I16" s="16">
        <v>58167</v>
      </c>
      <c r="J16" s="5"/>
      <c r="K16" s="43">
        <f t="shared" si="1"/>
        <v>274383843</v>
      </c>
      <c r="L16" s="43">
        <f t="shared" si="2"/>
        <v>0</v>
      </c>
    </row>
    <row r="17" spans="1:12" ht="21" customHeight="1">
      <c r="A17" s="6" t="str">
        <f t="shared" si="0"/>
        <v>GBN41765</v>
      </c>
      <c r="B17" s="3">
        <v>41765</v>
      </c>
      <c r="C17" s="4" t="s">
        <v>77</v>
      </c>
      <c r="D17" s="3">
        <v>41765</v>
      </c>
      <c r="E17" s="5" t="s">
        <v>115</v>
      </c>
      <c r="F17" s="33"/>
      <c r="G17" s="5"/>
      <c r="H17" s="22" t="s">
        <v>78</v>
      </c>
      <c r="I17" s="16">
        <v>75238</v>
      </c>
      <c r="J17" s="5"/>
      <c r="K17" s="43">
        <f t="shared" si="1"/>
        <v>274459081</v>
      </c>
      <c r="L17" s="43">
        <f t="shared" si="2"/>
        <v>0</v>
      </c>
    </row>
    <row r="18" spans="1:12" ht="21" customHeight="1">
      <c r="A18" s="6" t="str">
        <f t="shared" si="0"/>
        <v>GBN41767</v>
      </c>
      <c r="B18" s="3">
        <v>41767</v>
      </c>
      <c r="C18" s="4" t="s">
        <v>77</v>
      </c>
      <c r="D18" s="3">
        <v>41767</v>
      </c>
      <c r="E18" s="5" t="s">
        <v>231</v>
      </c>
      <c r="F18" s="33"/>
      <c r="G18" s="5"/>
      <c r="H18" s="22" t="s">
        <v>78</v>
      </c>
      <c r="I18" s="16">
        <v>5650</v>
      </c>
      <c r="J18" s="5"/>
      <c r="K18" s="43">
        <f t="shared" si="1"/>
        <v>274464731</v>
      </c>
      <c r="L18" s="43">
        <f t="shared" si="2"/>
        <v>0</v>
      </c>
    </row>
    <row r="19" spans="1:12" ht="21" customHeight="1">
      <c r="A19" s="6" t="str">
        <f t="shared" si="0"/>
        <v>GBN41766</v>
      </c>
      <c r="B19" s="3">
        <v>41766</v>
      </c>
      <c r="C19" s="4" t="s">
        <v>77</v>
      </c>
      <c r="D19" s="3">
        <v>41766</v>
      </c>
      <c r="E19" s="5" t="s">
        <v>106</v>
      </c>
      <c r="F19" s="33"/>
      <c r="G19" s="5"/>
      <c r="H19" s="22" t="s">
        <v>22</v>
      </c>
      <c r="I19" s="16">
        <v>2500</v>
      </c>
      <c r="J19" s="5"/>
      <c r="K19" s="43">
        <f t="shared" si="1"/>
        <v>274467231</v>
      </c>
      <c r="L19" s="43">
        <f t="shared" si="2"/>
        <v>0</v>
      </c>
    </row>
    <row r="20" spans="1:12" ht="21" customHeight="1">
      <c r="A20" s="6" t="str">
        <f t="shared" si="0"/>
        <v>GBN41766</v>
      </c>
      <c r="B20" s="3">
        <v>41766</v>
      </c>
      <c r="C20" s="4" t="s">
        <v>77</v>
      </c>
      <c r="D20" s="3">
        <v>41766</v>
      </c>
      <c r="E20" s="5" t="s">
        <v>106</v>
      </c>
      <c r="F20" s="33"/>
      <c r="G20" s="5"/>
      <c r="H20" s="22" t="s">
        <v>22</v>
      </c>
      <c r="I20" s="16">
        <v>2500</v>
      </c>
      <c r="J20" s="5"/>
      <c r="K20" s="43">
        <f t="shared" si="1"/>
        <v>274469731</v>
      </c>
      <c r="L20" s="43">
        <f t="shared" si="2"/>
        <v>0</v>
      </c>
    </row>
    <row r="21" spans="1:12" ht="21" customHeight="1">
      <c r="A21" s="6" t="str">
        <f t="shared" si="0"/>
        <v>GBN41766</v>
      </c>
      <c r="B21" s="3">
        <v>41766</v>
      </c>
      <c r="C21" s="4" t="s">
        <v>77</v>
      </c>
      <c r="D21" s="3">
        <v>41766</v>
      </c>
      <c r="E21" s="5" t="s">
        <v>106</v>
      </c>
      <c r="F21" s="33"/>
      <c r="G21" s="5"/>
      <c r="H21" s="22" t="s">
        <v>22</v>
      </c>
      <c r="I21" s="16">
        <v>2000</v>
      </c>
      <c r="J21" s="5"/>
      <c r="K21" s="43">
        <f t="shared" si="1"/>
        <v>274471731</v>
      </c>
      <c r="L21" s="43">
        <f t="shared" si="2"/>
        <v>0</v>
      </c>
    </row>
    <row r="22" spans="1:12" ht="21" customHeight="1">
      <c r="A22" s="6" t="str">
        <f t="shared" si="0"/>
        <v>GBN41774</v>
      </c>
      <c r="B22" s="3">
        <v>41774</v>
      </c>
      <c r="C22" s="4" t="s">
        <v>77</v>
      </c>
      <c r="D22" s="3">
        <v>41774</v>
      </c>
      <c r="E22" s="5" t="s">
        <v>106</v>
      </c>
      <c r="F22" s="5"/>
      <c r="G22" s="5"/>
      <c r="H22" s="22" t="s">
        <v>22</v>
      </c>
      <c r="I22" s="16">
        <v>2500</v>
      </c>
      <c r="J22" s="5"/>
      <c r="K22" s="43">
        <f t="shared" si="1"/>
        <v>274474231</v>
      </c>
      <c r="L22" s="43">
        <f t="shared" si="2"/>
        <v>0</v>
      </c>
    </row>
    <row r="23" spans="1:12" ht="21" customHeight="1">
      <c r="A23" s="6" t="str">
        <f t="shared" si="0"/>
        <v>GBN41774</v>
      </c>
      <c r="B23" s="3">
        <v>41774</v>
      </c>
      <c r="C23" s="4" t="s">
        <v>77</v>
      </c>
      <c r="D23" s="3">
        <v>41774</v>
      </c>
      <c r="E23" s="23" t="s">
        <v>106</v>
      </c>
      <c r="F23" s="23"/>
      <c r="G23" s="5"/>
      <c r="H23" s="22" t="s">
        <v>22</v>
      </c>
      <c r="I23" s="16">
        <v>2000</v>
      </c>
      <c r="J23" s="5"/>
      <c r="K23" s="43">
        <f t="shared" si="1"/>
        <v>274476231</v>
      </c>
      <c r="L23" s="43">
        <f t="shared" si="2"/>
        <v>0</v>
      </c>
    </row>
    <row r="24" spans="1:12" ht="21" customHeight="1">
      <c r="B24" s="3">
        <v>41774</v>
      </c>
      <c r="C24" s="4" t="s">
        <v>77</v>
      </c>
      <c r="D24" s="3">
        <v>41774</v>
      </c>
      <c r="E24" s="15" t="s">
        <v>106</v>
      </c>
      <c r="F24" s="15"/>
      <c r="G24" s="15"/>
      <c r="H24" s="22" t="s">
        <v>22</v>
      </c>
      <c r="I24" s="15">
        <v>2826</v>
      </c>
      <c r="J24" s="15"/>
      <c r="K24" s="43">
        <f t="shared" si="1"/>
        <v>274479057</v>
      </c>
      <c r="L24" s="43">
        <f t="shared" si="2"/>
        <v>0</v>
      </c>
    </row>
    <row r="25" spans="1:12" ht="21" customHeight="1">
      <c r="A25" s="6" t="str">
        <f t="shared" si="0"/>
        <v>GBN41774</v>
      </c>
      <c r="B25" s="3">
        <v>41774</v>
      </c>
      <c r="C25" s="4" t="s">
        <v>77</v>
      </c>
      <c r="D25" s="3">
        <v>41774</v>
      </c>
      <c r="E25" s="5" t="s">
        <v>106</v>
      </c>
      <c r="F25" s="5"/>
      <c r="G25" s="5"/>
      <c r="H25" s="22" t="s">
        <v>22</v>
      </c>
      <c r="I25" s="16">
        <v>2500</v>
      </c>
      <c r="J25" s="5"/>
      <c r="K25" s="43">
        <f t="shared" si="1"/>
        <v>274481557</v>
      </c>
      <c r="L25" s="43">
        <f t="shared" si="2"/>
        <v>0</v>
      </c>
    </row>
    <row r="26" spans="1:12" ht="21" customHeight="1">
      <c r="A26" s="6" t="str">
        <f t="shared" si="0"/>
        <v>GBN41774</v>
      </c>
      <c r="B26" s="3">
        <v>41774</v>
      </c>
      <c r="C26" s="4" t="s">
        <v>77</v>
      </c>
      <c r="D26" s="3">
        <v>41774</v>
      </c>
      <c r="E26" s="5" t="s">
        <v>106</v>
      </c>
      <c r="F26" s="33"/>
      <c r="G26" s="5"/>
      <c r="H26" s="22" t="s">
        <v>22</v>
      </c>
      <c r="I26" s="16">
        <v>2000</v>
      </c>
      <c r="J26" s="5"/>
      <c r="K26" s="43">
        <f t="shared" si="1"/>
        <v>274483557</v>
      </c>
      <c r="L26" s="43">
        <f t="shared" si="2"/>
        <v>0</v>
      </c>
    </row>
    <row r="27" spans="1:12" ht="21" customHeight="1">
      <c r="A27" s="6" t="str">
        <f t="shared" si="0"/>
        <v>GBN41774</v>
      </c>
      <c r="B27" s="3">
        <v>41774</v>
      </c>
      <c r="C27" s="4" t="s">
        <v>77</v>
      </c>
      <c r="D27" s="3">
        <v>41774</v>
      </c>
      <c r="E27" s="5" t="s">
        <v>106</v>
      </c>
      <c r="F27" s="33"/>
      <c r="G27" s="5"/>
      <c r="H27" s="22" t="s">
        <v>22</v>
      </c>
      <c r="I27" s="16">
        <v>3600</v>
      </c>
      <c r="J27" s="5"/>
      <c r="K27" s="43">
        <f t="shared" si="1"/>
        <v>274487157</v>
      </c>
      <c r="L27" s="43">
        <f t="shared" si="2"/>
        <v>0</v>
      </c>
    </row>
    <row r="28" spans="1:12" ht="21" customHeight="1">
      <c r="A28" s="6" t="str">
        <f t="shared" si="0"/>
        <v>GBN41774</v>
      </c>
      <c r="B28" s="3">
        <v>41774</v>
      </c>
      <c r="C28" s="4" t="s">
        <v>77</v>
      </c>
      <c r="D28" s="3">
        <v>41774</v>
      </c>
      <c r="E28" s="5" t="s">
        <v>106</v>
      </c>
      <c r="F28" s="33"/>
      <c r="G28" s="5"/>
      <c r="H28" s="22" t="s">
        <v>22</v>
      </c>
      <c r="I28" s="16">
        <v>2500</v>
      </c>
      <c r="J28" s="5"/>
      <c r="K28" s="43">
        <f t="shared" si="1"/>
        <v>274489657</v>
      </c>
      <c r="L28" s="43">
        <f t="shared" si="2"/>
        <v>0</v>
      </c>
    </row>
    <row r="29" spans="1:12" ht="21" customHeight="1">
      <c r="A29" s="6" t="str">
        <f t="shared" si="0"/>
        <v>GBN41774</v>
      </c>
      <c r="B29" s="3">
        <v>41774</v>
      </c>
      <c r="C29" s="4" t="s">
        <v>77</v>
      </c>
      <c r="D29" s="3">
        <v>41774</v>
      </c>
      <c r="E29" s="23" t="s">
        <v>232</v>
      </c>
      <c r="F29" s="33"/>
      <c r="G29" s="5"/>
      <c r="H29" s="22" t="s">
        <v>22</v>
      </c>
      <c r="I29" s="16">
        <v>4408</v>
      </c>
      <c r="J29" s="5"/>
      <c r="K29" s="43">
        <f t="shared" si="1"/>
        <v>274494065</v>
      </c>
      <c r="L29" s="43">
        <f t="shared" si="2"/>
        <v>0</v>
      </c>
    </row>
    <row r="30" spans="1:12" ht="21" customHeight="1">
      <c r="A30" s="6" t="str">
        <f t="shared" si="0"/>
        <v>GBN41781</v>
      </c>
      <c r="B30" s="3">
        <v>41781</v>
      </c>
      <c r="C30" s="4" t="s">
        <v>77</v>
      </c>
      <c r="D30" s="3">
        <v>41781</v>
      </c>
      <c r="E30" s="5" t="s">
        <v>106</v>
      </c>
      <c r="F30" s="33"/>
      <c r="G30" s="5"/>
      <c r="H30" s="22" t="s">
        <v>22</v>
      </c>
      <c r="I30" s="16">
        <v>5307</v>
      </c>
      <c r="J30" s="5"/>
      <c r="K30" s="43">
        <f t="shared" si="1"/>
        <v>274499372</v>
      </c>
      <c r="L30" s="43">
        <f t="shared" si="2"/>
        <v>0</v>
      </c>
    </row>
    <row r="31" spans="1:12" ht="21" customHeight="1">
      <c r="A31" s="6" t="str">
        <f t="shared" si="0"/>
        <v>GBN41783</v>
      </c>
      <c r="B31" s="3">
        <v>41783</v>
      </c>
      <c r="C31" s="4" t="s">
        <v>77</v>
      </c>
      <c r="D31" s="3">
        <v>41783</v>
      </c>
      <c r="E31" s="23" t="s">
        <v>106</v>
      </c>
      <c r="F31" s="33"/>
      <c r="G31" s="5"/>
      <c r="H31" s="22" t="s">
        <v>22</v>
      </c>
      <c r="I31" s="16">
        <v>4500</v>
      </c>
      <c r="J31" s="5"/>
      <c r="K31" s="43">
        <f t="shared" si="1"/>
        <v>274503872</v>
      </c>
      <c r="L31" s="43">
        <f t="shared" si="2"/>
        <v>0</v>
      </c>
    </row>
    <row r="32" spans="1:12" ht="21" customHeight="1">
      <c r="A32" s="6" t="str">
        <f t="shared" si="0"/>
        <v>GBN41783</v>
      </c>
      <c r="B32" s="3">
        <v>41783</v>
      </c>
      <c r="C32" s="4" t="s">
        <v>77</v>
      </c>
      <c r="D32" s="3">
        <v>41783</v>
      </c>
      <c r="E32" s="23" t="s">
        <v>106</v>
      </c>
      <c r="F32" s="34"/>
      <c r="G32" s="32"/>
      <c r="H32" s="22" t="s">
        <v>22</v>
      </c>
      <c r="I32" s="16">
        <v>2500</v>
      </c>
      <c r="J32" s="5"/>
      <c r="K32" s="43">
        <f t="shared" si="1"/>
        <v>274506372</v>
      </c>
      <c r="L32" s="43">
        <f t="shared" si="2"/>
        <v>0</v>
      </c>
    </row>
    <row r="33" spans="1:12" ht="21" customHeight="1">
      <c r="A33" s="6" t="str">
        <f t="shared" si="0"/>
        <v>GBN41783</v>
      </c>
      <c r="B33" s="3">
        <v>41783</v>
      </c>
      <c r="C33" s="4" t="s">
        <v>77</v>
      </c>
      <c r="D33" s="3">
        <v>41783</v>
      </c>
      <c r="E33" s="5" t="s">
        <v>106</v>
      </c>
      <c r="F33" s="34"/>
      <c r="G33" s="32"/>
      <c r="H33" s="22" t="s">
        <v>22</v>
      </c>
      <c r="I33" s="16">
        <v>2500</v>
      </c>
      <c r="J33" s="5"/>
      <c r="K33" s="43">
        <f t="shared" si="1"/>
        <v>274508872</v>
      </c>
      <c r="L33" s="43">
        <f t="shared" si="2"/>
        <v>0</v>
      </c>
    </row>
    <row r="34" spans="1:12" ht="21" customHeight="1">
      <c r="A34" s="6" t="str">
        <f t="shared" si="0"/>
        <v>GBN41785</v>
      </c>
      <c r="B34" s="3">
        <v>41785</v>
      </c>
      <c r="C34" s="4" t="s">
        <v>77</v>
      </c>
      <c r="D34" s="3">
        <v>41785</v>
      </c>
      <c r="E34" s="5" t="s">
        <v>106</v>
      </c>
      <c r="F34" s="33"/>
      <c r="G34" s="5"/>
      <c r="H34" s="22" t="s">
        <v>22</v>
      </c>
      <c r="I34" s="16">
        <v>2500</v>
      </c>
      <c r="J34" s="5"/>
      <c r="K34" s="43">
        <f t="shared" si="1"/>
        <v>274511372</v>
      </c>
      <c r="L34" s="43">
        <f t="shared" si="2"/>
        <v>0</v>
      </c>
    </row>
    <row r="35" spans="1:12" ht="21" customHeight="1">
      <c r="A35" s="6" t="str">
        <f t="shared" si="0"/>
        <v>CTGS41781</v>
      </c>
      <c r="B35" s="3">
        <v>41790</v>
      </c>
      <c r="C35" s="4" t="s">
        <v>97</v>
      </c>
      <c r="D35" s="3">
        <v>41781</v>
      </c>
      <c r="E35" s="5" t="s">
        <v>233</v>
      </c>
      <c r="F35" s="5"/>
      <c r="G35" s="5"/>
      <c r="H35" s="22" t="s">
        <v>21</v>
      </c>
      <c r="I35" s="16">
        <v>582912</v>
      </c>
      <c r="J35" s="5"/>
      <c r="K35" s="43">
        <f t="shared" si="1"/>
        <v>275094284</v>
      </c>
      <c r="L35" s="43">
        <f t="shared" si="2"/>
        <v>0</v>
      </c>
    </row>
    <row r="36" spans="1:12" ht="21" customHeight="1">
      <c r="A36" s="6" t="str">
        <f t="shared" si="0"/>
        <v>CTGS41764</v>
      </c>
      <c r="B36" s="3">
        <v>41790</v>
      </c>
      <c r="C36" s="4" t="s">
        <v>97</v>
      </c>
      <c r="D36" s="3">
        <v>41764</v>
      </c>
      <c r="E36" s="5" t="s">
        <v>151</v>
      </c>
      <c r="F36" s="33"/>
      <c r="G36" s="5"/>
      <c r="H36" s="22" t="s">
        <v>21</v>
      </c>
      <c r="I36" s="16">
        <v>474546</v>
      </c>
      <c r="J36" s="5"/>
      <c r="K36" s="43">
        <f t="shared" si="1"/>
        <v>275568830</v>
      </c>
      <c r="L36" s="43">
        <f t="shared" si="2"/>
        <v>0</v>
      </c>
    </row>
    <row r="37" spans="1:12" ht="21" customHeight="1">
      <c r="A37" s="6" t="str">
        <f t="shared" si="0"/>
        <v>CTGS41768</v>
      </c>
      <c r="B37" s="3">
        <v>41790</v>
      </c>
      <c r="C37" s="4" t="s">
        <v>97</v>
      </c>
      <c r="D37" s="3">
        <v>41768</v>
      </c>
      <c r="E37" s="5" t="s">
        <v>234</v>
      </c>
      <c r="F37" s="33"/>
      <c r="G37" s="5"/>
      <c r="H37" s="22" t="s">
        <v>21</v>
      </c>
      <c r="I37" s="16">
        <v>190944</v>
      </c>
      <c r="J37" s="5"/>
      <c r="K37" s="43">
        <f t="shared" si="1"/>
        <v>275759774</v>
      </c>
      <c r="L37" s="43">
        <f t="shared" si="2"/>
        <v>0</v>
      </c>
    </row>
    <row r="38" spans="1:12" ht="21" customHeight="1">
      <c r="A38" s="6" t="str">
        <f t="shared" si="0"/>
        <v>CTGS41768</v>
      </c>
      <c r="B38" s="3">
        <v>41790</v>
      </c>
      <c r="C38" s="4" t="s">
        <v>97</v>
      </c>
      <c r="D38" s="3">
        <v>41768</v>
      </c>
      <c r="E38" s="5" t="s">
        <v>234</v>
      </c>
      <c r="F38" s="33"/>
      <c r="G38" s="5"/>
      <c r="H38" s="22" t="s">
        <v>21</v>
      </c>
      <c r="I38" s="16">
        <v>387360</v>
      </c>
      <c r="J38" s="5"/>
      <c r="K38" s="43">
        <f t="shared" si="1"/>
        <v>276147134</v>
      </c>
      <c r="L38" s="43">
        <f t="shared" si="2"/>
        <v>0</v>
      </c>
    </row>
    <row r="39" spans="1:12" ht="21" customHeight="1">
      <c r="A39" s="6" t="str">
        <f t="shared" si="0"/>
        <v>CTGS41768</v>
      </c>
      <c r="B39" s="3">
        <v>41790</v>
      </c>
      <c r="C39" s="4" t="s">
        <v>97</v>
      </c>
      <c r="D39" s="3">
        <v>41768</v>
      </c>
      <c r="E39" s="5" t="s">
        <v>151</v>
      </c>
      <c r="F39" s="33"/>
      <c r="G39" s="5"/>
      <c r="H39" s="22" t="s">
        <v>21</v>
      </c>
      <c r="I39" s="16">
        <v>458182</v>
      </c>
      <c r="J39" s="5"/>
      <c r="K39" s="43">
        <f t="shared" si="1"/>
        <v>276605316</v>
      </c>
      <c r="L39" s="43">
        <f t="shared" si="2"/>
        <v>0</v>
      </c>
    </row>
    <row r="40" spans="1:12" ht="21" customHeight="1">
      <c r="A40" s="6" t="str">
        <f t="shared" si="0"/>
        <v>CTGS41788</v>
      </c>
      <c r="B40" s="3">
        <v>41790</v>
      </c>
      <c r="C40" s="4" t="s">
        <v>97</v>
      </c>
      <c r="D40" s="3">
        <v>41788</v>
      </c>
      <c r="E40" s="5" t="s">
        <v>234</v>
      </c>
      <c r="F40" s="33"/>
      <c r="G40" s="5"/>
      <c r="H40" s="22" t="s">
        <v>21</v>
      </c>
      <c r="I40" s="16">
        <v>449391</v>
      </c>
      <c r="J40" s="5"/>
      <c r="K40" s="43">
        <f t="shared" si="1"/>
        <v>277054707</v>
      </c>
      <c r="L40" s="43">
        <f t="shared" si="2"/>
        <v>0</v>
      </c>
    </row>
    <row r="41" spans="1:12" ht="21" customHeight="1">
      <c r="A41" s="6" t="str">
        <f t="shared" si="0"/>
        <v>CTGS41779</v>
      </c>
      <c r="B41" s="3">
        <v>41790</v>
      </c>
      <c r="C41" s="4" t="s">
        <v>97</v>
      </c>
      <c r="D41" s="3">
        <v>41779</v>
      </c>
      <c r="E41" s="5" t="s">
        <v>148</v>
      </c>
      <c r="F41" s="33"/>
      <c r="G41" s="5"/>
      <c r="H41" s="22" t="s">
        <v>21</v>
      </c>
      <c r="I41" s="16">
        <v>4600000</v>
      </c>
      <c r="J41" s="5"/>
      <c r="K41" s="43">
        <f t="shared" si="1"/>
        <v>281654707</v>
      </c>
      <c r="L41" s="43">
        <f t="shared" si="2"/>
        <v>0</v>
      </c>
    </row>
    <row r="42" spans="1:12" ht="21" customHeight="1">
      <c r="A42" s="6" t="str">
        <f t="shared" si="0"/>
        <v>CTGS41790</v>
      </c>
      <c r="B42" s="3">
        <v>41790</v>
      </c>
      <c r="C42" s="4" t="s">
        <v>97</v>
      </c>
      <c r="D42" s="3">
        <v>41790</v>
      </c>
      <c r="E42" s="5" t="s">
        <v>116</v>
      </c>
      <c r="F42" s="33"/>
      <c r="G42" s="5"/>
      <c r="H42" s="22" t="s">
        <v>21</v>
      </c>
      <c r="I42" s="16">
        <v>1009800</v>
      </c>
      <c r="J42" s="5"/>
      <c r="K42" s="43">
        <f t="shared" si="1"/>
        <v>282664507</v>
      </c>
      <c r="L42" s="43">
        <f t="shared" si="2"/>
        <v>0</v>
      </c>
    </row>
    <row r="43" spans="1:12" ht="21" customHeight="1">
      <c r="A43" s="6" t="str">
        <f t="shared" si="0"/>
        <v>CTGS41789</v>
      </c>
      <c r="B43" s="3">
        <v>41790</v>
      </c>
      <c r="C43" s="4" t="s">
        <v>97</v>
      </c>
      <c r="D43" s="3">
        <v>41789</v>
      </c>
      <c r="E43" s="23" t="s">
        <v>235</v>
      </c>
      <c r="F43" s="33"/>
      <c r="G43" s="5"/>
      <c r="H43" s="22" t="s">
        <v>21</v>
      </c>
      <c r="I43" s="16">
        <v>1887760</v>
      </c>
      <c r="J43" s="5"/>
      <c r="K43" s="43">
        <f t="shared" si="1"/>
        <v>284552267</v>
      </c>
      <c r="L43" s="43">
        <f t="shared" si="2"/>
        <v>0</v>
      </c>
    </row>
    <row r="44" spans="1:12" ht="21" customHeight="1">
      <c r="A44" s="6" t="str">
        <f t="shared" si="0"/>
        <v>CTGS41766</v>
      </c>
      <c r="B44" s="3">
        <v>41790</v>
      </c>
      <c r="C44" s="4" t="s">
        <v>97</v>
      </c>
      <c r="D44" s="3">
        <v>41766</v>
      </c>
      <c r="E44" s="5" t="s">
        <v>236</v>
      </c>
      <c r="F44" s="33"/>
      <c r="G44" s="5"/>
      <c r="H44" s="22" t="s">
        <v>21</v>
      </c>
      <c r="I44" s="16">
        <v>1748430</v>
      </c>
      <c r="J44" s="5"/>
      <c r="K44" s="43">
        <f t="shared" si="1"/>
        <v>286300697</v>
      </c>
      <c r="L44" s="43">
        <f t="shared" si="2"/>
        <v>0</v>
      </c>
    </row>
    <row r="45" spans="1:12" ht="21" customHeight="1">
      <c r="A45" s="6" t="str">
        <f t="shared" si="0"/>
        <v>CTGS41775</v>
      </c>
      <c r="B45" s="3">
        <v>41790</v>
      </c>
      <c r="C45" s="4" t="s">
        <v>97</v>
      </c>
      <c r="D45" s="3">
        <v>41775</v>
      </c>
      <c r="E45" s="5" t="s">
        <v>237</v>
      </c>
      <c r="F45" s="33"/>
      <c r="G45" s="5"/>
      <c r="H45" s="22" t="s">
        <v>21</v>
      </c>
      <c r="I45" s="16">
        <v>1804860</v>
      </c>
      <c r="J45" s="5"/>
      <c r="K45" s="43">
        <f t="shared" si="1"/>
        <v>288105557</v>
      </c>
      <c r="L45" s="43">
        <f t="shared" si="2"/>
        <v>0</v>
      </c>
    </row>
    <row r="46" spans="1:12" ht="21" customHeight="1">
      <c r="A46" s="6" t="str">
        <f t="shared" si="0"/>
        <v>CTGS41785</v>
      </c>
      <c r="B46" s="3">
        <v>41790</v>
      </c>
      <c r="C46" s="4" t="s">
        <v>97</v>
      </c>
      <c r="D46" s="3">
        <v>41785</v>
      </c>
      <c r="E46" s="5" t="s">
        <v>238</v>
      </c>
      <c r="F46" s="33"/>
      <c r="G46" s="5"/>
      <c r="H46" s="22" t="s">
        <v>21</v>
      </c>
      <c r="I46" s="16">
        <v>2282400</v>
      </c>
      <c r="J46" s="5"/>
      <c r="K46" s="43">
        <f t="shared" si="1"/>
        <v>290387957</v>
      </c>
      <c r="L46" s="43">
        <f t="shared" si="2"/>
        <v>0</v>
      </c>
    </row>
    <row r="47" spans="1:12" ht="21" customHeight="1">
      <c r="A47" s="6" t="str">
        <f t="shared" si="0"/>
        <v>CTGS41773</v>
      </c>
      <c r="B47" s="3">
        <v>41773</v>
      </c>
      <c r="C47" s="4" t="s">
        <v>97</v>
      </c>
      <c r="D47" s="3">
        <v>41773</v>
      </c>
      <c r="E47" s="5" t="s">
        <v>159</v>
      </c>
      <c r="F47" s="33"/>
      <c r="G47" s="5"/>
      <c r="H47" s="22" t="s">
        <v>80</v>
      </c>
      <c r="I47" s="16">
        <v>113832</v>
      </c>
      <c r="J47" s="5"/>
      <c r="K47" s="43">
        <f t="shared" si="1"/>
        <v>290501789</v>
      </c>
      <c r="L47" s="43">
        <f t="shared" si="2"/>
        <v>0</v>
      </c>
    </row>
    <row r="48" spans="1:12" ht="21" customHeight="1">
      <c r="A48" s="6" t="str">
        <f>C48&amp;D48</f>
        <v>C0141759</v>
      </c>
      <c r="B48" s="3">
        <v>41761</v>
      </c>
      <c r="C48" s="4" t="s">
        <v>31</v>
      </c>
      <c r="D48" s="3">
        <v>41759</v>
      </c>
      <c r="E48" s="5" t="s">
        <v>239</v>
      </c>
      <c r="F48" s="33"/>
      <c r="G48" s="5"/>
      <c r="H48" s="22" t="s">
        <v>96</v>
      </c>
      <c r="I48" s="16">
        <v>204620</v>
      </c>
      <c r="J48" s="5"/>
      <c r="K48" s="43">
        <f t="shared" ref="K48:K65" si="3">MAX(K47+I48-J48-L47,0)</f>
        <v>290706409</v>
      </c>
      <c r="L48" s="43">
        <f t="shared" ref="L48:L65" si="4">MAX(L47+J48-K47-I48,0)</f>
        <v>0</v>
      </c>
    </row>
    <row r="49" spans="2:12" ht="21" customHeight="1">
      <c r="B49" s="3">
        <v>41766</v>
      </c>
      <c r="C49" s="4" t="s">
        <v>35</v>
      </c>
      <c r="D49" s="3">
        <v>41766</v>
      </c>
      <c r="E49" s="5" t="s">
        <v>85</v>
      </c>
      <c r="F49" s="33"/>
      <c r="G49" s="5"/>
      <c r="H49" s="22" t="s">
        <v>96</v>
      </c>
      <c r="I49" s="16">
        <v>1112000</v>
      </c>
      <c r="J49" s="5"/>
      <c r="K49" s="43">
        <f t="shared" si="3"/>
        <v>291818409</v>
      </c>
      <c r="L49" s="43">
        <f t="shared" si="4"/>
        <v>0</v>
      </c>
    </row>
    <row r="50" spans="2:12" ht="21" customHeight="1">
      <c r="B50" s="3">
        <v>41767</v>
      </c>
      <c r="C50" s="4" t="s">
        <v>36</v>
      </c>
      <c r="D50" s="3">
        <v>41767</v>
      </c>
      <c r="E50" s="5" t="s">
        <v>90</v>
      </c>
      <c r="F50" s="33"/>
      <c r="G50" s="5"/>
      <c r="H50" s="22" t="s">
        <v>96</v>
      </c>
      <c r="I50" s="16">
        <v>81500</v>
      </c>
      <c r="J50" s="5"/>
      <c r="K50" s="43">
        <f t="shared" si="3"/>
        <v>291899909</v>
      </c>
      <c r="L50" s="43">
        <f t="shared" si="4"/>
        <v>0</v>
      </c>
    </row>
    <row r="51" spans="2:12" ht="21" customHeight="1">
      <c r="B51" s="3">
        <v>41767</v>
      </c>
      <c r="C51" s="4" t="s">
        <v>37</v>
      </c>
      <c r="D51" s="3">
        <v>41767</v>
      </c>
      <c r="E51" s="5" t="s">
        <v>240</v>
      </c>
      <c r="F51" s="33"/>
      <c r="G51" s="5"/>
      <c r="H51" s="22" t="s">
        <v>96</v>
      </c>
      <c r="I51" s="16">
        <v>11280</v>
      </c>
      <c r="J51" s="5"/>
      <c r="K51" s="43">
        <f t="shared" si="3"/>
        <v>291911189</v>
      </c>
      <c r="L51" s="43">
        <f t="shared" si="4"/>
        <v>0</v>
      </c>
    </row>
    <row r="52" spans="2:12" ht="21" customHeight="1">
      <c r="B52" s="3">
        <v>41769</v>
      </c>
      <c r="C52" s="4" t="s">
        <v>38</v>
      </c>
      <c r="D52" s="3">
        <v>41769</v>
      </c>
      <c r="E52" s="5" t="s">
        <v>225</v>
      </c>
      <c r="F52" s="33"/>
      <c r="G52" s="5"/>
      <c r="H52" s="22" t="s">
        <v>96</v>
      </c>
      <c r="I52" s="16">
        <v>337135</v>
      </c>
      <c r="J52" s="5"/>
      <c r="K52" s="43">
        <f t="shared" si="3"/>
        <v>292248324</v>
      </c>
      <c r="L52" s="43">
        <f t="shared" si="4"/>
        <v>0</v>
      </c>
    </row>
    <row r="53" spans="2:12" ht="21" customHeight="1">
      <c r="B53" s="3">
        <v>41771</v>
      </c>
      <c r="C53" s="4" t="s">
        <v>39</v>
      </c>
      <c r="D53" s="3">
        <v>41771</v>
      </c>
      <c r="E53" s="5" t="s">
        <v>85</v>
      </c>
      <c r="F53" s="33"/>
      <c r="G53" s="5"/>
      <c r="H53" s="22" t="s">
        <v>96</v>
      </c>
      <c r="I53" s="16">
        <v>1224000</v>
      </c>
      <c r="J53" s="5"/>
      <c r="K53" s="43">
        <f t="shared" si="3"/>
        <v>293472324</v>
      </c>
      <c r="L53" s="43">
        <f t="shared" si="4"/>
        <v>0</v>
      </c>
    </row>
    <row r="54" spans="2:12" ht="21" customHeight="1">
      <c r="B54" s="3">
        <v>41774</v>
      </c>
      <c r="C54" s="4" t="s">
        <v>41</v>
      </c>
      <c r="D54" s="3">
        <v>41774</v>
      </c>
      <c r="E54" s="5" t="s">
        <v>225</v>
      </c>
      <c r="F54" s="33"/>
      <c r="G54" s="5"/>
      <c r="H54" s="22" t="s">
        <v>96</v>
      </c>
      <c r="I54" s="16">
        <v>235154</v>
      </c>
      <c r="J54" s="5"/>
      <c r="K54" s="43">
        <f t="shared" si="3"/>
        <v>293707478</v>
      </c>
      <c r="L54" s="43">
        <f t="shared" si="4"/>
        <v>0</v>
      </c>
    </row>
    <row r="55" spans="2:12" ht="21" customHeight="1">
      <c r="B55" s="3">
        <v>41774</v>
      </c>
      <c r="C55" s="4" t="s">
        <v>44</v>
      </c>
      <c r="D55" s="3">
        <v>41774</v>
      </c>
      <c r="E55" s="5" t="s">
        <v>85</v>
      </c>
      <c r="F55" s="33"/>
      <c r="G55" s="5"/>
      <c r="H55" s="22" t="s">
        <v>96</v>
      </c>
      <c r="I55" s="16">
        <v>1128000</v>
      </c>
      <c r="J55" s="5"/>
      <c r="K55" s="43">
        <f t="shared" si="3"/>
        <v>294835478</v>
      </c>
      <c r="L55" s="43">
        <f t="shared" si="4"/>
        <v>0</v>
      </c>
    </row>
    <row r="56" spans="2:12" ht="21" customHeight="1">
      <c r="B56" s="3">
        <v>41777</v>
      </c>
      <c r="C56" s="4" t="s">
        <v>46</v>
      </c>
      <c r="D56" s="3">
        <v>41777</v>
      </c>
      <c r="E56" s="5" t="s">
        <v>85</v>
      </c>
      <c r="F56" s="33"/>
      <c r="G56" s="5"/>
      <c r="H56" s="22" t="s">
        <v>96</v>
      </c>
      <c r="I56" s="16">
        <v>1136000</v>
      </c>
      <c r="J56" s="5"/>
      <c r="K56" s="43">
        <f t="shared" si="3"/>
        <v>295971478</v>
      </c>
      <c r="L56" s="43">
        <f t="shared" si="4"/>
        <v>0</v>
      </c>
    </row>
    <row r="57" spans="2:12" ht="21" customHeight="1">
      <c r="B57" s="3">
        <v>41778</v>
      </c>
      <c r="C57" s="4" t="s">
        <v>47</v>
      </c>
      <c r="D57" s="3">
        <v>41778</v>
      </c>
      <c r="E57" s="5" t="s">
        <v>90</v>
      </c>
      <c r="F57" s="33"/>
      <c r="G57" s="5"/>
      <c r="H57" s="22" t="s">
        <v>96</v>
      </c>
      <c r="I57" s="16">
        <v>26250</v>
      </c>
      <c r="J57" s="5"/>
      <c r="K57" s="43">
        <f t="shared" si="3"/>
        <v>295997728</v>
      </c>
      <c r="L57" s="43">
        <f t="shared" si="4"/>
        <v>0</v>
      </c>
    </row>
    <row r="58" spans="2:12" ht="21" customHeight="1">
      <c r="B58" s="3">
        <v>41779</v>
      </c>
      <c r="C58" s="4" t="s">
        <v>50</v>
      </c>
      <c r="D58" s="3">
        <v>41779</v>
      </c>
      <c r="E58" s="5" t="s">
        <v>241</v>
      </c>
      <c r="F58" s="33"/>
      <c r="G58" s="5"/>
      <c r="H58" s="22" t="s">
        <v>96</v>
      </c>
      <c r="I58" s="16">
        <v>327891</v>
      </c>
      <c r="J58" s="5"/>
      <c r="K58" s="43">
        <f t="shared" si="3"/>
        <v>296325619</v>
      </c>
      <c r="L58" s="43">
        <f t="shared" si="4"/>
        <v>0</v>
      </c>
    </row>
    <row r="59" spans="2:12" ht="21" customHeight="1">
      <c r="B59" s="3">
        <v>41783</v>
      </c>
      <c r="C59" s="4" t="s">
        <v>54</v>
      </c>
      <c r="D59" s="3">
        <v>41783</v>
      </c>
      <c r="E59" s="5" t="s">
        <v>91</v>
      </c>
      <c r="F59" s="33"/>
      <c r="G59" s="5"/>
      <c r="H59" s="22" t="s">
        <v>96</v>
      </c>
      <c r="I59" s="16">
        <v>293400</v>
      </c>
      <c r="J59" s="5"/>
      <c r="K59" s="43">
        <f t="shared" si="3"/>
        <v>296619019</v>
      </c>
      <c r="L59" s="43">
        <f t="shared" si="4"/>
        <v>0</v>
      </c>
    </row>
    <row r="60" spans="2:12" ht="21" customHeight="1">
      <c r="B60" s="3">
        <v>41785</v>
      </c>
      <c r="C60" s="4" t="s">
        <v>55</v>
      </c>
      <c r="D60" s="3">
        <v>41785</v>
      </c>
      <c r="E60" s="5" t="s">
        <v>84</v>
      </c>
      <c r="F60" s="33"/>
      <c r="G60" s="5"/>
      <c r="H60" s="22" t="s">
        <v>96</v>
      </c>
      <c r="I60" s="16">
        <v>1720000</v>
      </c>
      <c r="J60" s="5"/>
      <c r="K60" s="43">
        <f t="shared" si="3"/>
        <v>298339019</v>
      </c>
      <c r="L60" s="43">
        <f t="shared" si="4"/>
        <v>0</v>
      </c>
    </row>
    <row r="61" spans="2:12" ht="21" customHeight="1">
      <c r="B61" s="3">
        <v>41786</v>
      </c>
      <c r="C61" s="4" t="s">
        <v>56</v>
      </c>
      <c r="D61" s="3">
        <v>41786</v>
      </c>
      <c r="E61" s="5" t="s">
        <v>242</v>
      </c>
      <c r="F61" s="33"/>
      <c r="G61" s="5"/>
      <c r="H61" s="22" t="s">
        <v>96</v>
      </c>
      <c r="I61" s="16">
        <v>50000</v>
      </c>
      <c r="J61" s="5"/>
      <c r="K61" s="43">
        <f t="shared" si="3"/>
        <v>298389019</v>
      </c>
      <c r="L61" s="43">
        <f t="shared" si="4"/>
        <v>0</v>
      </c>
    </row>
    <row r="62" spans="2:12" ht="21" customHeight="1">
      <c r="B62" s="3">
        <v>41787</v>
      </c>
      <c r="C62" s="4" t="s">
        <v>59</v>
      </c>
      <c r="D62" s="3">
        <v>41787</v>
      </c>
      <c r="E62" s="5" t="s">
        <v>243</v>
      </c>
      <c r="F62" s="33"/>
      <c r="G62" s="5"/>
      <c r="H62" s="22" t="s">
        <v>96</v>
      </c>
      <c r="I62" s="16">
        <v>295455</v>
      </c>
      <c r="J62" s="5"/>
      <c r="K62" s="43">
        <f t="shared" si="3"/>
        <v>298684474</v>
      </c>
      <c r="L62" s="43">
        <f t="shared" si="4"/>
        <v>0</v>
      </c>
    </row>
    <row r="63" spans="2:12" ht="21" customHeight="1">
      <c r="B63" s="3">
        <v>41790</v>
      </c>
      <c r="C63" s="4" t="s">
        <v>60</v>
      </c>
      <c r="D63" s="3">
        <v>41790</v>
      </c>
      <c r="E63" s="5" t="s">
        <v>225</v>
      </c>
      <c r="F63" s="33"/>
      <c r="G63" s="5"/>
      <c r="H63" s="22" t="s">
        <v>96</v>
      </c>
      <c r="I63" s="16">
        <v>356127</v>
      </c>
      <c r="J63" s="5"/>
      <c r="K63" s="43">
        <f t="shared" si="3"/>
        <v>299040601</v>
      </c>
      <c r="L63" s="43">
        <f t="shared" si="4"/>
        <v>0</v>
      </c>
    </row>
    <row r="64" spans="2:12" ht="21" customHeight="1">
      <c r="B64" s="3">
        <v>41790</v>
      </c>
      <c r="C64" s="4" t="s">
        <v>61</v>
      </c>
      <c r="D64" s="3">
        <v>41790</v>
      </c>
      <c r="E64" s="5" t="s">
        <v>225</v>
      </c>
      <c r="F64" s="33"/>
      <c r="G64" s="5"/>
      <c r="H64" s="22" t="s">
        <v>96</v>
      </c>
      <c r="I64" s="16">
        <v>539426</v>
      </c>
      <c r="J64" s="5"/>
      <c r="K64" s="43">
        <f t="shared" si="3"/>
        <v>299580027</v>
      </c>
      <c r="L64" s="43">
        <f t="shared" si="4"/>
        <v>0</v>
      </c>
    </row>
    <row r="65" spans="2:12" ht="21" customHeight="1">
      <c r="B65" s="3">
        <v>41766</v>
      </c>
      <c r="C65" s="4" t="s">
        <v>169</v>
      </c>
      <c r="D65" s="3">
        <v>41766</v>
      </c>
      <c r="E65" s="5" t="s">
        <v>193</v>
      </c>
      <c r="F65" s="33"/>
      <c r="G65" s="5"/>
      <c r="H65" s="22" t="s">
        <v>21</v>
      </c>
      <c r="I65" s="16">
        <v>1277272</v>
      </c>
      <c r="J65" s="5"/>
      <c r="K65" s="43">
        <f t="shared" si="3"/>
        <v>300857299</v>
      </c>
      <c r="L65" s="43">
        <f t="shared" si="4"/>
        <v>0</v>
      </c>
    </row>
    <row r="66" spans="2:12" ht="21" customHeight="1">
      <c r="B66" s="3">
        <v>41774</v>
      </c>
      <c r="C66" s="4" t="s">
        <v>171</v>
      </c>
      <c r="D66" s="3">
        <v>41774</v>
      </c>
      <c r="E66" s="5" t="s">
        <v>210</v>
      </c>
      <c r="F66" s="33"/>
      <c r="G66" s="5"/>
      <c r="H66" s="22" t="s">
        <v>21</v>
      </c>
      <c r="I66" s="16">
        <v>1915300</v>
      </c>
      <c r="J66" s="5"/>
      <c r="K66" s="43">
        <f t="shared" ref="K66:K68" si="5">MAX(K65+I66-J66-L65,0)</f>
        <v>302772599</v>
      </c>
      <c r="L66" s="43">
        <f t="shared" ref="L66:L68" si="6">MAX(L65+J66-K65-I66,0)</f>
        <v>0</v>
      </c>
    </row>
    <row r="67" spans="2:12" ht="21" customHeight="1">
      <c r="B67" s="3">
        <v>41790</v>
      </c>
      <c r="C67" s="4" t="s">
        <v>172</v>
      </c>
      <c r="D67" s="3">
        <v>41790</v>
      </c>
      <c r="E67" s="5" t="s">
        <v>210</v>
      </c>
      <c r="F67" s="33"/>
      <c r="G67" s="5"/>
      <c r="H67" s="22" t="s">
        <v>21</v>
      </c>
      <c r="I67" s="16">
        <v>2139200</v>
      </c>
      <c r="J67" s="5"/>
      <c r="K67" s="43">
        <f t="shared" si="5"/>
        <v>304911799</v>
      </c>
      <c r="L67" s="43">
        <f t="shared" si="6"/>
        <v>0</v>
      </c>
    </row>
    <row r="68" spans="2:12" ht="21" customHeight="1">
      <c r="B68" s="3">
        <v>41790</v>
      </c>
      <c r="C68" s="4" t="s">
        <v>109</v>
      </c>
      <c r="D68" s="3">
        <v>41790</v>
      </c>
      <c r="E68" s="5" t="s">
        <v>110</v>
      </c>
      <c r="F68" s="33"/>
      <c r="G68" s="5"/>
      <c r="H68" s="22" t="s">
        <v>111</v>
      </c>
      <c r="I68" s="16"/>
      <c r="J68" s="5">
        <v>113152500</v>
      </c>
      <c r="K68" s="43">
        <f t="shared" si="5"/>
        <v>191759299</v>
      </c>
      <c r="L68" s="43">
        <f t="shared" si="6"/>
        <v>0</v>
      </c>
    </row>
    <row r="69" spans="2:12" ht="21" customHeight="1">
      <c r="B69" s="18"/>
      <c r="C69" s="15"/>
      <c r="D69" s="15"/>
      <c r="E69" s="15"/>
      <c r="F69" s="15"/>
      <c r="G69" s="15"/>
      <c r="H69" s="19"/>
      <c r="I69" s="15"/>
      <c r="J69" s="15"/>
      <c r="K69" s="4"/>
      <c r="L69" s="15"/>
    </row>
    <row r="70" spans="2:12">
      <c r="B70" s="18"/>
      <c r="C70" s="15"/>
      <c r="D70" s="15"/>
      <c r="E70" s="15"/>
      <c r="F70" s="15"/>
      <c r="G70" s="15"/>
      <c r="H70" s="19"/>
      <c r="I70" s="15"/>
      <c r="J70" s="15"/>
      <c r="K70" s="4"/>
      <c r="L70" s="15"/>
    </row>
    <row r="71" spans="2:12">
      <c r="B71" s="25"/>
      <c r="C71" s="25"/>
      <c r="D71" s="25"/>
      <c r="E71" s="25" t="s">
        <v>17</v>
      </c>
      <c r="F71" s="25"/>
      <c r="G71" s="25"/>
      <c r="H71" s="26" t="s">
        <v>18</v>
      </c>
      <c r="I71" s="25">
        <f>SUM(I14:I68)</f>
        <v>30719528</v>
      </c>
      <c r="J71" s="25">
        <f>SUM(J14:J68)</f>
        <v>113152500</v>
      </c>
      <c r="K71" s="26" t="s">
        <v>18</v>
      </c>
      <c r="L71" s="26" t="s">
        <v>18</v>
      </c>
    </row>
    <row r="72" spans="2:12">
      <c r="B72" s="28"/>
      <c r="C72" s="28"/>
      <c r="D72" s="28"/>
      <c r="E72" s="28" t="s">
        <v>19</v>
      </c>
      <c r="F72" s="28"/>
      <c r="G72" s="28"/>
      <c r="H72" s="29" t="s">
        <v>18</v>
      </c>
      <c r="I72" s="29" t="s">
        <v>18</v>
      </c>
      <c r="J72" s="29" t="s">
        <v>18</v>
      </c>
      <c r="K72" s="20">
        <f>K13+I71-J71</f>
        <v>191759299</v>
      </c>
      <c r="L72" s="29" t="s">
        <v>18</v>
      </c>
    </row>
    <row r="74" spans="2:12">
      <c r="B74" s="21" t="s">
        <v>23</v>
      </c>
    </row>
    <row r="75" spans="2:12">
      <c r="B75" s="21" t="s">
        <v>131</v>
      </c>
    </row>
    <row r="76" spans="2:12">
      <c r="K76" s="8" t="s">
        <v>132</v>
      </c>
    </row>
    <row r="77" spans="2:12" s="7" customFormat="1" ht="14.25">
      <c r="C77" s="49" t="s">
        <v>177</v>
      </c>
      <c r="D77" s="49"/>
      <c r="K77" s="7" t="s">
        <v>8</v>
      </c>
    </row>
    <row r="78" spans="2:12" s="2" customFormat="1">
      <c r="C78" s="50" t="s">
        <v>9</v>
      </c>
      <c r="D78" s="50"/>
      <c r="K78" s="2" t="s">
        <v>9</v>
      </c>
    </row>
    <row r="79" spans="2:1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</sheetData>
  <autoFilter ref="A11:N60">
    <filterColumn colId="8"/>
    <filterColumn colId="9"/>
  </autoFilter>
  <sortState ref="A13:N80">
    <sortCondition ref="B13:B80"/>
  </sortState>
  <mergeCells count="16">
    <mergeCell ref="C77:D77"/>
    <mergeCell ref="C78:D78"/>
    <mergeCell ref="I1:L1"/>
    <mergeCell ref="I2:L3"/>
    <mergeCell ref="H10:H11"/>
    <mergeCell ref="I10:J10"/>
    <mergeCell ref="K10:L10"/>
    <mergeCell ref="B5:L5"/>
    <mergeCell ref="B6:L6"/>
    <mergeCell ref="B7:L7"/>
    <mergeCell ref="B8:L8"/>
    <mergeCell ref="B10:B11"/>
    <mergeCell ref="C10:D10"/>
    <mergeCell ref="E10:E11"/>
    <mergeCell ref="F10:F11"/>
    <mergeCell ref="G10:G11"/>
  </mergeCells>
  <phoneticPr fontId="30" type="noConversion"/>
  <conditionalFormatting sqref="H21">
    <cfRule type="expression" dxfId="12" priority="3" stopIfTrue="1">
      <formula>$C21&lt;&gt;""</formula>
    </cfRule>
  </conditionalFormatting>
  <conditionalFormatting sqref="B14:J68">
    <cfRule type="expression" dxfId="11" priority="2" stopIfTrue="1">
      <formula>#REF!&lt;&gt;""</formula>
    </cfRule>
  </conditionalFormatting>
  <conditionalFormatting sqref="B66:J66">
    <cfRule type="expression" dxfId="10" priority="1" stopIfTrue="1">
      <formula>#REF!&lt;&gt;""</formula>
    </cfRule>
  </conditionalFormatting>
  <pageMargins left="0.35" right="0.13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L86"/>
  <sheetViews>
    <sheetView topLeftCell="B4" zoomScale="90" workbookViewId="0">
      <selection activeCell="K80" sqref="K80"/>
    </sheetView>
  </sheetViews>
  <sheetFormatPr defaultRowHeight="15"/>
  <cols>
    <col min="1" max="1" width="5.140625" style="6" hidden="1" customWidth="1"/>
    <col min="2" max="2" width="10.7109375" style="6" customWidth="1"/>
    <col min="3" max="3" width="9" style="6" customWidth="1"/>
    <col min="4" max="4" width="10.42578125" style="6" customWidth="1"/>
    <col min="5" max="5" width="40.8554687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3.28515625" style="6" customWidth="1"/>
    <col min="11" max="11" width="15.85546875" style="6" customWidth="1"/>
    <col min="12" max="12" width="12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ht="30" customHeight="1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20.2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7.5" customHeight="1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9.5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'05'!K72</f>
        <v>191759299</v>
      </c>
      <c r="L13" s="25"/>
    </row>
    <row r="14" spans="1:12" ht="19.5" customHeight="1">
      <c r="A14" s="6" t="str">
        <f t="shared" ref="A14:A47" si="0">C14&amp;D14</f>
        <v>GBN41810</v>
      </c>
      <c r="B14" s="3">
        <v>41810</v>
      </c>
      <c r="C14" s="4" t="s">
        <v>77</v>
      </c>
      <c r="D14" s="3">
        <v>41810</v>
      </c>
      <c r="E14" s="5" t="s">
        <v>244</v>
      </c>
      <c r="F14" s="33"/>
      <c r="G14" s="5"/>
      <c r="H14" s="22" t="s">
        <v>78</v>
      </c>
      <c r="I14" s="16">
        <v>4894</v>
      </c>
      <c r="J14" s="5"/>
      <c r="K14" s="43">
        <f>MAX(K13+I14-J14-L13,0)</f>
        <v>191764193</v>
      </c>
      <c r="L14" s="43">
        <f>MAX(L13+J14-K13-I14,0)</f>
        <v>0</v>
      </c>
    </row>
    <row r="15" spans="1:12" ht="19.5" customHeight="1">
      <c r="A15" s="6" t="str">
        <f t="shared" si="0"/>
        <v>GBN41810</v>
      </c>
      <c r="B15" s="3">
        <v>41810</v>
      </c>
      <c r="C15" s="4" t="s">
        <v>77</v>
      </c>
      <c r="D15" s="3">
        <v>41810</v>
      </c>
      <c r="E15" s="5" t="s">
        <v>244</v>
      </c>
      <c r="F15" s="33"/>
      <c r="G15" s="5"/>
      <c r="H15" s="22" t="s">
        <v>78</v>
      </c>
      <c r="I15" s="16">
        <v>4894</v>
      </c>
      <c r="J15" s="5"/>
      <c r="K15" s="43">
        <f t="shared" ref="K15:K41" si="1">MAX(K14+I15-J15-L14,0)</f>
        <v>191769087</v>
      </c>
      <c r="L15" s="43">
        <f t="shared" ref="L15:L41" si="2">MAX(L14+J15-K14-I15,0)</f>
        <v>0</v>
      </c>
    </row>
    <row r="16" spans="1:12" ht="19.5" customHeight="1">
      <c r="A16" s="6" t="str">
        <f t="shared" si="0"/>
        <v>GBN41810</v>
      </c>
      <c r="B16" s="3">
        <v>41810</v>
      </c>
      <c r="C16" s="4" t="s">
        <v>77</v>
      </c>
      <c r="D16" s="3">
        <v>41810</v>
      </c>
      <c r="E16" s="5" t="s">
        <v>244</v>
      </c>
      <c r="F16" s="33"/>
      <c r="G16" s="5"/>
      <c r="H16" s="22" t="s">
        <v>78</v>
      </c>
      <c r="I16" s="16">
        <v>4894</v>
      </c>
      <c r="J16" s="5"/>
      <c r="K16" s="43">
        <f t="shared" si="1"/>
        <v>191773981</v>
      </c>
      <c r="L16" s="43">
        <f t="shared" si="2"/>
        <v>0</v>
      </c>
    </row>
    <row r="17" spans="1:12" ht="19.5" customHeight="1">
      <c r="A17" s="6" t="str">
        <f t="shared" si="0"/>
        <v>GBN41810</v>
      </c>
      <c r="B17" s="3">
        <v>41810</v>
      </c>
      <c r="C17" s="4" t="s">
        <v>77</v>
      </c>
      <c r="D17" s="3">
        <v>41810</v>
      </c>
      <c r="E17" s="5" t="s">
        <v>118</v>
      </c>
      <c r="F17" s="33"/>
      <c r="G17" s="5"/>
      <c r="H17" s="22" t="s">
        <v>78</v>
      </c>
      <c r="I17" s="16">
        <v>31920</v>
      </c>
      <c r="J17" s="5"/>
      <c r="K17" s="43">
        <f t="shared" si="1"/>
        <v>191805901</v>
      </c>
      <c r="L17" s="43">
        <f t="shared" si="2"/>
        <v>0</v>
      </c>
    </row>
    <row r="18" spans="1:12" ht="19.5" customHeight="1">
      <c r="A18" s="6" t="str">
        <f t="shared" si="0"/>
        <v>GBN41795</v>
      </c>
      <c r="B18" s="3">
        <v>41795</v>
      </c>
      <c r="C18" s="4" t="s">
        <v>77</v>
      </c>
      <c r="D18" s="3">
        <v>41795</v>
      </c>
      <c r="E18" s="5" t="s">
        <v>107</v>
      </c>
      <c r="F18" s="33"/>
      <c r="G18" s="5"/>
      <c r="H18" s="22" t="s">
        <v>22</v>
      </c>
      <c r="I18" s="16">
        <v>3000</v>
      </c>
      <c r="J18" s="5"/>
      <c r="K18" s="43">
        <f t="shared" si="1"/>
        <v>191808901</v>
      </c>
      <c r="L18" s="43">
        <f t="shared" si="2"/>
        <v>0</v>
      </c>
    </row>
    <row r="19" spans="1:12" ht="19.5" customHeight="1">
      <c r="A19" s="6" t="str">
        <f t="shared" si="0"/>
        <v>GBN41795</v>
      </c>
      <c r="B19" s="3">
        <v>41795</v>
      </c>
      <c r="C19" s="4" t="s">
        <v>77</v>
      </c>
      <c r="D19" s="3">
        <v>41795</v>
      </c>
      <c r="E19" s="5" t="s">
        <v>107</v>
      </c>
      <c r="F19" s="33"/>
      <c r="G19" s="5"/>
      <c r="H19" s="22" t="s">
        <v>22</v>
      </c>
      <c r="I19" s="16">
        <v>2000</v>
      </c>
      <c r="J19" s="5"/>
      <c r="K19" s="43">
        <f t="shared" si="1"/>
        <v>191810901</v>
      </c>
      <c r="L19" s="43">
        <f t="shared" si="2"/>
        <v>0</v>
      </c>
    </row>
    <row r="20" spans="1:12" ht="19.5" customHeight="1">
      <c r="A20" s="6" t="str">
        <f t="shared" si="0"/>
        <v>GBN41795</v>
      </c>
      <c r="B20" s="3">
        <v>41795</v>
      </c>
      <c r="C20" s="4" t="s">
        <v>77</v>
      </c>
      <c r="D20" s="3">
        <v>41795</v>
      </c>
      <c r="E20" s="5" t="s">
        <v>107</v>
      </c>
      <c r="F20" s="33"/>
      <c r="G20" s="5"/>
      <c r="H20" s="22" t="s">
        <v>22</v>
      </c>
      <c r="I20" s="16">
        <v>2000</v>
      </c>
      <c r="J20" s="5"/>
      <c r="K20" s="43">
        <f t="shared" si="1"/>
        <v>191812901</v>
      </c>
      <c r="L20" s="43">
        <f t="shared" si="2"/>
        <v>0</v>
      </c>
    </row>
    <row r="21" spans="1:12" ht="19.5" customHeight="1">
      <c r="A21" s="6" t="str">
        <f t="shared" si="0"/>
        <v>GBN41795</v>
      </c>
      <c r="B21" s="3">
        <v>41795</v>
      </c>
      <c r="C21" s="4" t="s">
        <v>77</v>
      </c>
      <c r="D21" s="3">
        <v>41795</v>
      </c>
      <c r="E21" s="5" t="s">
        <v>107</v>
      </c>
      <c r="F21" s="33"/>
      <c r="G21" s="5"/>
      <c r="H21" s="22" t="s">
        <v>22</v>
      </c>
      <c r="I21" s="16">
        <v>2500</v>
      </c>
      <c r="J21" s="5"/>
      <c r="K21" s="43">
        <f t="shared" si="1"/>
        <v>191815401</v>
      </c>
      <c r="L21" s="43">
        <f t="shared" si="2"/>
        <v>0</v>
      </c>
    </row>
    <row r="22" spans="1:12" ht="19.5" customHeight="1">
      <c r="A22" s="6" t="str">
        <f t="shared" si="0"/>
        <v>GBN41795</v>
      </c>
      <c r="B22" s="3">
        <v>41795</v>
      </c>
      <c r="C22" s="4" t="s">
        <v>77</v>
      </c>
      <c r="D22" s="3">
        <v>41795</v>
      </c>
      <c r="E22" s="5" t="s">
        <v>107</v>
      </c>
      <c r="F22" s="5"/>
      <c r="G22" s="5"/>
      <c r="H22" s="22" t="s">
        <v>22</v>
      </c>
      <c r="I22" s="16">
        <v>2000</v>
      </c>
      <c r="J22" s="5"/>
      <c r="K22" s="43">
        <f t="shared" si="1"/>
        <v>191817401</v>
      </c>
      <c r="L22" s="43">
        <f t="shared" si="2"/>
        <v>0</v>
      </c>
    </row>
    <row r="23" spans="1:12" ht="19.5" customHeight="1">
      <c r="A23" s="6" t="str">
        <f t="shared" si="0"/>
        <v>GBN41795</v>
      </c>
      <c r="B23" s="3">
        <v>41795</v>
      </c>
      <c r="C23" s="4" t="s">
        <v>77</v>
      </c>
      <c r="D23" s="3">
        <v>41795</v>
      </c>
      <c r="E23" s="23" t="s">
        <v>107</v>
      </c>
      <c r="F23" s="23"/>
      <c r="G23" s="5"/>
      <c r="H23" s="22" t="s">
        <v>22</v>
      </c>
      <c r="I23" s="16">
        <v>2000</v>
      </c>
      <c r="J23" s="5"/>
      <c r="K23" s="43">
        <f t="shared" si="1"/>
        <v>191819401</v>
      </c>
      <c r="L23" s="43">
        <f t="shared" si="2"/>
        <v>0</v>
      </c>
    </row>
    <row r="24" spans="1:12" ht="19.5" customHeight="1">
      <c r="B24" s="3">
        <v>41795</v>
      </c>
      <c r="C24" s="15" t="s">
        <v>77</v>
      </c>
      <c r="D24" s="3">
        <v>41795</v>
      </c>
      <c r="E24" s="15" t="s">
        <v>107</v>
      </c>
      <c r="F24" s="15"/>
      <c r="G24" s="15"/>
      <c r="H24" s="22" t="s">
        <v>22</v>
      </c>
      <c r="I24" s="15">
        <v>2000</v>
      </c>
      <c r="J24" s="15"/>
      <c r="K24" s="43">
        <f t="shared" si="1"/>
        <v>191821401</v>
      </c>
      <c r="L24" s="43">
        <f t="shared" si="2"/>
        <v>0</v>
      </c>
    </row>
    <row r="25" spans="1:12" ht="19.5" customHeight="1">
      <c r="A25" s="6" t="str">
        <f t="shared" si="0"/>
        <v>GBN41795</v>
      </c>
      <c r="B25" s="3">
        <v>41795</v>
      </c>
      <c r="C25" s="4" t="s">
        <v>77</v>
      </c>
      <c r="D25" s="3">
        <v>41795</v>
      </c>
      <c r="E25" s="5" t="s">
        <v>107</v>
      </c>
      <c r="F25" s="5"/>
      <c r="G25" s="5"/>
      <c r="H25" s="22" t="s">
        <v>22</v>
      </c>
      <c r="I25" s="16">
        <v>2500</v>
      </c>
      <c r="J25" s="5"/>
      <c r="K25" s="43">
        <f t="shared" si="1"/>
        <v>191823901</v>
      </c>
      <c r="L25" s="43">
        <f t="shared" si="2"/>
        <v>0</v>
      </c>
    </row>
    <row r="26" spans="1:12" ht="19.5" customHeight="1">
      <c r="A26" s="6" t="str">
        <f t="shared" si="0"/>
        <v>GBN41803</v>
      </c>
      <c r="B26" s="3">
        <v>41803</v>
      </c>
      <c r="C26" s="4" t="s">
        <v>77</v>
      </c>
      <c r="D26" s="3">
        <v>41803</v>
      </c>
      <c r="E26" s="5" t="s">
        <v>106</v>
      </c>
      <c r="F26" s="33"/>
      <c r="G26" s="5"/>
      <c r="H26" s="22" t="s">
        <v>22</v>
      </c>
      <c r="I26" s="16">
        <v>2500</v>
      </c>
      <c r="J26" s="5"/>
      <c r="K26" s="43">
        <f t="shared" si="1"/>
        <v>191826401</v>
      </c>
      <c r="L26" s="43">
        <f t="shared" si="2"/>
        <v>0</v>
      </c>
    </row>
    <row r="27" spans="1:12" ht="19.5" customHeight="1">
      <c r="A27" s="6" t="str">
        <f t="shared" si="0"/>
        <v>GBN41803</v>
      </c>
      <c r="B27" s="3">
        <v>41803</v>
      </c>
      <c r="C27" s="4" t="s">
        <v>77</v>
      </c>
      <c r="D27" s="3">
        <v>41803</v>
      </c>
      <c r="E27" s="5" t="s">
        <v>106</v>
      </c>
      <c r="F27" s="33"/>
      <c r="G27" s="5"/>
      <c r="H27" s="22" t="s">
        <v>22</v>
      </c>
      <c r="I27" s="16">
        <v>2500</v>
      </c>
      <c r="J27" s="5"/>
      <c r="K27" s="43">
        <f t="shared" si="1"/>
        <v>191828901</v>
      </c>
      <c r="L27" s="43">
        <f t="shared" si="2"/>
        <v>0</v>
      </c>
    </row>
    <row r="28" spans="1:12" ht="19.5" customHeight="1">
      <c r="A28" s="6" t="str">
        <f t="shared" si="0"/>
        <v>GBN41803</v>
      </c>
      <c r="B28" s="3">
        <v>41803</v>
      </c>
      <c r="C28" s="4" t="s">
        <v>77</v>
      </c>
      <c r="D28" s="3">
        <v>41803</v>
      </c>
      <c r="E28" s="5" t="s">
        <v>106</v>
      </c>
      <c r="F28" s="33"/>
      <c r="G28" s="5"/>
      <c r="H28" s="22" t="s">
        <v>22</v>
      </c>
      <c r="I28" s="16">
        <v>2000</v>
      </c>
      <c r="J28" s="5"/>
      <c r="K28" s="43">
        <f t="shared" si="1"/>
        <v>191830901</v>
      </c>
      <c r="L28" s="43">
        <f t="shared" si="2"/>
        <v>0</v>
      </c>
    </row>
    <row r="29" spans="1:12" ht="19.5" customHeight="1">
      <c r="A29" s="6" t="str">
        <f t="shared" si="0"/>
        <v>GBN41803</v>
      </c>
      <c r="B29" s="3">
        <v>41803</v>
      </c>
      <c r="C29" s="4" t="s">
        <v>77</v>
      </c>
      <c r="D29" s="3">
        <v>41803</v>
      </c>
      <c r="E29" s="23" t="s">
        <v>106</v>
      </c>
      <c r="F29" s="33"/>
      <c r="G29" s="5"/>
      <c r="H29" s="22" t="s">
        <v>22</v>
      </c>
      <c r="I29" s="16">
        <v>2000</v>
      </c>
      <c r="J29" s="5"/>
      <c r="K29" s="43">
        <f t="shared" si="1"/>
        <v>191832901</v>
      </c>
      <c r="L29" s="43">
        <f t="shared" si="2"/>
        <v>0</v>
      </c>
    </row>
    <row r="30" spans="1:12" ht="19.5" customHeight="1">
      <c r="A30" s="6" t="str">
        <f t="shared" si="0"/>
        <v>GBN41804</v>
      </c>
      <c r="B30" s="3">
        <v>41804</v>
      </c>
      <c r="C30" s="4" t="s">
        <v>77</v>
      </c>
      <c r="D30" s="3">
        <v>41804</v>
      </c>
      <c r="E30" s="5" t="s">
        <v>106</v>
      </c>
      <c r="F30" s="33"/>
      <c r="G30" s="5"/>
      <c r="H30" s="22" t="s">
        <v>22</v>
      </c>
      <c r="I30" s="16">
        <v>4000</v>
      </c>
      <c r="J30" s="5"/>
      <c r="K30" s="43">
        <f t="shared" si="1"/>
        <v>191836901</v>
      </c>
      <c r="L30" s="43">
        <f t="shared" si="2"/>
        <v>0</v>
      </c>
    </row>
    <row r="31" spans="1:12" ht="19.5" customHeight="1">
      <c r="A31" s="6" t="str">
        <f t="shared" si="0"/>
        <v>GBN41810</v>
      </c>
      <c r="B31" s="3">
        <v>41810</v>
      </c>
      <c r="C31" s="4" t="s">
        <v>77</v>
      </c>
      <c r="D31" s="3">
        <v>41810</v>
      </c>
      <c r="E31" s="23" t="s">
        <v>195</v>
      </c>
      <c r="F31" s="33"/>
      <c r="G31" s="5"/>
      <c r="H31" s="22" t="s">
        <v>22</v>
      </c>
      <c r="I31" s="16">
        <v>5000</v>
      </c>
      <c r="J31" s="5"/>
      <c r="K31" s="43">
        <f t="shared" si="1"/>
        <v>191841901</v>
      </c>
      <c r="L31" s="43">
        <f t="shared" si="2"/>
        <v>0</v>
      </c>
    </row>
    <row r="32" spans="1:12" ht="19.5" customHeight="1">
      <c r="A32" s="6" t="str">
        <f t="shared" si="0"/>
        <v>GBN41810</v>
      </c>
      <c r="B32" s="3">
        <v>41810</v>
      </c>
      <c r="C32" s="4" t="s">
        <v>77</v>
      </c>
      <c r="D32" s="3">
        <v>41810</v>
      </c>
      <c r="E32" s="23" t="s">
        <v>195</v>
      </c>
      <c r="F32" s="34"/>
      <c r="G32" s="32"/>
      <c r="H32" s="22" t="s">
        <v>22</v>
      </c>
      <c r="I32" s="16">
        <v>3100</v>
      </c>
      <c r="J32" s="5"/>
      <c r="K32" s="43">
        <f t="shared" si="1"/>
        <v>191845001</v>
      </c>
      <c r="L32" s="43">
        <f t="shared" si="2"/>
        <v>0</v>
      </c>
    </row>
    <row r="33" spans="1:12" ht="19.5" customHeight="1">
      <c r="A33" s="6" t="str">
        <f t="shared" si="0"/>
        <v>GBN41811</v>
      </c>
      <c r="B33" s="3">
        <v>41811</v>
      </c>
      <c r="C33" s="4" t="s">
        <v>77</v>
      </c>
      <c r="D33" s="3">
        <v>41811</v>
      </c>
      <c r="E33" s="5" t="s">
        <v>195</v>
      </c>
      <c r="F33" s="34"/>
      <c r="G33" s="32"/>
      <c r="H33" s="22" t="s">
        <v>22</v>
      </c>
      <c r="I33" s="16">
        <v>1900</v>
      </c>
      <c r="J33" s="5"/>
      <c r="K33" s="43">
        <f t="shared" si="1"/>
        <v>191846901</v>
      </c>
      <c r="L33" s="43">
        <f t="shared" si="2"/>
        <v>0</v>
      </c>
    </row>
    <row r="34" spans="1:12" ht="19.5" customHeight="1">
      <c r="A34" s="6" t="str">
        <f t="shared" si="0"/>
        <v>GBN41811</v>
      </c>
      <c r="B34" s="3">
        <v>41811</v>
      </c>
      <c r="C34" s="4" t="s">
        <v>77</v>
      </c>
      <c r="D34" s="3">
        <v>41811</v>
      </c>
      <c r="E34" s="5" t="s">
        <v>195</v>
      </c>
      <c r="F34" s="33"/>
      <c r="G34" s="5"/>
      <c r="H34" s="22" t="s">
        <v>22</v>
      </c>
      <c r="I34" s="16">
        <v>5000</v>
      </c>
      <c r="J34" s="5"/>
      <c r="K34" s="43">
        <f t="shared" si="1"/>
        <v>191851901</v>
      </c>
      <c r="L34" s="43">
        <f t="shared" si="2"/>
        <v>0</v>
      </c>
    </row>
    <row r="35" spans="1:12" ht="19.5" customHeight="1">
      <c r="A35" s="6" t="str">
        <f t="shared" si="0"/>
        <v>CTGS41792</v>
      </c>
      <c r="B35" s="3">
        <v>41820</v>
      </c>
      <c r="C35" s="4" t="s">
        <v>97</v>
      </c>
      <c r="D35" s="3">
        <v>41792</v>
      </c>
      <c r="E35" s="5" t="s">
        <v>245</v>
      </c>
      <c r="F35" s="5"/>
      <c r="G35" s="5"/>
      <c r="H35" s="22" t="s">
        <v>21</v>
      </c>
      <c r="I35" s="16">
        <v>332500</v>
      </c>
      <c r="J35" s="5"/>
      <c r="K35" s="43">
        <f t="shared" si="1"/>
        <v>192184401</v>
      </c>
      <c r="L35" s="43">
        <f t="shared" si="2"/>
        <v>0</v>
      </c>
    </row>
    <row r="36" spans="1:12" ht="19.5" customHeight="1">
      <c r="A36" s="6" t="str">
        <f t="shared" si="0"/>
        <v>CTGS41793</v>
      </c>
      <c r="B36" s="3">
        <v>41820</v>
      </c>
      <c r="C36" s="4" t="s">
        <v>97</v>
      </c>
      <c r="D36" s="3">
        <v>41793</v>
      </c>
      <c r="E36" s="5" t="s">
        <v>234</v>
      </c>
      <c r="F36" s="33"/>
      <c r="G36" s="5"/>
      <c r="H36" s="22" t="s">
        <v>21</v>
      </c>
      <c r="I36" s="16">
        <v>180240</v>
      </c>
      <c r="J36" s="5"/>
      <c r="K36" s="43">
        <f t="shared" si="1"/>
        <v>192364641</v>
      </c>
      <c r="L36" s="43">
        <f t="shared" si="2"/>
        <v>0</v>
      </c>
    </row>
    <row r="37" spans="1:12" ht="19.5" customHeight="1">
      <c r="A37" s="6" t="str">
        <f t="shared" si="0"/>
        <v>CTGS41802</v>
      </c>
      <c r="B37" s="3">
        <v>41820</v>
      </c>
      <c r="C37" s="4" t="s">
        <v>97</v>
      </c>
      <c r="D37" s="3">
        <v>41802</v>
      </c>
      <c r="E37" s="5" t="s">
        <v>234</v>
      </c>
      <c r="F37" s="33"/>
      <c r="G37" s="5"/>
      <c r="H37" s="22" t="s">
        <v>21</v>
      </c>
      <c r="I37" s="16">
        <v>665997</v>
      </c>
      <c r="J37" s="5"/>
      <c r="K37" s="43">
        <f t="shared" si="1"/>
        <v>193030638</v>
      </c>
      <c r="L37" s="43">
        <f t="shared" si="2"/>
        <v>0</v>
      </c>
    </row>
    <row r="38" spans="1:12" ht="19.5" customHeight="1">
      <c r="A38" s="6" t="str">
        <f t="shared" si="0"/>
        <v>CTGS41802</v>
      </c>
      <c r="B38" s="3">
        <v>41820</v>
      </c>
      <c r="C38" s="4" t="s">
        <v>97</v>
      </c>
      <c r="D38" s="3">
        <v>41802</v>
      </c>
      <c r="E38" s="5" t="s">
        <v>151</v>
      </c>
      <c r="F38" s="33"/>
      <c r="G38" s="5"/>
      <c r="H38" s="22" t="s">
        <v>21</v>
      </c>
      <c r="I38" s="16">
        <v>548182</v>
      </c>
      <c r="J38" s="5"/>
      <c r="K38" s="43">
        <f t="shared" si="1"/>
        <v>193578820</v>
      </c>
      <c r="L38" s="43">
        <f t="shared" si="2"/>
        <v>0</v>
      </c>
    </row>
    <row r="39" spans="1:12" ht="19.5" customHeight="1">
      <c r="A39" s="6" t="str">
        <f t="shared" si="0"/>
        <v>CTGS41805</v>
      </c>
      <c r="B39" s="3">
        <v>41820</v>
      </c>
      <c r="C39" s="4" t="s">
        <v>97</v>
      </c>
      <c r="D39" s="3">
        <v>41805</v>
      </c>
      <c r="E39" s="5" t="s">
        <v>148</v>
      </c>
      <c r="F39" s="33"/>
      <c r="G39" s="5"/>
      <c r="H39" s="22" t="s">
        <v>21</v>
      </c>
      <c r="I39" s="16">
        <v>4600000</v>
      </c>
      <c r="J39" s="5"/>
      <c r="K39" s="43">
        <f t="shared" si="1"/>
        <v>198178820</v>
      </c>
      <c r="L39" s="43">
        <f t="shared" si="2"/>
        <v>0</v>
      </c>
    </row>
    <row r="40" spans="1:12" ht="19.5" customHeight="1">
      <c r="A40" s="6" t="str">
        <f t="shared" si="0"/>
        <v>CTGS41812</v>
      </c>
      <c r="B40" s="3">
        <v>41820</v>
      </c>
      <c r="C40" s="4" t="s">
        <v>97</v>
      </c>
      <c r="D40" s="3">
        <v>41812</v>
      </c>
      <c r="E40" s="5" t="s">
        <v>116</v>
      </c>
      <c r="F40" s="33"/>
      <c r="G40" s="5"/>
      <c r="H40" s="22" t="s">
        <v>21</v>
      </c>
      <c r="I40" s="16">
        <v>2249100</v>
      </c>
      <c r="J40" s="5"/>
      <c r="K40" s="43">
        <f t="shared" si="1"/>
        <v>200427920</v>
      </c>
      <c r="L40" s="43">
        <f t="shared" si="2"/>
        <v>0</v>
      </c>
    </row>
    <row r="41" spans="1:12" ht="19.5" customHeight="1">
      <c r="A41" s="6" t="str">
        <f t="shared" si="0"/>
        <v>CTGS41820</v>
      </c>
      <c r="B41" s="3">
        <v>41820</v>
      </c>
      <c r="C41" s="4" t="s">
        <v>97</v>
      </c>
      <c r="D41" s="3">
        <v>41820</v>
      </c>
      <c r="E41" s="5" t="s">
        <v>116</v>
      </c>
      <c r="F41" s="33"/>
      <c r="G41" s="5"/>
      <c r="H41" s="22" t="s">
        <v>21</v>
      </c>
      <c r="I41" s="16">
        <v>145440</v>
      </c>
      <c r="J41" s="5"/>
      <c r="K41" s="43">
        <f t="shared" si="1"/>
        <v>200573360</v>
      </c>
      <c r="L41" s="43">
        <f t="shared" si="2"/>
        <v>0</v>
      </c>
    </row>
    <row r="42" spans="1:12" ht="19.5" customHeight="1">
      <c r="A42" s="6" t="str">
        <f t="shared" si="0"/>
        <v>CTGS41807</v>
      </c>
      <c r="B42" s="3">
        <v>41820</v>
      </c>
      <c r="C42" s="4" t="s">
        <v>97</v>
      </c>
      <c r="D42" s="3">
        <v>41807</v>
      </c>
      <c r="E42" s="5" t="s">
        <v>246</v>
      </c>
      <c r="F42" s="33"/>
      <c r="G42" s="5"/>
      <c r="H42" s="22" t="s">
        <v>21</v>
      </c>
      <c r="I42" s="16">
        <v>449632</v>
      </c>
      <c r="J42" s="5"/>
      <c r="K42" s="43">
        <f t="shared" ref="K42:K76" si="3">MAX(K41+I42-J42-L41,0)</f>
        <v>201022992</v>
      </c>
      <c r="L42" s="43">
        <f t="shared" ref="L42:L76" si="4">MAX(L41+J42-K41-I42,0)</f>
        <v>0</v>
      </c>
    </row>
    <row r="43" spans="1:12" ht="19.5" customHeight="1">
      <c r="A43" s="6" t="str">
        <f t="shared" si="0"/>
        <v>CTGS41799</v>
      </c>
      <c r="B43" s="3">
        <v>41820</v>
      </c>
      <c r="C43" s="4" t="s">
        <v>97</v>
      </c>
      <c r="D43" s="3">
        <v>41799</v>
      </c>
      <c r="E43" s="23" t="s">
        <v>247</v>
      </c>
      <c r="F43" s="33"/>
      <c r="G43" s="5"/>
      <c r="H43" s="22" t="s">
        <v>21</v>
      </c>
      <c r="I43" s="16">
        <v>2557750</v>
      </c>
      <c r="J43" s="5"/>
      <c r="K43" s="43">
        <f t="shared" si="3"/>
        <v>203580742</v>
      </c>
      <c r="L43" s="43">
        <f t="shared" si="4"/>
        <v>0</v>
      </c>
    </row>
    <row r="44" spans="1:12" ht="19.5" customHeight="1">
      <c r="A44" s="6" t="str">
        <f t="shared" si="0"/>
        <v>CTGS41807</v>
      </c>
      <c r="B44" s="3">
        <v>41820</v>
      </c>
      <c r="C44" s="4" t="s">
        <v>97</v>
      </c>
      <c r="D44" s="3">
        <v>41807</v>
      </c>
      <c r="E44" s="5" t="s">
        <v>248</v>
      </c>
      <c r="F44" s="33"/>
      <c r="G44" s="5"/>
      <c r="H44" s="22" t="s">
        <v>21</v>
      </c>
      <c r="I44" s="16">
        <v>2079000</v>
      </c>
      <c r="J44" s="5"/>
      <c r="K44" s="43">
        <f t="shared" si="3"/>
        <v>205659742</v>
      </c>
      <c r="L44" s="43">
        <f t="shared" si="4"/>
        <v>0</v>
      </c>
    </row>
    <row r="45" spans="1:12" ht="19.5" customHeight="1">
      <c r="A45" s="6" t="str">
        <f t="shared" si="0"/>
        <v>CTGS41816</v>
      </c>
      <c r="B45" s="3">
        <v>41820</v>
      </c>
      <c r="C45" s="4" t="s">
        <v>97</v>
      </c>
      <c r="D45" s="3">
        <v>41816</v>
      </c>
      <c r="E45" s="5" t="s">
        <v>249</v>
      </c>
      <c r="F45" s="33"/>
      <c r="G45" s="5"/>
      <c r="H45" s="22" t="s">
        <v>21</v>
      </c>
      <c r="I45" s="16">
        <v>2385380</v>
      </c>
      <c r="J45" s="5"/>
      <c r="K45" s="43">
        <f t="shared" si="3"/>
        <v>208045122</v>
      </c>
      <c r="L45" s="43">
        <f t="shared" si="4"/>
        <v>0</v>
      </c>
    </row>
    <row r="46" spans="1:12" ht="19.5" customHeight="1">
      <c r="A46" s="6" t="str">
        <f t="shared" si="0"/>
        <v>CTGS41793</v>
      </c>
      <c r="B46" s="3">
        <v>41793</v>
      </c>
      <c r="C46" s="4" t="s">
        <v>97</v>
      </c>
      <c r="D46" s="3">
        <v>41793</v>
      </c>
      <c r="E46" s="5" t="s">
        <v>250</v>
      </c>
      <c r="F46" s="33"/>
      <c r="G46" s="5"/>
      <c r="H46" s="22" t="s">
        <v>80</v>
      </c>
      <c r="I46" s="16">
        <v>33676</v>
      </c>
      <c r="J46" s="5"/>
      <c r="K46" s="43">
        <f t="shared" si="3"/>
        <v>208078798</v>
      </c>
      <c r="L46" s="43">
        <f t="shared" si="4"/>
        <v>0</v>
      </c>
    </row>
    <row r="47" spans="1:12" ht="19.5" customHeight="1">
      <c r="A47" s="6" t="str">
        <f t="shared" si="0"/>
        <v>CTGS41793</v>
      </c>
      <c r="B47" s="3">
        <v>41793</v>
      </c>
      <c r="C47" s="4" t="s">
        <v>97</v>
      </c>
      <c r="D47" s="3">
        <v>41793</v>
      </c>
      <c r="E47" s="5" t="s">
        <v>251</v>
      </c>
      <c r="F47" s="33"/>
      <c r="G47" s="5"/>
      <c r="H47" s="22" t="s">
        <v>80</v>
      </c>
      <c r="I47" s="16">
        <v>52950</v>
      </c>
      <c r="J47" s="5"/>
      <c r="K47" s="43">
        <f t="shared" si="3"/>
        <v>208131748</v>
      </c>
      <c r="L47" s="43">
        <f t="shared" si="4"/>
        <v>0</v>
      </c>
    </row>
    <row r="48" spans="1:12" ht="19.5" customHeight="1">
      <c r="A48" s="6" t="str">
        <f>C48&amp;D48</f>
        <v>CTGS41802</v>
      </c>
      <c r="B48" s="3">
        <v>41802</v>
      </c>
      <c r="C48" s="4" t="s">
        <v>97</v>
      </c>
      <c r="D48" s="3">
        <v>41802</v>
      </c>
      <c r="E48" s="5" t="s">
        <v>252</v>
      </c>
      <c r="F48" s="33"/>
      <c r="G48" s="5"/>
      <c r="H48" s="22" t="s">
        <v>80</v>
      </c>
      <c r="I48" s="16">
        <v>183717</v>
      </c>
      <c r="J48" s="5"/>
      <c r="K48" s="43">
        <f t="shared" si="3"/>
        <v>208315465</v>
      </c>
      <c r="L48" s="43">
        <f t="shared" si="4"/>
        <v>0</v>
      </c>
    </row>
    <row r="49" spans="2:12" ht="19.5" customHeight="1">
      <c r="B49" s="3">
        <v>41802</v>
      </c>
      <c r="C49" s="4" t="s">
        <v>97</v>
      </c>
      <c r="D49" s="3">
        <v>41802</v>
      </c>
      <c r="E49" s="5" t="s">
        <v>251</v>
      </c>
      <c r="F49" s="33"/>
      <c r="G49" s="5"/>
      <c r="H49" s="22" t="s">
        <v>80</v>
      </c>
      <c r="I49" s="16">
        <v>58273</v>
      </c>
      <c r="J49" s="5"/>
      <c r="K49" s="43">
        <f t="shared" si="3"/>
        <v>208373738</v>
      </c>
      <c r="L49" s="43">
        <f t="shared" si="4"/>
        <v>0</v>
      </c>
    </row>
    <row r="50" spans="2:12" ht="19.5" customHeight="1">
      <c r="B50" s="3">
        <v>41803</v>
      </c>
      <c r="C50" s="4" t="s">
        <v>97</v>
      </c>
      <c r="D50" s="3">
        <v>41803</v>
      </c>
      <c r="E50" s="5" t="s">
        <v>253</v>
      </c>
      <c r="F50" s="33"/>
      <c r="G50" s="5"/>
      <c r="H50" s="22" t="s">
        <v>80</v>
      </c>
      <c r="I50" s="16">
        <v>51492</v>
      </c>
      <c r="J50" s="5"/>
      <c r="K50" s="43">
        <f t="shared" si="3"/>
        <v>208425230</v>
      </c>
      <c r="L50" s="43">
        <f t="shared" si="4"/>
        <v>0</v>
      </c>
    </row>
    <row r="51" spans="2:12" ht="19.5" customHeight="1">
      <c r="B51" s="3">
        <v>41810</v>
      </c>
      <c r="C51" s="4" t="s">
        <v>97</v>
      </c>
      <c r="D51" s="3">
        <v>41810</v>
      </c>
      <c r="E51" s="5" t="s">
        <v>251</v>
      </c>
      <c r="F51" s="33"/>
      <c r="G51" s="5"/>
      <c r="H51" s="22" t="s">
        <v>80</v>
      </c>
      <c r="I51" s="16">
        <v>63840</v>
      </c>
      <c r="J51" s="5"/>
      <c r="K51" s="43">
        <f t="shared" si="3"/>
        <v>208489070</v>
      </c>
      <c r="L51" s="43">
        <f t="shared" si="4"/>
        <v>0</v>
      </c>
    </row>
    <row r="52" spans="2:12" ht="19.5" customHeight="1">
      <c r="B52" s="3">
        <v>41816</v>
      </c>
      <c r="C52" s="4" t="s">
        <v>97</v>
      </c>
      <c r="D52" s="3">
        <v>41816</v>
      </c>
      <c r="E52" s="5" t="s">
        <v>251</v>
      </c>
      <c r="F52" s="33"/>
      <c r="G52" s="5"/>
      <c r="H52" s="22" t="s">
        <v>80</v>
      </c>
      <c r="I52" s="16">
        <v>47948</v>
      </c>
      <c r="J52" s="5"/>
      <c r="K52" s="43">
        <f t="shared" si="3"/>
        <v>208537018</v>
      </c>
      <c r="L52" s="43">
        <f t="shared" si="4"/>
        <v>0</v>
      </c>
    </row>
    <row r="53" spans="2:12" ht="19.5" customHeight="1">
      <c r="B53" s="3">
        <v>41791</v>
      </c>
      <c r="C53" s="4" t="s">
        <v>31</v>
      </c>
      <c r="D53" s="3">
        <v>41788</v>
      </c>
      <c r="E53" s="5" t="s">
        <v>190</v>
      </c>
      <c r="F53" s="33"/>
      <c r="G53" s="5"/>
      <c r="H53" s="22" t="s">
        <v>96</v>
      </c>
      <c r="I53" s="16">
        <v>96364</v>
      </c>
      <c r="J53" s="5"/>
      <c r="K53" s="43">
        <f t="shared" si="3"/>
        <v>208633382</v>
      </c>
      <c r="L53" s="43">
        <f t="shared" si="4"/>
        <v>0</v>
      </c>
    </row>
    <row r="54" spans="2:12" ht="19.5" customHeight="1">
      <c r="B54" s="3">
        <v>41791</v>
      </c>
      <c r="C54" s="4" t="s">
        <v>33</v>
      </c>
      <c r="D54" s="3">
        <v>41789</v>
      </c>
      <c r="E54" s="5" t="s">
        <v>26</v>
      </c>
      <c r="F54" s="33"/>
      <c r="G54" s="5"/>
      <c r="H54" s="22" t="s">
        <v>96</v>
      </c>
      <c r="I54" s="16">
        <v>517500</v>
      </c>
      <c r="J54" s="5"/>
      <c r="K54" s="43">
        <f t="shared" si="3"/>
        <v>209150882</v>
      </c>
      <c r="L54" s="43">
        <f t="shared" si="4"/>
        <v>0</v>
      </c>
    </row>
    <row r="55" spans="2:12" ht="19.5" customHeight="1">
      <c r="B55" s="3">
        <v>41791</v>
      </c>
      <c r="C55" s="4" t="s">
        <v>33</v>
      </c>
      <c r="D55" s="3">
        <v>41789</v>
      </c>
      <c r="E55" s="5" t="s">
        <v>227</v>
      </c>
      <c r="F55" s="33"/>
      <c r="G55" s="5"/>
      <c r="H55" s="22" t="s">
        <v>96</v>
      </c>
      <c r="I55" s="16">
        <v>244375</v>
      </c>
      <c r="J55" s="5"/>
      <c r="K55" s="43">
        <f t="shared" si="3"/>
        <v>209395257</v>
      </c>
      <c r="L55" s="43">
        <f t="shared" si="4"/>
        <v>0</v>
      </c>
    </row>
    <row r="56" spans="2:12" ht="19.5" customHeight="1">
      <c r="B56" s="3">
        <v>41791</v>
      </c>
      <c r="C56" s="4" t="s">
        <v>34</v>
      </c>
      <c r="D56" s="3">
        <v>41790</v>
      </c>
      <c r="E56" s="5" t="s">
        <v>254</v>
      </c>
      <c r="F56" s="33"/>
      <c r="G56" s="5"/>
      <c r="H56" s="22" t="s">
        <v>96</v>
      </c>
      <c r="I56" s="16">
        <v>223997</v>
      </c>
      <c r="J56" s="5"/>
      <c r="K56" s="43">
        <f t="shared" si="3"/>
        <v>209619254</v>
      </c>
      <c r="L56" s="43">
        <f t="shared" si="4"/>
        <v>0</v>
      </c>
    </row>
    <row r="57" spans="2:12" ht="19.5" customHeight="1">
      <c r="B57" s="3">
        <v>41793</v>
      </c>
      <c r="C57" s="4" t="s">
        <v>35</v>
      </c>
      <c r="D57" s="3">
        <v>41793</v>
      </c>
      <c r="E57" s="5" t="s">
        <v>255</v>
      </c>
      <c r="F57" s="33"/>
      <c r="G57" s="5"/>
      <c r="H57" s="22" t="s">
        <v>96</v>
      </c>
      <c r="I57" s="16">
        <v>6360</v>
      </c>
      <c r="J57" s="5"/>
      <c r="K57" s="43">
        <f t="shared" si="3"/>
        <v>209625614</v>
      </c>
      <c r="L57" s="43">
        <f t="shared" si="4"/>
        <v>0</v>
      </c>
    </row>
    <row r="58" spans="2:12" ht="19.5" customHeight="1">
      <c r="B58" s="3">
        <v>41802</v>
      </c>
      <c r="C58" s="4" t="s">
        <v>37</v>
      </c>
      <c r="D58" s="3">
        <v>41802</v>
      </c>
      <c r="E58" s="5" t="s">
        <v>27</v>
      </c>
      <c r="F58" s="33"/>
      <c r="G58" s="5"/>
      <c r="H58" s="22" t="s">
        <v>96</v>
      </c>
      <c r="I58" s="16">
        <v>337127</v>
      </c>
      <c r="J58" s="5"/>
      <c r="K58" s="43">
        <f t="shared" si="3"/>
        <v>209962741</v>
      </c>
      <c r="L58" s="43">
        <f t="shared" si="4"/>
        <v>0</v>
      </c>
    </row>
    <row r="59" spans="2:12" ht="19.5" customHeight="1">
      <c r="B59" s="3">
        <v>41802</v>
      </c>
      <c r="C59" s="4" t="s">
        <v>38</v>
      </c>
      <c r="D59" s="3">
        <v>41802</v>
      </c>
      <c r="E59" s="5" t="s">
        <v>256</v>
      </c>
      <c r="F59" s="33"/>
      <c r="G59" s="5"/>
      <c r="H59" s="22" t="s">
        <v>96</v>
      </c>
      <c r="I59" s="16">
        <v>270663</v>
      </c>
      <c r="J59" s="5"/>
      <c r="K59" s="43">
        <f t="shared" si="3"/>
        <v>210233404</v>
      </c>
      <c r="L59" s="43">
        <f t="shared" si="4"/>
        <v>0</v>
      </c>
    </row>
    <row r="60" spans="2:12" ht="19.5" customHeight="1">
      <c r="B60" s="3">
        <v>41802</v>
      </c>
      <c r="C60" s="4" t="s">
        <v>39</v>
      </c>
      <c r="D60" s="3">
        <v>41802</v>
      </c>
      <c r="E60" s="5" t="s">
        <v>188</v>
      </c>
      <c r="F60" s="33"/>
      <c r="G60" s="5"/>
      <c r="H60" s="22" t="s">
        <v>96</v>
      </c>
      <c r="I60" s="16">
        <v>116446</v>
      </c>
      <c r="J60" s="5"/>
      <c r="K60" s="43">
        <f t="shared" si="3"/>
        <v>210349850</v>
      </c>
      <c r="L60" s="43">
        <f t="shared" si="4"/>
        <v>0</v>
      </c>
    </row>
    <row r="61" spans="2:12" ht="19.5" customHeight="1">
      <c r="B61" s="3">
        <v>41805</v>
      </c>
      <c r="C61" s="4" t="s">
        <v>42</v>
      </c>
      <c r="D61" s="3">
        <v>41805</v>
      </c>
      <c r="E61" s="5" t="s">
        <v>257</v>
      </c>
      <c r="F61" s="33"/>
      <c r="G61" s="5"/>
      <c r="H61" s="22" t="s">
        <v>96</v>
      </c>
      <c r="I61" s="16">
        <v>113500</v>
      </c>
      <c r="J61" s="5"/>
      <c r="K61" s="43">
        <f t="shared" si="3"/>
        <v>210463350</v>
      </c>
      <c r="L61" s="43">
        <f t="shared" si="4"/>
        <v>0</v>
      </c>
    </row>
    <row r="62" spans="2:12" ht="19.5" customHeight="1">
      <c r="B62" s="3">
        <v>41806</v>
      </c>
      <c r="C62" s="4" t="s">
        <v>45</v>
      </c>
      <c r="D62" s="3">
        <v>41806</v>
      </c>
      <c r="E62" s="5" t="s">
        <v>258</v>
      </c>
      <c r="F62" s="33"/>
      <c r="G62" s="5"/>
      <c r="H62" s="22" t="s">
        <v>96</v>
      </c>
      <c r="I62" s="16">
        <v>42000</v>
      </c>
      <c r="J62" s="5"/>
      <c r="K62" s="43">
        <f t="shared" si="3"/>
        <v>210505350</v>
      </c>
      <c r="L62" s="43">
        <f t="shared" si="4"/>
        <v>0</v>
      </c>
    </row>
    <row r="63" spans="2:12" ht="19.5" customHeight="1">
      <c r="B63" s="3">
        <v>41807</v>
      </c>
      <c r="C63" s="4" t="s">
        <v>46</v>
      </c>
      <c r="D63" s="3">
        <v>41807</v>
      </c>
      <c r="E63" s="5" t="s">
        <v>190</v>
      </c>
      <c r="F63" s="33"/>
      <c r="G63" s="5"/>
      <c r="H63" s="22" t="s">
        <v>96</v>
      </c>
      <c r="I63" s="16">
        <v>96364</v>
      </c>
      <c r="J63" s="5"/>
      <c r="K63" s="43">
        <f t="shared" si="3"/>
        <v>210601714</v>
      </c>
      <c r="L63" s="43">
        <f t="shared" si="4"/>
        <v>0</v>
      </c>
    </row>
    <row r="64" spans="2:12" ht="19.5" customHeight="1">
      <c r="B64" s="3">
        <v>41813</v>
      </c>
      <c r="C64" s="4" t="s">
        <v>49</v>
      </c>
      <c r="D64" s="3">
        <v>41813</v>
      </c>
      <c r="E64" s="5" t="s">
        <v>259</v>
      </c>
      <c r="F64" s="33"/>
      <c r="G64" s="5"/>
      <c r="H64" s="22" t="s">
        <v>96</v>
      </c>
      <c r="I64" s="16">
        <v>117240</v>
      </c>
      <c r="J64" s="5"/>
      <c r="K64" s="43">
        <f t="shared" si="3"/>
        <v>210718954</v>
      </c>
      <c r="L64" s="43">
        <f t="shared" si="4"/>
        <v>0</v>
      </c>
    </row>
    <row r="65" spans="2:12" ht="19.5" customHeight="1">
      <c r="B65" s="3">
        <v>41813</v>
      </c>
      <c r="C65" s="4" t="s">
        <v>50</v>
      </c>
      <c r="D65" s="3">
        <v>41813</v>
      </c>
      <c r="E65" s="5" t="s">
        <v>225</v>
      </c>
      <c r="F65" s="33"/>
      <c r="G65" s="5"/>
      <c r="H65" s="22" t="s">
        <v>96</v>
      </c>
      <c r="I65" s="16">
        <v>522847</v>
      </c>
      <c r="J65" s="5"/>
      <c r="K65" s="43">
        <f t="shared" si="3"/>
        <v>211241801</v>
      </c>
      <c r="L65" s="43">
        <f t="shared" si="4"/>
        <v>0</v>
      </c>
    </row>
    <row r="66" spans="2:12" ht="19.5" customHeight="1">
      <c r="B66" s="3">
        <v>41814</v>
      </c>
      <c r="C66" s="4" t="s">
        <v>51</v>
      </c>
      <c r="D66" s="3">
        <v>41814</v>
      </c>
      <c r="E66" s="5" t="s">
        <v>260</v>
      </c>
      <c r="F66" s="33"/>
      <c r="G66" s="5"/>
      <c r="H66" s="22" t="s">
        <v>96</v>
      </c>
      <c r="I66" s="16">
        <v>115160</v>
      </c>
      <c r="J66" s="5"/>
      <c r="K66" s="43">
        <f t="shared" si="3"/>
        <v>211356961</v>
      </c>
      <c r="L66" s="43">
        <f t="shared" si="4"/>
        <v>0</v>
      </c>
    </row>
    <row r="67" spans="2:12" ht="19.5" customHeight="1">
      <c r="B67" s="3">
        <v>41816</v>
      </c>
      <c r="C67" s="4" t="s">
        <v>53</v>
      </c>
      <c r="D67" s="3">
        <v>41816</v>
      </c>
      <c r="E67" s="5" t="s">
        <v>84</v>
      </c>
      <c r="F67" s="33"/>
      <c r="G67" s="5"/>
      <c r="H67" s="22" t="s">
        <v>96</v>
      </c>
      <c r="I67" s="16">
        <v>1720000</v>
      </c>
      <c r="J67" s="5"/>
      <c r="K67" s="43">
        <f t="shared" si="3"/>
        <v>213076961</v>
      </c>
      <c r="L67" s="43">
        <f t="shared" si="4"/>
        <v>0</v>
      </c>
    </row>
    <row r="68" spans="2:12" ht="19.5" customHeight="1">
      <c r="B68" s="3">
        <v>41818</v>
      </c>
      <c r="C68" s="4" t="s">
        <v>56</v>
      </c>
      <c r="D68" s="3">
        <v>41818</v>
      </c>
      <c r="E68" s="5" t="s">
        <v>261</v>
      </c>
      <c r="F68" s="33"/>
      <c r="G68" s="5"/>
      <c r="H68" s="22" t="s">
        <v>96</v>
      </c>
      <c r="I68" s="16">
        <v>19000</v>
      </c>
      <c r="J68" s="5"/>
      <c r="K68" s="43">
        <f t="shared" si="3"/>
        <v>213095961</v>
      </c>
      <c r="L68" s="43">
        <f t="shared" si="4"/>
        <v>0</v>
      </c>
    </row>
    <row r="69" spans="2:12" ht="19.5" customHeight="1">
      <c r="B69" s="3">
        <v>41820</v>
      </c>
      <c r="C69" s="4" t="s">
        <v>57</v>
      </c>
      <c r="D69" s="3">
        <v>41820</v>
      </c>
      <c r="E69" s="5" t="s">
        <v>27</v>
      </c>
      <c r="F69" s="33"/>
      <c r="G69" s="5"/>
      <c r="H69" s="22" t="s">
        <v>96</v>
      </c>
      <c r="I69" s="16">
        <v>535652</v>
      </c>
      <c r="J69" s="5"/>
      <c r="K69" s="43">
        <f t="shared" si="3"/>
        <v>213631613</v>
      </c>
      <c r="L69" s="43">
        <f t="shared" si="4"/>
        <v>0</v>
      </c>
    </row>
    <row r="70" spans="2:12" ht="19.5" customHeight="1">
      <c r="B70" s="3">
        <v>41820</v>
      </c>
      <c r="C70" s="4" t="s">
        <v>58</v>
      </c>
      <c r="D70" s="3">
        <v>41820</v>
      </c>
      <c r="E70" s="5" t="s">
        <v>225</v>
      </c>
      <c r="F70" s="33"/>
      <c r="G70" s="5"/>
      <c r="H70" s="22" t="s">
        <v>96</v>
      </c>
      <c r="I70" s="16">
        <v>111448</v>
      </c>
      <c r="J70" s="5"/>
      <c r="K70" s="43">
        <f t="shared" si="3"/>
        <v>213743061</v>
      </c>
      <c r="L70" s="43">
        <f t="shared" si="4"/>
        <v>0</v>
      </c>
    </row>
    <row r="71" spans="2:12" ht="19.5" customHeight="1">
      <c r="B71" s="3">
        <v>41820</v>
      </c>
      <c r="C71" s="4" t="s">
        <v>59</v>
      </c>
      <c r="D71" s="3">
        <v>41820</v>
      </c>
      <c r="E71" s="5" t="s">
        <v>26</v>
      </c>
      <c r="F71" s="33"/>
      <c r="G71" s="5"/>
      <c r="H71" s="22" t="s">
        <v>96</v>
      </c>
      <c r="I71" s="16">
        <v>608100</v>
      </c>
      <c r="J71" s="5"/>
      <c r="K71" s="43">
        <f t="shared" si="3"/>
        <v>214351161</v>
      </c>
      <c r="L71" s="43">
        <f t="shared" si="4"/>
        <v>0</v>
      </c>
    </row>
    <row r="72" spans="2:12" ht="19.5" customHeight="1">
      <c r="B72" s="3">
        <v>41820</v>
      </c>
      <c r="C72" s="4" t="s">
        <v>59</v>
      </c>
      <c r="D72" s="3">
        <v>41820</v>
      </c>
      <c r="E72" s="5" t="s">
        <v>227</v>
      </c>
      <c r="F72" s="33"/>
      <c r="G72" s="5"/>
      <c r="H72" s="22" t="s">
        <v>96</v>
      </c>
      <c r="I72" s="16">
        <v>245525</v>
      </c>
      <c r="J72" s="5"/>
      <c r="K72" s="43">
        <f t="shared" si="3"/>
        <v>214596686</v>
      </c>
      <c r="L72" s="43">
        <f t="shared" si="4"/>
        <v>0</v>
      </c>
    </row>
    <row r="73" spans="2:12" ht="19.5" customHeight="1">
      <c r="B73" s="3">
        <v>41802</v>
      </c>
      <c r="C73" s="4" t="s">
        <v>169</v>
      </c>
      <c r="D73" s="3">
        <v>41802</v>
      </c>
      <c r="E73" s="5" t="s">
        <v>229</v>
      </c>
      <c r="F73" s="33"/>
      <c r="G73" s="5"/>
      <c r="H73" s="22" t="s">
        <v>21</v>
      </c>
      <c r="I73" s="16">
        <v>3834000</v>
      </c>
      <c r="J73" s="5"/>
      <c r="K73" s="43">
        <f t="shared" si="3"/>
        <v>218430686</v>
      </c>
      <c r="L73" s="43">
        <f t="shared" si="4"/>
        <v>0</v>
      </c>
    </row>
    <row r="74" spans="2:12" ht="19.5" customHeight="1">
      <c r="B74" s="3">
        <v>41802</v>
      </c>
      <c r="C74" s="4" t="s">
        <v>172</v>
      </c>
      <c r="D74" s="3">
        <v>41802</v>
      </c>
      <c r="E74" s="5" t="s">
        <v>262</v>
      </c>
      <c r="F74" s="33"/>
      <c r="G74" s="5"/>
      <c r="H74" s="22" t="s">
        <v>21</v>
      </c>
      <c r="I74" s="16">
        <v>610000</v>
      </c>
      <c r="J74" s="5"/>
      <c r="K74" s="43">
        <f t="shared" si="3"/>
        <v>219040686</v>
      </c>
      <c r="L74" s="43">
        <f t="shared" si="4"/>
        <v>0</v>
      </c>
    </row>
    <row r="75" spans="2:12" ht="19.5" customHeight="1">
      <c r="B75" s="3">
        <v>41804</v>
      </c>
      <c r="C75" s="4" t="s">
        <v>172</v>
      </c>
      <c r="D75" s="3">
        <v>41804</v>
      </c>
      <c r="E75" s="5" t="s">
        <v>210</v>
      </c>
      <c r="F75" s="33"/>
      <c r="G75" s="5"/>
      <c r="H75" s="22" t="s">
        <v>21</v>
      </c>
      <c r="I75" s="16">
        <v>858200</v>
      </c>
      <c r="J75" s="5"/>
      <c r="K75" s="43">
        <f t="shared" si="3"/>
        <v>219898886</v>
      </c>
      <c r="L75" s="43">
        <f t="shared" si="4"/>
        <v>0</v>
      </c>
    </row>
    <row r="76" spans="2:12" ht="19.5" customHeight="1">
      <c r="B76" s="3">
        <v>41814</v>
      </c>
      <c r="C76" s="4" t="s">
        <v>175</v>
      </c>
      <c r="D76" s="3">
        <v>41814</v>
      </c>
      <c r="E76" s="5" t="s">
        <v>263</v>
      </c>
      <c r="F76" s="33"/>
      <c r="G76" s="5"/>
      <c r="H76" s="22" t="s">
        <v>21</v>
      </c>
      <c r="I76" s="16">
        <v>2073600</v>
      </c>
      <c r="J76" s="5"/>
      <c r="K76" s="43">
        <f t="shared" si="3"/>
        <v>221972486</v>
      </c>
      <c r="L76" s="43">
        <f t="shared" si="4"/>
        <v>0</v>
      </c>
    </row>
    <row r="77" spans="2:12">
      <c r="B77" s="3"/>
      <c r="C77" s="4"/>
      <c r="D77" s="17"/>
      <c r="E77" s="5"/>
      <c r="F77" s="33"/>
      <c r="G77" s="5"/>
      <c r="H77" s="22"/>
      <c r="I77" s="16"/>
      <c r="J77" s="5"/>
      <c r="K77" s="43">
        <f t="shared" ref="K77" si="5">MAX(K76+I77-J77-L76,0)</f>
        <v>221972486</v>
      </c>
      <c r="L77" s="43">
        <f t="shared" ref="L77" si="6">MAX(L76+J77-K76-I77,0)</f>
        <v>0</v>
      </c>
    </row>
    <row r="78" spans="2:12">
      <c r="B78" s="18"/>
      <c r="C78" s="15"/>
      <c r="D78" s="15"/>
      <c r="E78" s="15"/>
      <c r="F78" s="15"/>
      <c r="G78" s="15"/>
      <c r="H78" s="19"/>
      <c r="I78" s="15"/>
      <c r="J78" s="15"/>
      <c r="K78" s="4"/>
      <c r="L78" s="15"/>
    </row>
    <row r="79" spans="2:12">
      <c r="B79" s="25"/>
      <c r="C79" s="25"/>
      <c r="D79" s="25"/>
      <c r="E79" s="25" t="s">
        <v>17</v>
      </c>
      <c r="F79" s="25"/>
      <c r="G79" s="25"/>
      <c r="H79" s="26" t="s">
        <v>18</v>
      </c>
      <c r="I79" s="25">
        <f>SUM(I14:I78)</f>
        <v>30213187</v>
      </c>
      <c r="J79" s="25">
        <f>SUM(J45:J78)</f>
        <v>0</v>
      </c>
      <c r="K79" s="26" t="s">
        <v>18</v>
      </c>
      <c r="L79" s="26" t="s">
        <v>18</v>
      </c>
    </row>
    <row r="80" spans="2:12">
      <c r="B80" s="28"/>
      <c r="C80" s="28"/>
      <c r="D80" s="28"/>
      <c r="E80" s="28" t="s">
        <v>19</v>
      </c>
      <c r="F80" s="28"/>
      <c r="G80" s="28"/>
      <c r="H80" s="29" t="s">
        <v>18</v>
      </c>
      <c r="I80" s="29" t="s">
        <v>18</v>
      </c>
      <c r="J80" s="29" t="s">
        <v>18</v>
      </c>
      <c r="K80" s="20">
        <f>K13+I79-J79</f>
        <v>221972486</v>
      </c>
      <c r="L80" s="29" t="s">
        <v>18</v>
      </c>
    </row>
    <row r="82" spans="2:11">
      <c r="B82" s="21" t="s">
        <v>23</v>
      </c>
    </row>
    <row r="83" spans="2:11">
      <c r="B83" s="21" t="s">
        <v>133</v>
      </c>
    </row>
    <row r="84" spans="2:11">
      <c r="K84" s="8" t="s">
        <v>134</v>
      </c>
    </row>
    <row r="85" spans="2:11" s="7" customFormat="1" ht="14.25">
      <c r="C85" s="49" t="s">
        <v>177</v>
      </c>
      <c r="D85" s="49"/>
      <c r="K85" s="7" t="s">
        <v>8</v>
      </c>
    </row>
    <row r="86" spans="2:11" s="2" customFormat="1">
      <c r="C86" s="50" t="s">
        <v>9</v>
      </c>
      <c r="D86" s="50"/>
      <c r="K86" s="2" t="s">
        <v>9</v>
      </c>
    </row>
  </sheetData>
  <autoFilter ref="B11:M82">
    <filterColumn colId="7"/>
  </autoFilter>
  <sortState ref="A13:M85">
    <sortCondition ref="B13:B85"/>
  </sortState>
  <mergeCells count="16">
    <mergeCell ref="I1:L1"/>
    <mergeCell ref="I2:L3"/>
    <mergeCell ref="B5:L5"/>
    <mergeCell ref="B6:L6"/>
    <mergeCell ref="B7:L7"/>
    <mergeCell ref="C85:D85"/>
    <mergeCell ref="C86:D86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H15 H29 H71">
    <cfRule type="expression" dxfId="9" priority="3" stopIfTrue="1">
      <formula>$C15&lt;&gt;""</formula>
    </cfRule>
  </conditionalFormatting>
  <conditionalFormatting sqref="B14:J76">
    <cfRule type="expression" dxfId="8" priority="2" stopIfTrue="1">
      <formula>#REF!&lt;&gt;""</formula>
    </cfRule>
  </conditionalFormatting>
  <conditionalFormatting sqref="B77:J77">
    <cfRule type="expression" dxfId="7" priority="1" stopIfTrue="1">
      <formula>#REF!&lt;&gt;""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L116"/>
  <sheetViews>
    <sheetView tabSelected="1" topLeftCell="B87" zoomScale="90" workbookViewId="0">
      <selection activeCell="K98" sqref="K98"/>
    </sheetView>
  </sheetViews>
  <sheetFormatPr defaultRowHeight="15"/>
  <cols>
    <col min="1" max="1" width="5.140625" style="6" hidden="1" customWidth="1"/>
    <col min="2" max="2" width="10.7109375" style="6" customWidth="1"/>
    <col min="3" max="3" width="10" style="6" customWidth="1"/>
    <col min="4" max="4" width="10.5703125" style="6" customWidth="1"/>
    <col min="5" max="5" width="47.7109375" style="6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0.28515625" style="6" customWidth="1"/>
    <col min="11" max="11" width="14.5703125" style="6" customWidth="1"/>
    <col min="12" max="12" width="9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ht="30" customHeight="1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20.2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3.75" customHeight="1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'06'!K80</f>
        <v>221972486</v>
      </c>
      <c r="L13" s="25"/>
    </row>
    <row r="14" spans="1:12" ht="21.75" customHeight="1">
      <c r="A14" s="6" t="str">
        <f t="shared" ref="A14:A65" si="0">C14&amp;D14</f>
        <v>GBN41827</v>
      </c>
      <c r="B14" s="3">
        <v>41827</v>
      </c>
      <c r="C14" s="4" t="s">
        <v>77</v>
      </c>
      <c r="D14" s="3">
        <v>41827</v>
      </c>
      <c r="E14" s="5" t="s">
        <v>264</v>
      </c>
      <c r="F14" s="33"/>
      <c r="G14" s="5"/>
      <c r="H14" s="22" t="s">
        <v>78</v>
      </c>
      <c r="I14" s="16">
        <v>21250</v>
      </c>
      <c r="J14" s="5"/>
      <c r="K14" s="43">
        <f>MAX(K13+I14-J14-L13,0)</f>
        <v>221993736</v>
      </c>
      <c r="L14" s="43">
        <f>MAX(L13+J14-K13-I14,0)</f>
        <v>0</v>
      </c>
    </row>
    <row r="15" spans="1:12" ht="21.75" customHeight="1">
      <c r="A15" s="6" t="str">
        <f t="shared" si="0"/>
        <v>GBN41827</v>
      </c>
      <c r="B15" s="3">
        <v>41827</v>
      </c>
      <c r="C15" s="4" t="s">
        <v>77</v>
      </c>
      <c r="D15" s="3">
        <v>41827</v>
      </c>
      <c r="E15" s="5" t="s">
        <v>115</v>
      </c>
      <c r="F15" s="33"/>
      <c r="G15" s="5"/>
      <c r="H15" s="22" t="s">
        <v>78</v>
      </c>
      <c r="I15" s="16">
        <v>58650</v>
      </c>
      <c r="J15" s="5"/>
      <c r="K15" s="43">
        <f t="shared" ref="K15:K46" si="1">MAX(K14+I15-J15-L14,0)</f>
        <v>222052386</v>
      </c>
      <c r="L15" s="43">
        <f t="shared" ref="L15:L46" si="2">MAX(L14+J15-K14-I15,0)</f>
        <v>0</v>
      </c>
    </row>
    <row r="16" spans="1:12" ht="21.75" customHeight="1">
      <c r="A16" s="6" t="str">
        <f t="shared" si="0"/>
        <v>GBN41836</v>
      </c>
      <c r="B16" s="3">
        <v>41836</v>
      </c>
      <c r="C16" s="4" t="s">
        <v>77</v>
      </c>
      <c r="D16" s="3">
        <v>41836</v>
      </c>
      <c r="E16" s="5" t="s">
        <v>264</v>
      </c>
      <c r="F16" s="33"/>
      <c r="G16" s="5"/>
      <c r="H16" s="22" t="s">
        <v>78</v>
      </c>
      <c r="I16" s="16">
        <v>21230</v>
      </c>
      <c r="J16" s="5"/>
      <c r="K16" s="43">
        <f t="shared" si="1"/>
        <v>222073616</v>
      </c>
      <c r="L16" s="43">
        <f t="shared" si="2"/>
        <v>0</v>
      </c>
    </row>
    <row r="17" spans="1:12" ht="21.75" customHeight="1">
      <c r="A17" s="6" t="str">
        <f t="shared" si="0"/>
        <v>GBN41836</v>
      </c>
      <c r="B17" s="3">
        <v>41836</v>
      </c>
      <c r="C17" s="4" t="s">
        <v>77</v>
      </c>
      <c r="D17" s="3">
        <v>41836</v>
      </c>
      <c r="E17" s="5" t="s">
        <v>115</v>
      </c>
      <c r="F17" s="33"/>
      <c r="G17" s="5"/>
      <c r="H17" s="22" t="s">
        <v>78</v>
      </c>
      <c r="I17" s="16">
        <v>58595</v>
      </c>
      <c r="J17" s="5"/>
      <c r="K17" s="43">
        <f t="shared" si="1"/>
        <v>222132211</v>
      </c>
      <c r="L17" s="43">
        <f t="shared" si="2"/>
        <v>0</v>
      </c>
    </row>
    <row r="18" spans="1:12" ht="21.75" customHeight="1">
      <c r="A18" s="6" t="str">
        <f t="shared" si="0"/>
        <v>GBN41836</v>
      </c>
      <c r="B18" s="3">
        <v>41836</v>
      </c>
      <c r="C18" s="4" t="s">
        <v>77</v>
      </c>
      <c r="D18" s="3">
        <v>41836</v>
      </c>
      <c r="E18" s="5" t="s">
        <v>115</v>
      </c>
      <c r="F18" s="33"/>
      <c r="G18" s="5"/>
      <c r="H18" s="22" t="s">
        <v>78</v>
      </c>
      <c r="I18" s="16">
        <v>75791</v>
      </c>
      <c r="J18" s="5"/>
      <c r="K18" s="43">
        <f t="shared" si="1"/>
        <v>222208002</v>
      </c>
      <c r="L18" s="43">
        <f t="shared" si="2"/>
        <v>0</v>
      </c>
    </row>
    <row r="19" spans="1:12" ht="21.75" customHeight="1">
      <c r="A19" s="6" t="str">
        <f t="shared" si="0"/>
        <v>GBN41841</v>
      </c>
      <c r="B19" s="3">
        <v>41841</v>
      </c>
      <c r="C19" s="4" t="s">
        <v>77</v>
      </c>
      <c r="D19" s="3">
        <v>41841</v>
      </c>
      <c r="E19" s="5" t="s">
        <v>112</v>
      </c>
      <c r="F19" s="33"/>
      <c r="G19" s="5"/>
      <c r="H19" s="22" t="s">
        <v>78</v>
      </c>
      <c r="I19" s="16">
        <v>31785</v>
      </c>
      <c r="J19" s="5"/>
      <c r="K19" s="43">
        <f t="shared" si="1"/>
        <v>222239787</v>
      </c>
      <c r="L19" s="43">
        <f t="shared" si="2"/>
        <v>0</v>
      </c>
    </row>
    <row r="20" spans="1:12" ht="21.75" customHeight="1">
      <c r="A20" s="6" t="str">
        <f t="shared" si="0"/>
        <v>GBN41849</v>
      </c>
      <c r="B20" s="3">
        <v>41849</v>
      </c>
      <c r="C20" s="4" t="s">
        <v>77</v>
      </c>
      <c r="D20" s="3">
        <v>41849</v>
      </c>
      <c r="E20" s="5" t="s">
        <v>113</v>
      </c>
      <c r="F20" s="33"/>
      <c r="G20" s="5"/>
      <c r="H20" s="22" t="s">
        <v>78</v>
      </c>
      <c r="I20" s="16">
        <v>10598</v>
      </c>
      <c r="J20" s="5"/>
      <c r="K20" s="43">
        <f t="shared" si="1"/>
        <v>222250385</v>
      </c>
      <c r="L20" s="43">
        <f t="shared" si="2"/>
        <v>0</v>
      </c>
    </row>
    <row r="21" spans="1:12" ht="21.75" customHeight="1">
      <c r="A21" s="6" t="str">
        <f t="shared" si="0"/>
        <v>GBN41823</v>
      </c>
      <c r="B21" s="3">
        <v>41823</v>
      </c>
      <c r="C21" s="4" t="s">
        <v>77</v>
      </c>
      <c r="D21" s="3">
        <v>41823</v>
      </c>
      <c r="E21" s="5" t="s">
        <v>265</v>
      </c>
      <c r="F21" s="33"/>
      <c r="G21" s="5"/>
      <c r="H21" s="22" t="s">
        <v>22</v>
      </c>
      <c r="I21" s="16">
        <v>7967</v>
      </c>
      <c r="J21" s="5"/>
      <c r="K21" s="43">
        <f t="shared" si="1"/>
        <v>222258352</v>
      </c>
      <c r="L21" s="43">
        <f t="shared" si="2"/>
        <v>0</v>
      </c>
    </row>
    <row r="22" spans="1:12" ht="21.75" customHeight="1">
      <c r="A22" s="6" t="str">
        <f t="shared" si="0"/>
        <v>GBN41823</v>
      </c>
      <c r="B22" s="3">
        <v>41823</v>
      </c>
      <c r="C22" s="4" t="s">
        <v>77</v>
      </c>
      <c r="D22" s="3">
        <v>41823</v>
      </c>
      <c r="E22" s="5" t="s">
        <v>266</v>
      </c>
      <c r="F22" s="5"/>
      <c r="G22" s="5"/>
      <c r="H22" s="22" t="s">
        <v>22</v>
      </c>
      <c r="I22" s="16">
        <v>2000</v>
      </c>
      <c r="J22" s="5"/>
      <c r="K22" s="43">
        <f t="shared" si="1"/>
        <v>222260352</v>
      </c>
      <c r="L22" s="43">
        <f t="shared" si="2"/>
        <v>0</v>
      </c>
    </row>
    <row r="23" spans="1:12" ht="21.75" customHeight="1">
      <c r="A23" s="6" t="str">
        <f t="shared" si="0"/>
        <v>GBN41823</v>
      </c>
      <c r="B23" s="3">
        <v>41823</v>
      </c>
      <c r="C23" s="4" t="s">
        <v>77</v>
      </c>
      <c r="D23" s="3">
        <v>41823</v>
      </c>
      <c r="E23" s="23" t="s">
        <v>265</v>
      </c>
      <c r="F23" s="23"/>
      <c r="G23" s="5"/>
      <c r="H23" s="22" t="s">
        <v>22</v>
      </c>
      <c r="I23" s="16">
        <v>4500</v>
      </c>
      <c r="J23" s="5"/>
      <c r="K23" s="43">
        <f t="shared" si="1"/>
        <v>222264852</v>
      </c>
      <c r="L23" s="43">
        <f t="shared" si="2"/>
        <v>0</v>
      </c>
    </row>
    <row r="24" spans="1:12" ht="21.75" customHeight="1">
      <c r="B24" s="3">
        <v>41823</v>
      </c>
      <c r="C24" s="4" t="s">
        <v>77</v>
      </c>
      <c r="D24" s="3">
        <v>41823</v>
      </c>
      <c r="E24" s="15" t="s">
        <v>265</v>
      </c>
      <c r="F24" s="15"/>
      <c r="G24" s="15"/>
      <c r="H24" s="22" t="s">
        <v>22</v>
      </c>
      <c r="I24" s="15">
        <v>5000</v>
      </c>
      <c r="J24" s="15"/>
      <c r="K24" s="43">
        <f t="shared" si="1"/>
        <v>222269852</v>
      </c>
      <c r="L24" s="43">
        <f t="shared" si="2"/>
        <v>0</v>
      </c>
    </row>
    <row r="25" spans="1:12" ht="21.75" customHeight="1">
      <c r="A25" s="6" t="str">
        <f t="shared" si="0"/>
        <v>GBN41823</v>
      </c>
      <c r="B25" s="3">
        <v>41823</v>
      </c>
      <c r="C25" s="4" t="s">
        <v>77</v>
      </c>
      <c r="D25" s="3">
        <v>41823</v>
      </c>
      <c r="E25" s="5" t="s">
        <v>265</v>
      </c>
      <c r="F25" s="5"/>
      <c r="G25" s="5"/>
      <c r="H25" s="22" t="s">
        <v>22</v>
      </c>
      <c r="I25" s="16">
        <v>4500</v>
      </c>
      <c r="J25" s="5"/>
      <c r="K25" s="43">
        <f t="shared" si="1"/>
        <v>222274352</v>
      </c>
      <c r="L25" s="43">
        <f t="shared" si="2"/>
        <v>0</v>
      </c>
    </row>
    <row r="26" spans="1:12" ht="21.75" customHeight="1">
      <c r="A26" s="6" t="str">
        <f t="shared" si="0"/>
        <v>GBN41823</v>
      </c>
      <c r="B26" s="3">
        <v>41823</v>
      </c>
      <c r="C26" s="4" t="s">
        <v>77</v>
      </c>
      <c r="D26" s="3">
        <v>41823</v>
      </c>
      <c r="E26" s="5" t="s">
        <v>265</v>
      </c>
      <c r="F26" s="33"/>
      <c r="G26" s="5"/>
      <c r="H26" s="22" t="s">
        <v>22</v>
      </c>
      <c r="I26" s="16">
        <v>4500</v>
      </c>
      <c r="J26" s="5"/>
      <c r="K26" s="43">
        <f t="shared" si="1"/>
        <v>222278852</v>
      </c>
      <c r="L26" s="43">
        <f t="shared" si="2"/>
        <v>0</v>
      </c>
    </row>
    <row r="27" spans="1:12" ht="21.75" customHeight="1">
      <c r="A27" s="6" t="str">
        <f t="shared" si="0"/>
        <v>GBN41831</v>
      </c>
      <c r="B27" s="3">
        <v>41831</v>
      </c>
      <c r="C27" s="4" t="s">
        <v>77</v>
      </c>
      <c r="D27" s="3">
        <v>41831</v>
      </c>
      <c r="E27" s="5" t="s">
        <v>265</v>
      </c>
      <c r="F27" s="33"/>
      <c r="G27" s="5"/>
      <c r="H27" s="22" t="s">
        <v>22</v>
      </c>
      <c r="I27" s="16">
        <v>7077</v>
      </c>
      <c r="J27" s="5"/>
      <c r="K27" s="43">
        <f t="shared" si="1"/>
        <v>222285929</v>
      </c>
      <c r="L27" s="43">
        <f t="shared" si="2"/>
        <v>0</v>
      </c>
    </row>
    <row r="28" spans="1:12" ht="21.75" customHeight="1">
      <c r="A28" s="6" t="str">
        <f t="shared" si="0"/>
        <v>GBN41837</v>
      </c>
      <c r="B28" s="3">
        <v>41837</v>
      </c>
      <c r="C28" s="4" t="s">
        <v>77</v>
      </c>
      <c r="D28" s="3">
        <v>41837</v>
      </c>
      <c r="E28" s="5" t="s">
        <v>106</v>
      </c>
      <c r="F28" s="33"/>
      <c r="G28" s="5"/>
      <c r="H28" s="22" t="s">
        <v>22</v>
      </c>
      <c r="I28" s="16">
        <v>2500</v>
      </c>
      <c r="J28" s="5"/>
      <c r="K28" s="43">
        <f t="shared" si="1"/>
        <v>222288429</v>
      </c>
      <c r="L28" s="43">
        <f t="shared" si="2"/>
        <v>0</v>
      </c>
    </row>
    <row r="29" spans="1:12" ht="21.75" customHeight="1">
      <c r="A29" s="6" t="str">
        <f t="shared" si="0"/>
        <v>GBN41837</v>
      </c>
      <c r="B29" s="3">
        <v>41837</v>
      </c>
      <c r="C29" s="4" t="s">
        <v>77</v>
      </c>
      <c r="D29" s="3">
        <v>41837</v>
      </c>
      <c r="E29" s="23" t="s">
        <v>106</v>
      </c>
      <c r="F29" s="33"/>
      <c r="G29" s="5"/>
      <c r="H29" s="22" t="s">
        <v>22</v>
      </c>
      <c r="I29" s="16">
        <v>2000</v>
      </c>
      <c r="J29" s="5"/>
      <c r="K29" s="43">
        <f t="shared" si="1"/>
        <v>222290429</v>
      </c>
      <c r="L29" s="43">
        <f t="shared" si="2"/>
        <v>0</v>
      </c>
    </row>
    <row r="30" spans="1:12" ht="21.75" customHeight="1">
      <c r="A30" s="6" t="str">
        <f t="shared" si="0"/>
        <v>GBN41837</v>
      </c>
      <c r="B30" s="3">
        <v>41837</v>
      </c>
      <c r="C30" s="4" t="s">
        <v>77</v>
      </c>
      <c r="D30" s="3">
        <v>41837</v>
      </c>
      <c r="E30" s="5" t="s">
        <v>106</v>
      </c>
      <c r="F30" s="33"/>
      <c r="G30" s="5"/>
      <c r="H30" s="22" t="s">
        <v>22</v>
      </c>
      <c r="I30" s="16">
        <v>2500</v>
      </c>
      <c r="J30" s="5"/>
      <c r="K30" s="43">
        <f t="shared" si="1"/>
        <v>222292929</v>
      </c>
      <c r="L30" s="43">
        <f t="shared" si="2"/>
        <v>0</v>
      </c>
    </row>
    <row r="31" spans="1:12" ht="21.75" customHeight="1">
      <c r="A31" s="6" t="str">
        <f t="shared" si="0"/>
        <v>GBN41837</v>
      </c>
      <c r="B31" s="3">
        <v>41837</v>
      </c>
      <c r="C31" s="4" t="s">
        <v>77</v>
      </c>
      <c r="D31" s="3">
        <v>41837</v>
      </c>
      <c r="E31" s="23" t="s">
        <v>106</v>
      </c>
      <c r="F31" s="33"/>
      <c r="G31" s="5"/>
      <c r="H31" s="22" t="s">
        <v>22</v>
      </c>
      <c r="I31" s="16">
        <v>2500</v>
      </c>
      <c r="J31" s="5"/>
      <c r="K31" s="43">
        <f t="shared" si="1"/>
        <v>222295429</v>
      </c>
      <c r="L31" s="43">
        <f t="shared" si="2"/>
        <v>0</v>
      </c>
    </row>
    <row r="32" spans="1:12" ht="21.75" customHeight="1">
      <c r="A32" s="6" t="str">
        <f t="shared" si="0"/>
        <v>GBN41842</v>
      </c>
      <c r="B32" s="3">
        <v>41842</v>
      </c>
      <c r="C32" s="4" t="s">
        <v>77</v>
      </c>
      <c r="D32" s="3">
        <v>41842</v>
      </c>
      <c r="E32" s="23" t="s">
        <v>106</v>
      </c>
      <c r="F32" s="34"/>
      <c r="G32" s="32"/>
      <c r="H32" s="22" t="s">
        <v>22</v>
      </c>
      <c r="I32" s="16">
        <v>2000</v>
      </c>
      <c r="J32" s="5"/>
      <c r="K32" s="43">
        <f t="shared" si="1"/>
        <v>222297429</v>
      </c>
      <c r="L32" s="43">
        <f t="shared" si="2"/>
        <v>0</v>
      </c>
    </row>
    <row r="33" spans="1:12" ht="21.75" customHeight="1">
      <c r="A33" s="6" t="str">
        <f t="shared" si="0"/>
        <v>GBN41842</v>
      </c>
      <c r="B33" s="3">
        <v>41842</v>
      </c>
      <c r="C33" s="4" t="s">
        <v>77</v>
      </c>
      <c r="D33" s="3">
        <v>41842</v>
      </c>
      <c r="E33" s="5" t="s">
        <v>106</v>
      </c>
      <c r="F33" s="34"/>
      <c r="G33" s="32"/>
      <c r="H33" s="22" t="s">
        <v>22</v>
      </c>
      <c r="I33" s="16">
        <v>2000</v>
      </c>
      <c r="J33" s="5"/>
      <c r="K33" s="43">
        <f t="shared" si="1"/>
        <v>222299429</v>
      </c>
      <c r="L33" s="43">
        <f t="shared" si="2"/>
        <v>0</v>
      </c>
    </row>
    <row r="34" spans="1:12" ht="21.75" customHeight="1">
      <c r="A34" s="6" t="str">
        <f t="shared" si="0"/>
        <v>GBN41842</v>
      </c>
      <c r="B34" s="3">
        <v>41842</v>
      </c>
      <c r="C34" s="4" t="s">
        <v>77</v>
      </c>
      <c r="D34" s="3">
        <v>41842</v>
      </c>
      <c r="E34" s="5" t="s">
        <v>107</v>
      </c>
      <c r="F34" s="33"/>
      <c r="G34" s="5"/>
      <c r="H34" s="22" t="s">
        <v>22</v>
      </c>
      <c r="I34" s="16">
        <v>2500</v>
      </c>
      <c r="J34" s="5"/>
      <c r="K34" s="43">
        <f t="shared" si="1"/>
        <v>222301929</v>
      </c>
      <c r="L34" s="43">
        <f t="shared" si="2"/>
        <v>0</v>
      </c>
    </row>
    <row r="35" spans="1:12" ht="21.75" customHeight="1">
      <c r="A35" s="6" t="str">
        <f t="shared" si="0"/>
        <v>GBN41849</v>
      </c>
      <c r="B35" s="3">
        <v>41849</v>
      </c>
      <c r="C35" s="4" t="s">
        <v>77</v>
      </c>
      <c r="D35" s="3">
        <v>41849</v>
      </c>
      <c r="E35" s="5" t="s">
        <v>106</v>
      </c>
      <c r="F35" s="5"/>
      <c r="G35" s="5"/>
      <c r="H35" s="22" t="s">
        <v>22</v>
      </c>
      <c r="I35" s="16">
        <v>2000</v>
      </c>
      <c r="J35" s="5"/>
      <c r="K35" s="43">
        <f t="shared" si="1"/>
        <v>222303929</v>
      </c>
      <c r="L35" s="43">
        <f t="shared" si="2"/>
        <v>0</v>
      </c>
    </row>
    <row r="36" spans="1:12" ht="21.75" customHeight="1">
      <c r="A36" s="6" t="str">
        <f t="shared" si="0"/>
        <v>GBN41851</v>
      </c>
      <c r="B36" s="3">
        <v>41851</v>
      </c>
      <c r="C36" s="4" t="s">
        <v>77</v>
      </c>
      <c r="D36" s="3">
        <v>41851</v>
      </c>
      <c r="E36" s="5" t="s">
        <v>106</v>
      </c>
      <c r="F36" s="33"/>
      <c r="G36" s="5"/>
      <c r="H36" s="22" t="s">
        <v>22</v>
      </c>
      <c r="I36" s="16">
        <v>2500</v>
      </c>
      <c r="J36" s="5"/>
      <c r="K36" s="43">
        <f t="shared" si="1"/>
        <v>222306429</v>
      </c>
      <c r="L36" s="43">
        <f t="shared" si="2"/>
        <v>0</v>
      </c>
    </row>
    <row r="37" spans="1:12" ht="21.75" customHeight="1">
      <c r="A37" s="6" t="str">
        <f t="shared" si="0"/>
        <v>CTGS41824</v>
      </c>
      <c r="B37" s="3">
        <v>41824</v>
      </c>
      <c r="C37" s="4" t="s">
        <v>97</v>
      </c>
      <c r="D37" s="3">
        <v>41824</v>
      </c>
      <c r="E37" s="5" t="s">
        <v>267</v>
      </c>
      <c r="F37" s="33"/>
      <c r="G37" s="5"/>
      <c r="H37" s="22" t="s">
        <v>21</v>
      </c>
      <c r="I37" s="16">
        <v>420000</v>
      </c>
      <c r="J37" s="5"/>
      <c r="K37" s="43">
        <f t="shared" si="1"/>
        <v>222726429</v>
      </c>
      <c r="L37" s="43">
        <f t="shared" si="2"/>
        <v>0</v>
      </c>
    </row>
    <row r="38" spans="1:12" ht="21.75" customHeight="1">
      <c r="A38" s="6" t="str">
        <f t="shared" si="0"/>
        <v>CTGS41830</v>
      </c>
      <c r="B38" s="3">
        <v>41830</v>
      </c>
      <c r="C38" s="4" t="s">
        <v>97</v>
      </c>
      <c r="D38" s="3">
        <v>41830</v>
      </c>
      <c r="E38" s="5" t="s">
        <v>267</v>
      </c>
      <c r="F38" s="33"/>
      <c r="G38" s="5"/>
      <c r="H38" s="22" t="s">
        <v>21</v>
      </c>
      <c r="I38" s="16">
        <v>440000</v>
      </c>
      <c r="J38" s="5"/>
      <c r="K38" s="43">
        <f t="shared" si="1"/>
        <v>223166429</v>
      </c>
      <c r="L38" s="43">
        <f t="shared" si="2"/>
        <v>0</v>
      </c>
    </row>
    <row r="39" spans="1:12" ht="21.75" customHeight="1">
      <c r="A39" s="6" t="str">
        <f t="shared" si="0"/>
        <v>CTGS41835</v>
      </c>
      <c r="B39" s="3">
        <v>41850</v>
      </c>
      <c r="C39" s="4" t="s">
        <v>97</v>
      </c>
      <c r="D39" s="3">
        <v>41835</v>
      </c>
      <c r="E39" s="5" t="s">
        <v>148</v>
      </c>
      <c r="F39" s="33"/>
      <c r="G39" s="5"/>
      <c r="H39" s="22" t="s">
        <v>21</v>
      </c>
      <c r="I39" s="16">
        <v>4600000</v>
      </c>
      <c r="J39" s="5"/>
      <c r="K39" s="43">
        <f t="shared" si="1"/>
        <v>227766429</v>
      </c>
      <c r="L39" s="43">
        <f t="shared" si="2"/>
        <v>0</v>
      </c>
    </row>
    <row r="40" spans="1:12" ht="21.75" customHeight="1">
      <c r="A40" s="6" t="str">
        <f t="shared" si="0"/>
        <v>CTGS41844</v>
      </c>
      <c r="B40" s="3">
        <v>41851</v>
      </c>
      <c r="C40" s="4" t="s">
        <v>97</v>
      </c>
      <c r="D40" s="3">
        <v>41844</v>
      </c>
      <c r="E40" s="5" t="s">
        <v>268</v>
      </c>
      <c r="F40" s="33"/>
      <c r="G40" s="5"/>
      <c r="H40" s="22" t="s">
        <v>21</v>
      </c>
      <c r="I40" s="16">
        <v>454943</v>
      </c>
      <c r="J40" s="5"/>
      <c r="K40" s="43">
        <f t="shared" si="1"/>
        <v>228221372</v>
      </c>
      <c r="L40" s="43">
        <f t="shared" si="2"/>
        <v>0</v>
      </c>
    </row>
    <row r="41" spans="1:12" ht="21.75" customHeight="1">
      <c r="A41" s="6" t="str">
        <f t="shared" si="0"/>
        <v>CTGS41835</v>
      </c>
      <c r="B41" s="3">
        <v>41851</v>
      </c>
      <c r="C41" s="4" t="s">
        <v>97</v>
      </c>
      <c r="D41" s="3">
        <v>41835</v>
      </c>
      <c r="E41" s="5" t="s">
        <v>234</v>
      </c>
      <c r="F41" s="33"/>
      <c r="G41" s="5"/>
      <c r="H41" s="22" t="s">
        <v>21</v>
      </c>
      <c r="I41" s="16">
        <v>178273</v>
      </c>
      <c r="J41" s="5"/>
      <c r="K41" s="43">
        <f t="shared" si="1"/>
        <v>228399645</v>
      </c>
      <c r="L41" s="43">
        <f t="shared" si="2"/>
        <v>0</v>
      </c>
    </row>
    <row r="42" spans="1:12" ht="21.75" customHeight="1">
      <c r="A42" s="6" t="str">
        <f t="shared" si="0"/>
        <v>CTGS41835</v>
      </c>
      <c r="B42" s="3">
        <v>41851</v>
      </c>
      <c r="C42" s="4" t="s">
        <v>97</v>
      </c>
      <c r="D42" s="3">
        <v>41835</v>
      </c>
      <c r="E42" s="5" t="s">
        <v>151</v>
      </c>
      <c r="F42" s="33"/>
      <c r="G42" s="5"/>
      <c r="H42" s="22" t="s">
        <v>21</v>
      </c>
      <c r="I42" s="16">
        <v>674091</v>
      </c>
      <c r="J42" s="5"/>
      <c r="K42" s="43">
        <f t="shared" si="1"/>
        <v>229073736</v>
      </c>
      <c r="L42" s="43">
        <f t="shared" si="2"/>
        <v>0</v>
      </c>
    </row>
    <row r="43" spans="1:12" ht="21.75" customHeight="1">
      <c r="A43" s="6" t="str">
        <f t="shared" si="0"/>
        <v>CTGS41841</v>
      </c>
      <c r="B43" s="3">
        <v>41851</v>
      </c>
      <c r="C43" s="4" t="s">
        <v>97</v>
      </c>
      <c r="D43" s="3">
        <v>41841</v>
      </c>
      <c r="E43" s="23" t="s">
        <v>116</v>
      </c>
      <c r="F43" s="33"/>
      <c r="G43" s="5"/>
      <c r="H43" s="22" t="s">
        <v>21</v>
      </c>
      <c r="I43" s="16">
        <v>2448396</v>
      </c>
      <c r="J43" s="5"/>
      <c r="K43" s="43">
        <f t="shared" si="1"/>
        <v>231522132</v>
      </c>
      <c r="L43" s="43">
        <f t="shared" si="2"/>
        <v>0</v>
      </c>
    </row>
    <row r="44" spans="1:12" ht="21.75" customHeight="1">
      <c r="A44" s="6" t="str">
        <f t="shared" si="0"/>
        <v>CTGS41845</v>
      </c>
      <c r="B44" s="3">
        <v>41851</v>
      </c>
      <c r="C44" s="4" t="s">
        <v>97</v>
      </c>
      <c r="D44" s="3">
        <v>41845</v>
      </c>
      <c r="E44" s="5" t="s">
        <v>116</v>
      </c>
      <c r="F44" s="33"/>
      <c r="G44" s="5"/>
      <c r="H44" s="22" t="s">
        <v>21</v>
      </c>
      <c r="I44" s="16">
        <v>200000</v>
      </c>
      <c r="J44" s="5"/>
      <c r="K44" s="43">
        <f t="shared" si="1"/>
        <v>231722132</v>
      </c>
      <c r="L44" s="43">
        <f t="shared" si="2"/>
        <v>0</v>
      </c>
    </row>
    <row r="45" spans="1:12" ht="21.75" customHeight="1">
      <c r="A45" s="6" t="str">
        <f t="shared" si="0"/>
        <v>CTGS41851</v>
      </c>
      <c r="B45" s="3">
        <v>41851</v>
      </c>
      <c r="C45" s="4" t="s">
        <v>97</v>
      </c>
      <c r="D45" s="3">
        <v>41851</v>
      </c>
      <c r="E45" s="5" t="s">
        <v>116</v>
      </c>
      <c r="F45" s="33"/>
      <c r="G45" s="5"/>
      <c r="H45" s="22" t="s">
        <v>21</v>
      </c>
      <c r="I45" s="16">
        <v>200000</v>
      </c>
      <c r="J45" s="5"/>
      <c r="K45" s="43">
        <f t="shared" si="1"/>
        <v>231922132</v>
      </c>
      <c r="L45" s="43">
        <f t="shared" si="2"/>
        <v>0</v>
      </c>
    </row>
    <row r="46" spans="1:12" ht="21.75" customHeight="1">
      <c r="A46" s="6" t="str">
        <f t="shared" si="0"/>
        <v>CTGS41835</v>
      </c>
      <c r="B46" s="3">
        <v>41851</v>
      </c>
      <c r="C46" s="4" t="s">
        <v>97</v>
      </c>
      <c r="D46" s="3">
        <v>41835</v>
      </c>
      <c r="E46" s="5" t="s">
        <v>269</v>
      </c>
      <c r="F46" s="33"/>
      <c r="G46" s="5"/>
      <c r="H46" s="22" t="s">
        <v>21</v>
      </c>
      <c r="I46" s="16">
        <v>362724</v>
      </c>
      <c r="J46" s="5"/>
      <c r="K46" s="43">
        <f t="shared" si="1"/>
        <v>232284856</v>
      </c>
      <c r="L46" s="43">
        <f t="shared" si="2"/>
        <v>0</v>
      </c>
    </row>
    <row r="47" spans="1:12" ht="21.75" customHeight="1">
      <c r="B47" s="3">
        <v>41851</v>
      </c>
      <c r="C47" s="4" t="s">
        <v>97</v>
      </c>
      <c r="D47" s="3">
        <v>41828</v>
      </c>
      <c r="E47" s="5" t="s">
        <v>270</v>
      </c>
      <c r="F47" s="33"/>
      <c r="G47" s="5"/>
      <c r="H47" s="22" t="s">
        <v>21</v>
      </c>
      <c r="I47" s="16">
        <v>2810670</v>
      </c>
      <c r="J47" s="5"/>
      <c r="K47" s="43">
        <f t="shared" ref="K47:K62" si="3">MAX(K46+I47-J47-L46,0)</f>
        <v>235095526</v>
      </c>
      <c r="L47" s="43">
        <f t="shared" ref="L47:L62" si="4">MAX(L46+J47-K46-I47,0)</f>
        <v>0</v>
      </c>
    </row>
    <row r="48" spans="1:12" ht="21.75" customHeight="1">
      <c r="B48" s="3">
        <v>41851</v>
      </c>
      <c r="C48" s="4" t="s">
        <v>97</v>
      </c>
      <c r="D48" s="3">
        <v>41836</v>
      </c>
      <c r="E48" s="5" t="s">
        <v>271</v>
      </c>
      <c r="F48" s="33"/>
      <c r="G48" s="5"/>
      <c r="H48" s="22" t="s">
        <v>21</v>
      </c>
      <c r="I48" s="16">
        <v>2844920</v>
      </c>
      <c r="J48" s="5"/>
      <c r="K48" s="43">
        <f t="shared" si="3"/>
        <v>237940446</v>
      </c>
      <c r="L48" s="43">
        <f t="shared" si="4"/>
        <v>0</v>
      </c>
    </row>
    <row r="49" spans="2:12" ht="21.75" customHeight="1">
      <c r="B49" s="3">
        <v>41841</v>
      </c>
      <c r="C49" s="4" t="s">
        <v>97</v>
      </c>
      <c r="D49" s="3">
        <v>41841</v>
      </c>
      <c r="E49" s="5" t="s">
        <v>272</v>
      </c>
      <c r="F49" s="33"/>
      <c r="G49" s="5"/>
      <c r="H49" s="22" t="s">
        <v>21</v>
      </c>
      <c r="I49" s="16">
        <v>930000</v>
      </c>
      <c r="J49" s="5"/>
      <c r="K49" s="43">
        <f t="shared" si="3"/>
        <v>238870446</v>
      </c>
      <c r="L49" s="43">
        <f t="shared" si="4"/>
        <v>0</v>
      </c>
    </row>
    <row r="50" spans="2:12" ht="21.75" customHeight="1">
      <c r="B50" s="3">
        <v>41851</v>
      </c>
      <c r="C50" s="4" t="s">
        <v>97</v>
      </c>
      <c r="D50" s="3">
        <v>41838</v>
      </c>
      <c r="E50" s="5" t="s">
        <v>273</v>
      </c>
      <c r="F50" s="33"/>
      <c r="G50" s="5"/>
      <c r="H50" s="22" t="s">
        <v>21</v>
      </c>
      <c r="I50" s="16">
        <v>620500</v>
      </c>
      <c r="J50" s="5"/>
      <c r="K50" s="43">
        <f t="shared" si="3"/>
        <v>239490946</v>
      </c>
      <c r="L50" s="43">
        <f t="shared" si="4"/>
        <v>0</v>
      </c>
    </row>
    <row r="51" spans="2:12" ht="21.75" customHeight="1">
      <c r="B51" s="3">
        <v>41851</v>
      </c>
      <c r="C51" s="4" t="s">
        <v>97</v>
      </c>
      <c r="D51" s="3">
        <v>41839</v>
      </c>
      <c r="E51" s="5" t="s">
        <v>273</v>
      </c>
      <c r="F51" s="33"/>
      <c r="G51" s="5"/>
      <c r="H51" s="22" t="s">
        <v>21</v>
      </c>
      <c r="I51" s="16">
        <v>516375</v>
      </c>
      <c r="J51" s="5"/>
      <c r="K51" s="43">
        <f t="shared" si="3"/>
        <v>240007321</v>
      </c>
      <c r="L51" s="43">
        <f t="shared" si="4"/>
        <v>0</v>
      </c>
    </row>
    <row r="52" spans="2:12" ht="21.75" customHeight="1">
      <c r="B52" s="3">
        <v>41828</v>
      </c>
      <c r="C52" s="4" t="s">
        <v>97</v>
      </c>
      <c r="D52" s="3">
        <v>41828</v>
      </c>
      <c r="E52" s="5" t="s">
        <v>251</v>
      </c>
      <c r="F52" s="33"/>
      <c r="G52" s="5"/>
      <c r="H52" s="22" t="s">
        <v>80</v>
      </c>
      <c r="I52" s="16">
        <v>46574</v>
      </c>
      <c r="J52" s="5"/>
      <c r="K52" s="43">
        <f t="shared" si="3"/>
        <v>240053895</v>
      </c>
      <c r="L52" s="43">
        <f t="shared" si="4"/>
        <v>0</v>
      </c>
    </row>
    <row r="53" spans="2:12" ht="21.75" customHeight="1">
      <c r="B53" s="3">
        <v>41835</v>
      </c>
      <c r="C53" s="4" t="s">
        <v>97</v>
      </c>
      <c r="D53" s="3">
        <v>41835</v>
      </c>
      <c r="E53" s="5" t="s">
        <v>274</v>
      </c>
      <c r="F53" s="33"/>
      <c r="G53" s="5"/>
      <c r="H53" s="22" t="s">
        <v>80</v>
      </c>
      <c r="I53" s="16">
        <v>234775</v>
      </c>
      <c r="J53" s="5"/>
      <c r="K53" s="43">
        <f t="shared" si="3"/>
        <v>240288670</v>
      </c>
      <c r="L53" s="43">
        <f t="shared" si="4"/>
        <v>0</v>
      </c>
    </row>
    <row r="54" spans="2:12" ht="21.75" customHeight="1">
      <c r="B54" s="3">
        <v>41835</v>
      </c>
      <c r="C54" s="4" t="s">
        <v>97</v>
      </c>
      <c r="D54" s="3">
        <v>41835</v>
      </c>
      <c r="E54" s="5" t="s">
        <v>251</v>
      </c>
      <c r="F54" s="33"/>
      <c r="G54" s="5"/>
      <c r="H54" s="22" t="s">
        <v>80</v>
      </c>
      <c r="I54" s="16">
        <v>47633</v>
      </c>
      <c r="J54" s="5"/>
      <c r="K54" s="43">
        <f t="shared" si="3"/>
        <v>240336303</v>
      </c>
      <c r="L54" s="43">
        <f t="shared" si="4"/>
        <v>0</v>
      </c>
    </row>
    <row r="55" spans="2:12" ht="21.75" customHeight="1">
      <c r="B55" s="3">
        <v>41843</v>
      </c>
      <c r="C55" s="4" t="s">
        <v>97</v>
      </c>
      <c r="D55" s="3">
        <v>41843</v>
      </c>
      <c r="E55" s="5" t="s">
        <v>275</v>
      </c>
      <c r="F55" s="33"/>
      <c r="G55" s="5"/>
      <c r="H55" s="22" t="s">
        <v>80</v>
      </c>
      <c r="I55" s="16">
        <v>41138</v>
      </c>
      <c r="J55" s="5"/>
      <c r="K55" s="43">
        <f t="shared" si="3"/>
        <v>240377441</v>
      </c>
      <c r="L55" s="43">
        <f t="shared" si="4"/>
        <v>0</v>
      </c>
    </row>
    <row r="56" spans="2:12" ht="30">
      <c r="B56" s="3">
        <v>41849</v>
      </c>
      <c r="C56" s="4" t="s">
        <v>97</v>
      </c>
      <c r="D56" s="3">
        <v>41849</v>
      </c>
      <c r="E56" s="5" t="s">
        <v>276</v>
      </c>
      <c r="F56" s="33"/>
      <c r="G56" s="5"/>
      <c r="H56" s="22" t="s">
        <v>80</v>
      </c>
      <c r="I56" s="16">
        <v>120388</v>
      </c>
      <c r="J56" s="5"/>
      <c r="K56" s="43">
        <f t="shared" si="3"/>
        <v>240497829</v>
      </c>
      <c r="L56" s="43">
        <f t="shared" si="4"/>
        <v>0</v>
      </c>
    </row>
    <row r="57" spans="2:12" ht="21.75" customHeight="1">
      <c r="B57" s="3">
        <v>41850</v>
      </c>
      <c r="C57" s="4" t="s">
        <v>97</v>
      </c>
      <c r="D57" s="3">
        <v>41850</v>
      </c>
      <c r="E57" s="5" t="s">
        <v>252</v>
      </c>
      <c r="F57" s="33"/>
      <c r="G57" s="5"/>
      <c r="H57" s="22" t="s">
        <v>80</v>
      </c>
      <c r="I57" s="16">
        <v>242218</v>
      </c>
      <c r="J57" s="5"/>
      <c r="K57" s="43">
        <f t="shared" si="3"/>
        <v>240740047</v>
      </c>
      <c r="L57" s="43">
        <f t="shared" si="4"/>
        <v>0</v>
      </c>
    </row>
    <row r="58" spans="2:12" ht="21.75" customHeight="1">
      <c r="B58" s="3">
        <v>41821</v>
      </c>
      <c r="C58" s="4" t="s">
        <v>31</v>
      </c>
      <c r="D58" s="3">
        <v>41806</v>
      </c>
      <c r="E58" s="5" t="s">
        <v>277</v>
      </c>
      <c r="F58" s="33"/>
      <c r="G58" s="5"/>
      <c r="H58" s="22" t="s">
        <v>96</v>
      </c>
      <c r="I58" s="16">
        <v>79455</v>
      </c>
      <c r="J58" s="5"/>
      <c r="K58" s="43">
        <f t="shared" si="3"/>
        <v>240819502</v>
      </c>
      <c r="L58" s="43">
        <f t="shared" si="4"/>
        <v>0</v>
      </c>
    </row>
    <row r="59" spans="2:12" ht="21.75" customHeight="1">
      <c r="B59" s="3">
        <v>41821</v>
      </c>
      <c r="C59" s="4" t="s">
        <v>33</v>
      </c>
      <c r="D59" s="3">
        <v>41820</v>
      </c>
      <c r="E59" s="5" t="s">
        <v>278</v>
      </c>
      <c r="F59" s="33"/>
      <c r="G59" s="5"/>
      <c r="H59" s="22" t="s">
        <v>96</v>
      </c>
      <c r="I59" s="16">
        <v>218211</v>
      </c>
      <c r="J59" s="5"/>
      <c r="K59" s="43">
        <f t="shared" si="3"/>
        <v>241037713</v>
      </c>
      <c r="L59" s="43">
        <f t="shared" si="4"/>
        <v>0</v>
      </c>
    </row>
    <row r="60" spans="2:12" ht="21.75" customHeight="1">
      <c r="B60" s="3">
        <v>41822</v>
      </c>
      <c r="C60" s="4" t="s">
        <v>34</v>
      </c>
      <c r="D60" s="3">
        <v>41822</v>
      </c>
      <c r="E60" s="5" t="s">
        <v>279</v>
      </c>
      <c r="F60" s="33"/>
      <c r="G60" s="5"/>
      <c r="H60" s="22" t="s">
        <v>96</v>
      </c>
      <c r="I60" s="16">
        <v>4686</v>
      </c>
      <c r="J60" s="5"/>
      <c r="K60" s="43">
        <f t="shared" si="3"/>
        <v>241042399</v>
      </c>
      <c r="L60" s="43">
        <f t="shared" si="4"/>
        <v>0</v>
      </c>
    </row>
    <row r="61" spans="2:12" ht="21.75" customHeight="1">
      <c r="B61" s="3">
        <v>41825</v>
      </c>
      <c r="C61" s="4" t="s">
        <v>39</v>
      </c>
      <c r="D61" s="3">
        <v>41825</v>
      </c>
      <c r="E61" s="5" t="s">
        <v>280</v>
      </c>
      <c r="F61" s="33"/>
      <c r="G61" s="5"/>
      <c r="H61" s="22" t="s">
        <v>96</v>
      </c>
      <c r="I61" s="16">
        <v>497060</v>
      </c>
      <c r="J61" s="5"/>
      <c r="K61" s="43">
        <f t="shared" si="3"/>
        <v>241539459</v>
      </c>
      <c r="L61" s="43">
        <f t="shared" si="4"/>
        <v>0</v>
      </c>
    </row>
    <row r="62" spans="2:12" ht="21.75" customHeight="1">
      <c r="B62" s="3">
        <v>41825</v>
      </c>
      <c r="C62" s="4" t="s">
        <v>41</v>
      </c>
      <c r="D62" s="3">
        <v>41825</v>
      </c>
      <c r="E62" s="5" t="s">
        <v>85</v>
      </c>
      <c r="F62" s="33"/>
      <c r="G62" s="5"/>
      <c r="H62" s="22" t="s">
        <v>96</v>
      </c>
      <c r="I62" s="16">
        <v>1240000</v>
      </c>
      <c r="J62" s="5"/>
      <c r="K62" s="43">
        <f t="shared" si="3"/>
        <v>242779459</v>
      </c>
      <c r="L62" s="43">
        <f t="shared" si="4"/>
        <v>0</v>
      </c>
    </row>
    <row r="63" spans="2:12" ht="21.75" customHeight="1">
      <c r="B63" s="3">
        <v>41827</v>
      </c>
      <c r="C63" s="4" t="s">
        <v>42</v>
      </c>
      <c r="D63" s="3">
        <v>41827</v>
      </c>
      <c r="E63" s="5" t="s">
        <v>205</v>
      </c>
      <c r="F63" s="33"/>
      <c r="G63" s="5"/>
      <c r="H63" s="22" t="s">
        <v>96</v>
      </c>
      <c r="I63" s="16">
        <v>118328</v>
      </c>
      <c r="J63" s="5"/>
      <c r="K63" s="43">
        <f t="shared" ref="K63:K79" si="5">MAX(K62+I63-J63-L62,0)</f>
        <v>242897787</v>
      </c>
      <c r="L63" s="43">
        <f t="shared" ref="L63:L79" si="6">MAX(L62+J63-K62-I63,0)</f>
        <v>0</v>
      </c>
    </row>
    <row r="64" spans="2:12" ht="21.75" customHeight="1">
      <c r="B64" s="3">
        <v>41827</v>
      </c>
      <c r="C64" s="4" t="s">
        <v>43</v>
      </c>
      <c r="D64" s="3">
        <v>41827</v>
      </c>
      <c r="E64" s="5" t="s">
        <v>27</v>
      </c>
      <c r="F64" s="33"/>
      <c r="G64" s="5"/>
      <c r="H64" s="22" t="s">
        <v>96</v>
      </c>
      <c r="I64" s="16">
        <v>203501</v>
      </c>
      <c r="J64" s="5"/>
      <c r="K64" s="43">
        <f t="shared" si="5"/>
        <v>243101288</v>
      </c>
      <c r="L64" s="43">
        <f t="shared" si="6"/>
        <v>0</v>
      </c>
    </row>
    <row r="65" spans="1:12" ht="21.75" customHeight="1">
      <c r="A65" s="6" t="str">
        <f t="shared" si="0"/>
        <v>C1441828</v>
      </c>
      <c r="B65" s="3">
        <v>41828</v>
      </c>
      <c r="C65" s="4" t="s">
        <v>44</v>
      </c>
      <c r="D65" s="3">
        <v>41828</v>
      </c>
      <c r="E65" s="5" t="s">
        <v>85</v>
      </c>
      <c r="F65" s="33"/>
      <c r="G65" s="5"/>
      <c r="H65" s="22" t="s">
        <v>96</v>
      </c>
      <c r="I65" s="16">
        <v>1144000</v>
      </c>
      <c r="J65" s="5"/>
      <c r="K65" s="43">
        <f t="shared" si="5"/>
        <v>244245288</v>
      </c>
      <c r="L65" s="43">
        <f t="shared" si="6"/>
        <v>0</v>
      </c>
    </row>
    <row r="66" spans="1:12" ht="21.75" customHeight="1">
      <c r="A66" s="6" t="str">
        <f>C66&amp;D66</f>
        <v>C1841830</v>
      </c>
      <c r="B66" s="3">
        <v>41830</v>
      </c>
      <c r="C66" s="4" t="s">
        <v>48</v>
      </c>
      <c r="D66" s="3">
        <v>41830</v>
      </c>
      <c r="E66" s="5" t="s">
        <v>27</v>
      </c>
      <c r="F66" s="33"/>
      <c r="G66" s="5"/>
      <c r="H66" s="22" t="s">
        <v>96</v>
      </c>
      <c r="I66" s="16">
        <v>104560</v>
      </c>
      <c r="J66" s="5"/>
      <c r="K66" s="43">
        <f t="shared" si="5"/>
        <v>244349848</v>
      </c>
      <c r="L66" s="43">
        <f t="shared" si="6"/>
        <v>0</v>
      </c>
    </row>
    <row r="67" spans="1:12" ht="21.75" customHeight="1">
      <c r="B67" s="3">
        <v>41831</v>
      </c>
      <c r="C67" s="4" t="s">
        <v>49</v>
      </c>
      <c r="D67" s="3">
        <v>41831</v>
      </c>
      <c r="E67" s="5" t="s">
        <v>281</v>
      </c>
      <c r="F67" s="33"/>
      <c r="G67" s="5"/>
      <c r="H67" s="22" t="s">
        <v>96</v>
      </c>
      <c r="I67" s="16">
        <v>100920</v>
      </c>
      <c r="J67" s="5"/>
      <c r="K67" s="43">
        <f t="shared" si="5"/>
        <v>244450768</v>
      </c>
      <c r="L67" s="43">
        <f t="shared" si="6"/>
        <v>0</v>
      </c>
    </row>
    <row r="68" spans="1:12" ht="21.75" customHeight="1">
      <c r="B68" s="3">
        <v>41831</v>
      </c>
      <c r="C68" s="4" t="s">
        <v>51</v>
      </c>
      <c r="D68" s="3">
        <v>41831</v>
      </c>
      <c r="E68" s="5" t="s">
        <v>280</v>
      </c>
      <c r="F68" s="33"/>
      <c r="G68" s="5"/>
      <c r="H68" s="22" t="s">
        <v>96</v>
      </c>
      <c r="I68" s="16">
        <v>552175</v>
      </c>
      <c r="J68" s="5"/>
      <c r="K68" s="43">
        <f t="shared" si="5"/>
        <v>245002943</v>
      </c>
      <c r="L68" s="43">
        <f t="shared" si="6"/>
        <v>0</v>
      </c>
    </row>
    <row r="69" spans="1:12" ht="21.75" customHeight="1">
      <c r="B69" s="3">
        <v>41832</v>
      </c>
      <c r="C69" s="4" t="s">
        <v>52</v>
      </c>
      <c r="D69" s="3">
        <v>41832</v>
      </c>
      <c r="E69" s="5" t="s">
        <v>85</v>
      </c>
      <c r="F69" s="33"/>
      <c r="G69" s="5"/>
      <c r="H69" s="22" t="s">
        <v>96</v>
      </c>
      <c r="I69" s="16">
        <v>1056000</v>
      </c>
      <c r="J69" s="5"/>
      <c r="K69" s="43">
        <f t="shared" si="5"/>
        <v>246058943</v>
      </c>
      <c r="L69" s="43">
        <f t="shared" si="6"/>
        <v>0</v>
      </c>
    </row>
    <row r="70" spans="1:12" ht="21.75" customHeight="1">
      <c r="B70" s="3">
        <v>41835</v>
      </c>
      <c r="C70" s="4" t="s">
        <v>54</v>
      </c>
      <c r="D70" s="3">
        <v>41835</v>
      </c>
      <c r="E70" s="5" t="s">
        <v>205</v>
      </c>
      <c r="F70" s="33"/>
      <c r="G70" s="5"/>
      <c r="H70" s="22" t="s">
        <v>96</v>
      </c>
      <c r="I70" s="16">
        <v>221003</v>
      </c>
      <c r="J70" s="5"/>
      <c r="K70" s="43">
        <f t="shared" si="5"/>
        <v>246279946</v>
      </c>
      <c r="L70" s="43">
        <f t="shared" si="6"/>
        <v>0</v>
      </c>
    </row>
    <row r="71" spans="1:12" ht="21.75" customHeight="1">
      <c r="B71" s="3">
        <v>41837</v>
      </c>
      <c r="C71" s="4" t="s">
        <v>59</v>
      </c>
      <c r="D71" s="3">
        <v>41837</v>
      </c>
      <c r="E71" s="5" t="s">
        <v>85</v>
      </c>
      <c r="F71" s="33"/>
      <c r="G71" s="5"/>
      <c r="H71" s="22" t="s">
        <v>96</v>
      </c>
      <c r="I71" s="16">
        <v>1192000</v>
      </c>
      <c r="J71" s="5"/>
      <c r="K71" s="43">
        <f t="shared" si="5"/>
        <v>247471946</v>
      </c>
      <c r="L71" s="43">
        <f t="shared" si="6"/>
        <v>0</v>
      </c>
    </row>
    <row r="72" spans="1:12" ht="21.75" customHeight="1">
      <c r="B72" s="3">
        <v>41838</v>
      </c>
      <c r="C72" s="4" t="s">
        <v>60</v>
      </c>
      <c r="D72" s="3">
        <v>41838</v>
      </c>
      <c r="E72" s="5" t="s">
        <v>27</v>
      </c>
      <c r="F72" s="33"/>
      <c r="G72" s="5"/>
      <c r="H72" s="22" t="s">
        <v>96</v>
      </c>
      <c r="I72" s="16">
        <v>103500</v>
      </c>
      <c r="J72" s="5"/>
      <c r="K72" s="43">
        <f t="shared" si="5"/>
        <v>247575446</v>
      </c>
      <c r="L72" s="43">
        <f t="shared" si="6"/>
        <v>0</v>
      </c>
    </row>
    <row r="73" spans="1:12" ht="21.75" customHeight="1">
      <c r="B73" s="3">
        <v>41840</v>
      </c>
      <c r="C73" s="4" t="s">
        <v>61</v>
      </c>
      <c r="D73" s="3">
        <v>41840</v>
      </c>
      <c r="E73" s="5" t="s">
        <v>85</v>
      </c>
      <c r="F73" s="33"/>
      <c r="G73" s="5"/>
      <c r="H73" s="22" t="s">
        <v>96</v>
      </c>
      <c r="I73" s="16">
        <v>1088000</v>
      </c>
      <c r="J73" s="5"/>
      <c r="K73" s="43">
        <f t="shared" si="5"/>
        <v>248663446</v>
      </c>
      <c r="L73" s="43">
        <f t="shared" si="6"/>
        <v>0</v>
      </c>
    </row>
    <row r="74" spans="1:12" ht="21.75" customHeight="1">
      <c r="B74" s="3">
        <v>41841</v>
      </c>
      <c r="C74" s="4" t="s">
        <v>62</v>
      </c>
      <c r="D74" s="3">
        <v>41841</v>
      </c>
      <c r="E74" s="5" t="s">
        <v>225</v>
      </c>
      <c r="F74" s="33"/>
      <c r="G74" s="5"/>
      <c r="H74" s="22" t="s">
        <v>96</v>
      </c>
      <c r="I74" s="16">
        <v>382629</v>
      </c>
      <c r="J74" s="5"/>
      <c r="K74" s="43">
        <f t="shared" si="5"/>
        <v>249046075</v>
      </c>
      <c r="L74" s="43">
        <f t="shared" si="6"/>
        <v>0</v>
      </c>
    </row>
    <row r="75" spans="1:12" ht="21.75" customHeight="1">
      <c r="B75" s="3">
        <v>41843</v>
      </c>
      <c r="C75" s="4" t="s">
        <v>64</v>
      </c>
      <c r="D75" s="3">
        <v>41843</v>
      </c>
      <c r="E75" s="5" t="s">
        <v>190</v>
      </c>
      <c r="F75" s="33"/>
      <c r="G75" s="5"/>
      <c r="H75" s="22" t="s">
        <v>96</v>
      </c>
      <c r="I75" s="16">
        <v>100000</v>
      </c>
      <c r="J75" s="5"/>
      <c r="K75" s="43">
        <f t="shared" si="5"/>
        <v>249146075</v>
      </c>
      <c r="L75" s="43">
        <f t="shared" si="6"/>
        <v>0</v>
      </c>
    </row>
    <row r="76" spans="1:12" ht="21.75" customHeight="1">
      <c r="B76" s="3">
        <v>41846</v>
      </c>
      <c r="C76" s="4" t="s">
        <v>65</v>
      </c>
      <c r="D76" s="3">
        <v>41846</v>
      </c>
      <c r="E76" s="5" t="s">
        <v>282</v>
      </c>
      <c r="F76" s="33"/>
      <c r="G76" s="5"/>
      <c r="H76" s="22" t="s">
        <v>96</v>
      </c>
      <c r="I76" s="16">
        <v>1440000</v>
      </c>
      <c r="J76" s="5"/>
      <c r="K76" s="43">
        <f t="shared" si="5"/>
        <v>250586075</v>
      </c>
      <c r="L76" s="43">
        <f t="shared" si="6"/>
        <v>0</v>
      </c>
    </row>
    <row r="77" spans="1:12" ht="21.75" customHeight="1">
      <c r="B77" s="3">
        <v>41848</v>
      </c>
      <c r="C77" s="4" t="s">
        <v>67</v>
      </c>
      <c r="D77" s="3">
        <v>41848</v>
      </c>
      <c r="E77" s="5" t="s">
        <v>27</v>
      </c>
      <c r="F77" s="33"/>
      <c r="G77" s="5"/>
      <c r="H77" s="22" t="s">
        <v>96</v>
      </c>
      <c r="I77" s="16">
        <v>339820</v>
      </c>
      <c r="J77" s="5"/>
      <c r="K77" s="43">
        <f t="shared" si="5"/>
        <v>250925895</v>
      </c>
      <c r="L77" s="43">
        <f t="shared" si="6"/>
        <v>0</v>
      </c>
    </row>
    <row r="78" spans="1:12" ht="21.75" customHeight="1">
      <c r="B78" s="3">
        <v>41848</v>
      </c>
      <c r="C78" s="4" t="s">
        <v>70</v>
      </c>
      <c r="D78" s="3">
        <v>41848</v>
      </c>
      <c r="E78" s="5" t="s">
        <v>283</v>
      </c>
      <c r="F78" s="33"/>
      <c r="G78" s="5"/>
      <c r="H78" s="22" t="s">
        <v>96</v>
      </c>
      <c r="I78" s="16">
        <v>629600</v>
      </c>
      <c r="J78" s="5"/>
      <c r="K78" s="43">
        <f t="shared" si="5"/>
        <v>251555495</v>
      </c>
      <c r="L78" s="43">
        <f t="shared" si="6"/>
        <v>0</v>
      </c>
    </row>
    <row r="79" spans="1:12" ht="21.75" customHeight="1">
      <c r="B79" s="3">
        <v>41848</v>
      </c>
      <c r="C79" s="4" t="s">
        <v>71</v>
      </c>
      <c r="D79" s="3">
        <v>41848</v>
      </c>
      <c r="E79" s="5" t="s">
        <v>284</v>
      </c>
      <c r="F79" s="33"/>
      <c r="G79" s="5"/>
      <c r="H79" s="22" t="s">
        <v>96</v>
      </c>
      <c r="I79" s="16">
        <v>268662</v>
      </c>
      <c r="J79" s="5"/>
      <c r="K79" s="43">
        <f t="shared" si="5"/>
        <v>251824157</v>
      </c>
      <c r="L79" s="43">
        <f t="shared" si="6"/>
        <v>0</v>
      </c>
    </row>
    <row r="80" spans="1:12" ht="21.75" customHeight="1">
      <c r="B80" s="3">
        <v>41850</v>
      </c>
      <c r="C80" s="4" t="s">
        <v>74</v>
      </c>
      <c r="D80" s="3">
        <v>41850</v>
      </c>
      <c r="E80" s="5" t="s">
        <v>88</v>
      </c>
      <c r="F80" s="33"/>
      <c r="G80" s="5"/>
      <c r="H80" s="22" t="s">
        <v>96</v>
      </c>
      <c r="I80" s="16">
        <v>134250</v>
      </c>
      <c r="J80" s="5"/>
      <c r="K80" s="43">
        <f t="shared" ref="K80:K90" si="7">MAX(K79+I80-J80-L79,0)</f>
        <v>251958407</v>
      </c>
      <c r="L80" s="43">
        <f t="shared" ref="L80:L90" si="8">MAX(L79+J80-K79-I80,0)</f>
        <v>0</v>
      </c>
    </row>
    <row r="81" spans="2:12" ht="21.75" customHeight="1">
      <c r="B81" s="3">
        <v>41850</v>
      </c>
      <c r="C81" s="4" t="s">
        <v>75</v>
      </c>
      <c r="D81" s="3">
        <v>41850</v>
      </c>
      <c r="E81" s="5" t="s">
        <v>285</v>
      </c>
      <c r="F81" s="33"/>
      <c r="G81" s="5"/>
      <c r="H81" s="22" t="s">
        <v>96</v>
      </c>
      <c r="I81" s="16">
        <v>305455</v>
      </c>
      <c r="J81" s="5"/>
      <c r="K81" s="43">
        <f t="shared" si="7"/>
        <v>252263862</v>
      </c>
      <c r="L81" s="43">
        <f t="shared" si="8"/>
        <v>0</v>
      </c>
    </row>
    <row r="82" spans="2:12" ht="21.75" customHeight="1">
      <c r="B82" s="3">
        <v>41851</v>
      </c>
      <c r="C82" s="4" t="s">
        <v>92</v>
      </c>
      <c r="D82" s="3">
        <v>41851</v>
      </c>
      <c r="E82" s="5" t="s">
        <v>27</v>
      </c>
      <c r="F82" s="33"/>
      <c r="G82" s="5"/>
      <c r="H82" s="22" t="s">
        <v>96</v>
      </c>
      <c r="I82" s="16">
        <v>206480</v>
      </c>
      <c r="J82" s="5"/>
      <c r="K82" s="43">
        <f t="shared" si="7"/>
        <v>252470342</v>
      </c>
      <c r="L82" s="43">
        <f t="shared" si="8"/>
        <v>0</v>
      </c>
    </row>
    <row r="83" spans="2:12" ht="21.75" customHeight="1">
      <c r="B83" s="3">
        <v>41851</v>
      </c>
      <c r="C83" s="4" t="s">
        <v>286</v>
      </c>
      <c r="D83" s="3">
        <v>41851</v>
      </c>
      <c r="E83" s="5" t="s">
        <v>284</v>
      </c>
      <c r="F83" s="33"/>
      <c r="G83" s="5"/>
      <c r="H83" s="22" t="s">
        <v>96</v>
      </c>
      <c r="I83" s="16">
        <v>117379</v>
      </c>
      <c r="J83" s="5"/>
      <c r="K83" s="43">
        <f t="shared" si="7"/>
        <v>252587721</v>
      </c>
      <c r="L83" s="43">
        <f t="shared" si="8"/>
        <v>0</v>
      </c>
    </row>
    <row r="84" spans="2:12" ht="21.75" customHeight="1">
      <c r="B84" s="3">
        <v>41825</v>
      </c>
      <c r="C84" s="4" t="s">
        <v>169</v>
      </c>
      <c r="D84" s="3">
        <v>41825</v>
      </c>
      <c r="E84" s="5" t="s">
        <v>210</v>
      </c>
      <c r="F84" s="33"/>
      <c r="G84" s="5"/>
      <c r="H84" s="22" t="s">
        <v>21</v>
      </c>
      <c r="I84" s="16">
        <v>1700000</v>
      </c>
      <c r="J84" s="5"/>
      <c r="K84" s="43">
        <f t="shared" si="7"/>
        <v>254287721</v>
      </c>
      <c r="L84" s="43">
        <f t="shared" si="8"/>
        <v>0</v>
      </c>
    </row>
    <row r="85" spans="2:12" ht="21.75" customHeight="1">
      <c r="B85" s="3">
        <v>41834</v>
      </c>
      <c r="C85" s="4" t="s">
        <v>171</v>
      </c>
      <c r="D85" s="3">
        <v>41834</v>
      </c>
      <c r="E85" s="5" t="s">
        <v>193</v>
      </c>
      <c r="F85" s="33"/>
      <c r="G85" s="5"/>
      <c r="H85" s="22" t="s">
        <v>21</v>
      </c>
      <c r="I85" s="16">
        <v>1294545</v>
      </c>
      <c r="J85" s="5"/>
      <c r="K85" s="43">
        <f t="shared" si="7"/>
        <v>255582266</v>
      </c>
      <c r="L85" s="43">
        <f t="shared" si="8"/>
        <v>0</v>
      </c>
    </row>
    <row r="86" spans="2:12" ht="21.75" customHeight="1">
      <c r="B86" s="3">
        <v>41841</v>
      </c>
      <c r="C86" s="4" t="s">
        <v>172</v>
      </c>
      <c r="D86" s="3">
        <v>41841</v>
      </c>
      <c r="E86" s="5" t="s">
        <v>287</v>
      </c>
      <c r="F86" s="33"/>
      <c r="G86" s="5"/>
      <c r="H86" s="22" t="s">
        <v>21</v>
      </c>
      <c r="I86" s="16">
        <v>4426300</v>
      </c>
      <c r="J86" s="5"/>
      <c r="K86" s="43">
        <f t="shared" si="7"/>
        <v>260008566</v>
      </c>
      <c r="L86" s="43">
        <f t="shared" si="8"/>
        <v>0</v>
      </c>
    </row>
    <row r="87" spans="2:12" ht="21.75" customHeight="1">
      <c r="B87" s="3">
        <v>41843</v>
      </c>
      <c r="C87" s="4" t="s">
        <v>174</v>
      </c>
      <c r="D87" s="3">
        <v>41843</v>
      </c>
      <c r="E87" s="5" t="s">
        <v>288</v>
      </c>
      <c r="F87" s="33"/>
      <c r="G87" s="5"/>
      <c r="H87" s="22" t="s">
        <v>21</v>
      </c>
      <c r="I87" s="16">
        <v>5365000</v>
      </c>
      <c r="J87" s="5"/>
      <c r="K87" s="43">
        <f t="shared" si="7"/>
        <v>265373566</v>
      </c>
      <c r="L87" s="43">
        <f t="shared" si="8"/>
        <v>0</v>
      </c>
    </row>
    <row r="88" spans="2:12" ht="21.75" customHeight="1">
      <c r="B88" s="3">
        <v>41846</v>
      </c>
      <c r="C88" s="4" t="s">
        <v>175</v>
      </c>
      <c r="D88" s="3">
        <v>41846</v>
      </c>
      <c r="E88" s="5" t="s">
        <v>289</v>
      </c>
      <c r="F88" s="33"/>
      <c r="G88" s="5"/>
      <c r="H88" s="22" t="s">
        <v>21</v>
      </c>
      <c r="I88" s="16">
        <v>3500000</v>
      </c>
      <c r="J88" s="5"/>
      <c r="K88" s="43">
        <f t="shared" si="7"/>
        <v>268873566</v>
      </c>
      <c r="L88" s="43">
        <f t="shared" si="8"/>
        <v>0</v>
      </c>
    </row>
    <row r="89" spans="2:12" ht="21.75" customHeight="1">
      <c r="B89" s="3">
        <v>41847</v>
      </c>
      <c r="C89" s="4" t="s">
        <v>290</v>
      </c>
      <c r="D89" s="3">
        <v>41847</v>
      </c>
      <c r="E89" s="5" t="s">
        <v>291</v>
      </c>
      <c r="F89" s="33"/>
      <c r="G89" s="5"/>
      <c r="H89" s="22" t="s">
        <v>21</v>
      </c>
      <c r="I89" s="16">
        <v>1152900</v>
      </c>
      <c r="J89" s="5"/>
      <c r="K89" s="43">
        <f t="shared" si="7"/>
        <v>270026466</v>
      </c>
      <c r="L89" s="43">
        <f t="shared" si="8"/>
        <v>0</v>
      </c>
    </row>
    <row r="90" spans="2:12" ht="21.75" customHeight="1">
      <c r="B90" s="3">
        <v>41848</v>
      </c>
      <c r="C90" s="4" t="s">
        <v>292</v>
      </c>
      <c r="D90" s="3">
        <v>41848</v>
      </c>
      <c r="E90" s="5" t="s">
        <v>293</v>
      </c>
      <c r="F90" s="33"/>
      <c r="G90" s="5"/>
      <c r="H90" s="22" t="s">
        <v>21</v>
      </c>
      <c r="I90" s="16">
        <v>4332200</v>
      </c>
      <c r="J90" s="5"/>
      <c r="K90" s="43">
        <f t="shared" si="7"/>
        <v>274358666</v>
      </c>
      <c r="L90" s="43">
        <f t="shared" si="8"/>
        <v>0</v>
      </c>
    </row>
    <row r="91" spans="2:12">
      <c r="B91" s="18"/>
      <c r="C91" s="15"/>
      <c r="D91" s="15"/>
      <c r="E91" s="15"/>
      <c r="F91" s="15"/>
      <c r="G91" s="15"/>
      <c r="H91" s="19"/>
      <c r="I91" s="15"/>
      <c r="J91" s="15"/>
      <c r="K91" s="4"/>
      <c r="L91" s="15"/>
    </row>
    <row r="92" spans="2:12">
      <c r="B92" s="25"/>
      <c r="C92" s="25"/>
      <c r="D92" s="25"/>
      <c r="E92" s="25" t="s">
        <v>17</v>
      </c>
      <c r="F92" s="25"/>
      <c r="G92" s="25"/>
      <c r="H92" s="26" t="s">
        <v>18</v>
      </c>
      <c r="I92" s="25">
        <f>SUM(I14:I91)</f>
        <v>52386180</v>
      </c>
      <c r="J92" s="25">
        <f>SUM(J50:J91)</f>
        <v>0</v>
      </c>
      <c r="K92" s="26" t="s">
        <v>18</v>
      </c>
      <c r="L92" s="26" t="s">
        <v>18</v>
      </c>
    </row>
    <row r="93" spans="2:12">
      <c r="B93" s="28"/>
      <c r="C93" s="28"/>
      <c r="D93" s="28"/>
      <c r="E93" s="28" t="s">
        <v>19</v>
      </c>
      <c r="F93" s="28"/>
      <c r="G93" s="28"/>
      <c r="H93" s="29" t="s">
        <v>18</v>
      </c>
      <c r="I93" s="29" t="s">
        <v>18</v>
      </c>
      <c r="J93" s="29" t="s">
        <v>18</v>
      </c>
      <c r="K93" s="20">
        <f>K13+I92-J92</f>
        <v>274358666</v>
      </c>
      <c r="L93" s="29" t="s">
        <v>18</v>
      </c>
    </row>
    <row r="95" spans="2:12">
      <c r="B95" s="21" t="s">
        <v>20</v>
      </c>
    </row>
    <row r="96" spans="2:12">
      <c r="B96" s="21" t="s">
        <v>440</v>
      </c>
    </row>
    <row r="97" spans="3:11">
      <c r="K97" s="8" t="s">
        <v>441</v>
      </c>
    </row>
    <row r="98" spans="3:11" s="7" customFormat="1" ht="14.25">
      <c r="C98" s="49" t="s">
        <v>177</v>
      </c>
      <c r="D98" s="49"/>
      <c r="K98" s="7" t="s">
        <v>8</v>
      </c>
    </row>
    <row r="99" spans="3:11" s="2" customFormat="1">
      <c r="C99" s="50" t="s">
        <v>9</v>
      </c>
      <c r="D99" s="50"/>
      <c r="K99" s="2" t="s">
        <v>9</v>
      </c>
    </row>
    <row r="100" spans="3:11" ht="18" customHeight="1"/>
    <row r="101" spans="3:11" ht="18" customHeight="1"/>
    <row r="102" spans="3:11" ht="18" customHeight="1"/>
    <row r="103" spans="3:11" ht="18" customHeight="1"/>
    <row r="104" spans="3:11" ht="18" customHeight="1"/>
    <row r="105" spans="3:11" ht="18" customHeight="1"/>
    <row r="106" spans="3:11" ht="18" customHeight="1"/>
    <row r="107" spans="3:11" ht="18" customHeight="1"/>
    <row r="108" spans="3:11" ht="18" customHeight="1"/>
    <row r="109" spans="3:11" ht="18" customHeight="1"/>
    <row r="110" spans="3:11" ht="18" customHeight="1"/>
    <row r="111" spans="3:11" ht="18" customHeight="1"/>
    <row r="112" spans="3:11" ht="18" customHeight="1"/>
    <row r="113" ht="18" customHeight="1"/>
    <row r="114" ht="18" customHeight="1"/>
    <row r="115" ht="18" customHeight="1"/>
    <row r="116" ht="18" customHeight="1"/>
  </sheetData>
  <autoFilter ref="B11:M116">
    <filterColumn colId="8"/>
  </autoFilter>
  <mergeCells count="16">
    <mergeCell ref="C98:D98"/>
    <mergeCell ref="C99:D99"/>
    <mergeCell ref="I1:L1"/>
    <mergeCell ref="I2:L3"/>
    <mergeCell ref="H10:H11"/>
    <mergeCell ref="I10:J10"/>
    <mergeCell ref="K10:L10"/>
    <mergeCell ref="B5:L5"/>
    <mergeCell ref="B6:L6"/>
    <mergeCell ref="B7:L7"/>
    <mergeCell ref="B8:L8"/>
    <mergeCell ref="B10:B11"/>
    <mergeCell ref="C10:D10"/>
    <mergeCell ref="E10:E11"/>
    <mergeCell ref="F10:F11"/>
    <mergeCell ref="G10:G11"/>
  </mergeCells>
  <phoneticPr fontId="30" type="noConversion"/>
  <conditionalFormatting sqref="B14:J90">
    <cfRule type="expression" dxfId="6" priority="3" stopIfTrue="1">
      <formula>#REF!&lt;&gt;""</formula>
    </cfRule>
  </conditionalFormatting>
  <printOptions horizontalCentered="1"/>
  <pageMargins left="0.48" right="0.13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L106"/>
  <sheetViews>
    <sheetView topLeftCell="B1" zoomScale="90" workbookViewId="0">
      <selection activeCell="B74" sqref="B74"/>
    </sheetView>
  </sheetViews>
  <sheetFormatPr defaultRowHeight="15"/>
  <cols>
    <col min="1" max="1" width="5.140625" style="6" hidden="1" customWidth="1"/>
    <col min="2" max="2" width="10.7109375" style="6" customWidth="1"/>
    <col min="3" max="3" width="8.85546875" style="6" customWidth="1"/>
    <col min="4" max="4" width="11" style="6" customWidth="1"/>
    <col min="5" max="5" width="44.570312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4.85546875" style="6" customWidth="1"/>
    <col min="10" max="10" width="11.85546875" style="6" customWidth="1"/>
    <col min="11" max="11" width="15.85546875" style="6" customWidth="1"/>
    <col min="12" max="12" width="9.14062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ht="30" customHeight="1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20.2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4.5" customHeight="1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'07'!K93</f>
        <v>274358666</v>
      </c>
      <c r="L13" s="25"/>
    </row>
    <row r="14" spans="1:12" ht="22.5" customHeight="1">
      <c r="A14" s="6" t="str">
        <f t="shared" ref="A14:A44" si="0">C14&amp;D14</f>
        <v>GBC41871</v>
      </c>
      <c r="B14" s="3">
        <v>41871</v>
      </c>
      <c r="C14" s="4" t="s">
        <v>79</v>
      </c>
      <c r="D14" s="3">
        <v>41871</v>
      </c>
      <c r="E14" s="5" t="s">
        <v>294</v>
      </c>
      <c r="F14" s="33"/>
      <c r="G14" s="5"/>
      <c r="H14" s="22" t="s">
        <v>78</v>
      </c>
      <c r="I14" s="16">
        <v>79618</v>
      </c>
      <c r="J14" s="5"/>
      <c r="K14" s="43">
        <f>MAX(K13+I14-J14-L13,0)</f>
        <v>274438284</v>
      </c>
      <c r="L14" s="43">
        <f>MAX(L13+J14-K13-I14,0)</f>
        <v>0</v>
      </c>
    </row>
    <row r="15" spans="1:12" ht="22.5" customHeight="1">
      <c r="A15" s="6" t="str">
        <f t="shared" si="0"/>
        <v>GBN41855</v>
      </c>
      <c r="B15" s="3">
        <v>41855</v>
      </c>
      <c r="C15" s="4" t="s">
        <v>77</v>
      </c>
      <c r="D15" s="3">
        <v>41855</v>
      </c>
      <c r="E15" s="5" t="s">
        <v>106</v>
      </c>
      <c r="F15" s="33"/>
      <c r="G15" s="5"/>
      <c r="H15" s="22" t="s">
        <v>22</v>
      </c>
      <c r="I15" s="16">
        <v>2000</v>
      </c>
      <c r="J15" s="5"/>
      <c r="K15" s="43">
        <f t="shared" ref="K15:K44" si="1">MAX(K14+I15-J15-L14,0)</f>
        <v>274440284</v>
      </c>
      <c r="L15" s="43">
        <f t="shared" ref="L15:L44" si="2">MAX(L14+J15-K14-I15,0)</f>
        <v>0</v>
      </c>
    </row>
    <row r="16" spans="1:12" ht="22.5" customHeight="1">
      <c r="A16" s="6" t="str">
        <f t="shared" si="0"/>
        <v>GBN41855</v>
      </c>
      <c r="B16" s="3">
        <v>41855</v>
      </c>
      <c r="C16" s="4" t="s">
        <v>77</v>
      </c>
      <c r="D16" s="3">
        <v>41855</v>
      </c>
      <c r="E16" s="5" t="s">
        <v>106</v>
      </c>
      <c r="F16" s="33"/>
      <c r="G16" s="5"/>
      <c r="H16" s="22" t="s">
        <v>22</v>
      </c>
      <c r="I16" s="16">
        <v>2500</v>
      </c>
      <c r="J16" s="5"/>
      <c r="K16" s="43">
        <f t="shared" si="1"/>
        <v>274442784</v>
      </c>
      <c r="L16" s="43">
        <f t="shared" si="2"/>
        <v>0</v>
      </c>
    </row>
    <row r="17" spans="1:12" ht="22.5" customHeight="1">
      <c r="A17" s="6" t="str">
        <f t="shared" si="0"/>
        <v>GBN41855</v>
      </c>
      <c r="B17" s="3">
        <v>41855</v>
      </c>
      <c r="C17" s="4" t="s">
        <v>77</v>
      </c>
      <c r="D17" s="3">
        <v>41855</v>
      </c>
      <c r="E17" s="5" t="s">
        <v>106</v>
      </c>
      <c r="F17" s="33"/>
      <c r="G17" s="5"/>
      <c r="H17" s="22" t="s">
        <v>22</v>
      </c>
      <c r="I17" s="16">
        <v>2500</v>
      </c>
      <c r="J17" s="5"/>
      <c r="K17" s="43">
        <f t="shared" si="1"/>
        <v>274445284</v>
      </c>
      <c r="L17" s="43">
        <f t="shared" si="2"/>
        <v>0</v>
      </c>
    </row>
    <row r="18" spans="1:12" ht="22.5" customHeight="1">
      <c r="A18" s="6" t="str">
        <f t="shared" si="0"/>
        <v>GBN41855</v>
      </c>
      <c r="B18" s="3">
        <v>41855</v>
      </c>
      <c r="C18" s="4" t="s">
        <v>77</v>
      </c>
      <c r="D18" s="3">
        <v>41855</v>
      </c>
      <c r="E18" s="5" t="s">
        <v>106</v>
      </c>
      <c r="F18" s="33"/>
      <c r="G18" s="5"/>
      <c r="H18" s="22" t="s">
        <v>22</v>
      </c>
      <c r="I18" s="16">
        <v>2500</v>
      </c>
      <c r="J18" s="5"/>
      <c r="K18" s="43">
        <f t="shared" si="1"/>
        <v>274447784</v>
      </c>
      <c r="L18" s="43">
        <f t="shared" si="2"/>
        <v>0</v>
      </c>
    </row>
    <row r="19" spans="1:12" ht="22.5" customHeight="1">
      <c r="A19" s="6" t="str">
        <f t="shared" si="0"/>
        <v>GBN41855</v>
      </c>
      <c r="B19" s="3">
        <v>41855</v>
      </c>
      <c r="C19" s="4" t="s">
        <v>77</v>
      </c>
      <c r="D19" s="3">
        <v>41855</v>
      </c>
      <c r="E19" s="5" t="s">
        <v>106</v>
      </c>
      <c r="F19" s="33"/>
      <c r="G19" s="5"/>
      <c r="H19" s="22" t="s">
        <v>22</v>
      </c>
      <c r="I19" s="16">
        <v>2500</v>
      </c>
      <c r="J19" s="5"/>
      <c r="K19" s="43">
        <f t="shared" si="1"/>
        <v>274450284</v>
      </c>
      <c r="L19" s="43">
        <f t="shared" si="2"/>
        <v>0</v>
      </c>
    </row>
    <row r="20" spans="1:12" ht="22.5" customHeight="1">
      <c r="A20" s="6" t="str">
        <f t="shared" si="0"/>
        <v>GBN41859</v>
      </c>
      <c r="B20" s="3">
        <v>41859</v>
      </c>
      <c r="C20" s="4" t="s">
        <v>77</v>
      </c>
      <c r="D20" s="3">
        <v>41859</v>
      </c>
      <c r="E20" s="5" t="s">
        <v>106</v>
      </c>
      <c r="F20" s="33"/>
      <c r="G20" s="5"/>
      <c r="H20" s="22" t="s">
        <v>22</v>
      </c>
      <c r="I20" s="16">
        <v>2000</v>
      </c>
      <c r="J20" s="5"/>
      <c r="K20" s="43">
        <f t="shared" si="1"/>
        <v>274452284</v>
      </c>
      <c r="L20" s="43">
        <f t="shared" si="2"/>
        <v>0</v>
      </c>
    </row>
    <row r="21" spans="1:12" ht="22.5" customHeight="1">
      <c r="A21" s="6" t="str">
        <f t="shared" si="0"/>
        <v>GBN41863</v>
      </c>
      <c r="B21" s="3">
        <v>41863</v>
      </c>
      <c r="C21" s="4" t="s">
        <v>77</v>
      </c>
      <c r="D21" s="3">
        <v>41863</v>
      </c>
      <c r="E21" s="5" t="s">
        <v>295</v>
      </c>
      <c r="F21" s="33"/>
      <c r="G21" s="5"/>
      <c r="H21" s="22" t="s">
        <v>22</v>
      </c>
      <c r="I21" s="16">
        <v>4000</v>
      </c>
      <c r="J21" s="5"/>
      <c r="K21" s="43">
        <f t="shared" si="1"/>
        <v>274456284</v>
      </c>
      <c r="L21" s="43">
        <f t="shared" si="2"/>
        <v>0</v>
      </c>
    </row>
    <row r="22" spans="1:12" ht="22.5" customHeight="1">
      <c r="A22" s="6" t="str">
        <f t="shared" si="0"/>
        <v>GBN41871</v>
      </c>
      <c r="B22" s="3">
        <v>41871</v>
      </c>
      <c r="C22" s="4" t="s">
        <v>77</v>
      </c>
      <c r="D22" s="3">
        <v>41871</v>
      </c>
      <c r="E22" s="5" t="s">
        <v>107</v>
      </c>
      <c r="F22" s="5"/>
      <c r="G22" s="5"/>
      <c r="H22" s="22" t="s">
        <v>22</v>
      </c>
      <c r="I22" s="16">
        <v>2000</v>
      </c>
      <c r="J22" s="5"/>
      <c r="K22" s="43">
        <f t="shared" si="1"/>
        <v>274458284</v>
      </c>
      <c r="L22" s="43">
        <f t="shared" si="2"/>
        <v>0</v>
      </c>
    </row>
    <row r="23" spans="1:12" ht="22.5" customHeight="1">
      <c r="A23" s="6" t="str">
        <f t="shared" si="0"/>
        <v>GBN41871</v>
      </c>
      <c r="B23" s="3">
        <v>41871</v>
      </c>
      <c r="C23" s="4" t="s">
        <v>77</v>
      </c>
      <c r="D23" s="3">
        <v>41871</v>
      </c>
      <c r="E23" s="23" t="s">
        <v>107</v>
      </c>
      <c r="F23" s="23"/>
      <c r="G23" s="5"/>
      <c r="H23" s="22" t="s">
        <v>22</v>
      </c>
      <c r="I23" s="16">
        <v>2000</v>
      </c>
      <c r="J23" s="5"/>
      <c r="K23" s="43">
        <f t="shared" si="1"/>
        <v>274460284</v>
      </c>
      <c r="L23" s="43">
        <f t="shared" si="2"/>
        <v>0</v>
      </c>
    </row>
    <row r="24" spans="1:12" ht="22.5" customHeight="1">
      <c r="B24" s="3">
        <v>41872</v>
      </c>
      <c r="C24" s="4" t="s">
        <v>77</v>
      </c>
      <c r="D24" s="3">
        <v>41872</v>
      </c>
      <c r="E24" s="15" t="s">
        <v>117</v>
      </c>
      <c r="F24" s="15"/>
      <c r="G24" s="15"/>
      <c r="H24" s="22" t="s">
        <v>22</v>
      </c>
      <c r="I24" s="15">
        <v>2500</v>
      </c>
      <c r="J24" s="15"/>
      <c r="K24" s="43">
        <f t="shared" si="1"/>
        <v>274462784</v>
      </c>
      <c r="L24" s="43">
        <f t="shared" si="2"/>
        <v>0</v>
      </c>
    </row>
    <row r="25" spans="1:12" ht="22.5" customHeight="1">
      <c r="A25" s="6" t="str">
        <f t="shared" si="0"/>
        <v>GBN41877</v>
      </c>
      <c r="B25" s="3">
        <v>41877</v>
      </c>
      <c r="C25" s="4" t="s">
        <v>77</v>
      </c>
      <c r="D25" s="3">
        <v>41877</v>
      </c>
      <c r="E25" s="5" t="s">
        <v>117</v>
      </c>
      <c r="F25" s="5"/>
      <c r="G25" s="5"/>
      <c r="H25" s="22" t="s">
        <v>22</v>
      </c>
      <c r="I25" s="16">
        <v>2000</v>
      </c>
      <c r="J25" s="5"/>
      <c r="K25" s="43">
        <f t="shared" si="1"/>
        <v>274464784</v>
      </c>
      <c r="L25" s="43">
        <f t="shared" si="2"/>
        <v>0</v>
      </c>
    </row>
    <row r="26" spans="1:12" ht="22.5" customHeight="1">
      <c r="A26" s="6" t="str">
        <f t="shared" si="0"/>
        <v>GBN41877</v>
      </c>
      <c r="B26" s="3">
        <v>41877</v>
      </c>
      <c r="C26" s="4" t="s">
        <v>77</v>
      </c>
      <c r="D26" s="3">
        <v>41877</v>
      </c>
      <c r="E26" s="5" t="s">
        <v>114</v>
      </c>
      <c r="F26" s="33"/>
      <c r="G26" s="5"/>
      <c r="H26" s="22" t="s">
        <v>22</v>
      </c>
      <c r="I26" s="16">
        <v>3448</v>
      </c>
      <c r="J26" s="5"/>
      <c r="K26" s="43">
        <f t="shared" si="1"/>
        <v>274468232</v>
      </c>
      <c r="L26" s="43">
        <f t="shared" si="2"/>
        <v>0</v>
      </c>
    </row>
    <row r="27" spans="1:12" ht="22.5" customHeight="1">
      <c r="A27" s="6" t="str">
        <f t="shared" si="0"/>
        <v>GBN41877</v>
      </c>
      <c r="B27" s="3">
        <v>41877</v>
      </c>
      <c r="C27" s="4" t="s">
        <v>77</v>
      </c>
      <c r="D27" s="3">
        <v>41877</v>
      </c>
      <c r="E27" s="5" t="s">
        <v>117</v>
      </c>
      <c r="F27" s="33"/>
      <c r="G27" s="5"/>
      <c r="H27" s="22" t="s">
        <v>22</v>
      </c>
      <c r="I27" s="16">
        <v>2500</v>
      </c>
      <c r="J27" s="5"/>
      <c r="K27" s="43">
        <f t="shared" si="1"/>
        <v>274470732</v>
      </c>
      <c r="L27" s="43">
        <f t="shared" si="2"/>
        <v>0</v>
      </c>
    </row>
    <row r="28" spans="1:12" ht="22.5" customHeight="1">
      <c r="A28" s="6" t="str">
        <f t="shared" si="0"/>
        <v>GBN41880</v>
      </c>
      <c r="B28" s="3">
        <v>41880</v>
      </c>
      <c r="C28" s="4" t="s">
        <v>77</v>
      </c>
      <c r="D28" s="3">
        <v>41880</v>
      </c>
      <c r="E28" s="5" t="s">
        <v>117</v>
      </c>
      <c r="F28" s="33"/>
      <c r="G28" s="5"/>
      <c r="H28" s="22" t="s">
        <v>22</v>
      </c>
      <c r="I28" s="16">
        <v>2500</v>
      </c>
      <c r="J28" s="5"/>
      <c r="K28" s="43">
        <f t="shared" si="1"/>
        <v>274473232</v>
      </c>
      <c r="L28" s="43">
        <f t="shared" si="2"/>
        <v>0</v>
      </c>
    </row>
    <row r="29" spans="1:12" ht="22.5" customHeight="1">
      <c r="A29" s="6" t="str">
        <f t="shared" si="0"/>
        <v>GBN41880</v>
      </c>
      <c r="B29" s="3">
        <v>41880</v>
      </c>
      <c r="C29" s="4" t="s">
        <v>77</v>
      </c>
      <c r="D29" s="3">
        <v>41880</v>
      </c>
      <c r="E29" s="23" t="s">
        <v>117</v>
      </c>
      <c r="F29" s="33"/>
      <c r="G29" s="5"/>
      <c r="H29" s="22" t="s">
        <v>22</v>
      </c>
      <c r="I29" s="16">
        <v>3500</v>
      </c>
      <c r="J29" s="5"/>
      <c r="K29" s="43">
        <f t="shared" si="1"/>
        <v>274476732</v>
      </c>
      <c r="L29" s="43">
        <f t="shared" si="2"/>
        <v>0</v>
      </c>
    </row>
    <row r="30" spans="1:12" ht="22.5" customHeight="1">
      <c r="A30" s="6" t="str">
        <f t="shared" si="0"/>
        <v>CTGS41656</v>
      </c>
      <c r="B30" s="3">
        <v>41882</v>
      </c>
      <c r="C30" s="4" t="s">
        <v>97</v>
      </c>
      <c r="D30" s="3">
        <v>41656</v>
      </c>
      <c r="E30" s="5" t="s">
        <v>296</v>
      </c>
      <c r="F30" s="33"/>
      <c r="G30" s="5"/>
      <c r="H30" s="22" t="s">
        <v>21</v>
      </c>
      <c r="I30" s="16">
        <v>2409000</v>
      </c>
      <c r="J30" s="5"/>
      <c r="K30" s="43">
        <f t="shared" si="1"/>
        <v>276885732</v>
      </c>
      <c r="L30" s="43">
        <f t="shared" si="2"/>
        <v>0</v>
      </c>
    </row>
    <row r="31" spans="1:12" ht="22.5" customHeight="1">
      <c r="A31" s="6" t="str">
        <f t="shared" si="0"/>
        <v>CTGS41851</v>
      </c>
      <c r="B31" s="3">
        <v>41882</v>
      </c>
      <c r="C31" s="4" t="s">
        <v>97</v>
      </c>
      <c r="D31" s="3">
        <v>41851</v>
      </c>
      <c r="E31" s="23" t="s">
        <v>296</v>
      </c>
      <c r="F31" s="33"/>
      <c r="G31" s="5"/>
      <c r="H31" s="22" t="s">
        <v>21</v>
      </c>
      <c r="I31" s="16">
        <v>2304000</v>
      </c>
      <c r="J31" s="5"/>
      <c r="K31" s="43">
        <f t="shared" si="1"/>
        <v>279189732</v>
      </c>
      <c r="L31" s="43">
        <f t="shared" si="2"/>
        <v>0</v>
      </c>
    </row>
    <row r="32" spans="1:12" ht="22.5" customHeight="1">
      <c r="A32" s="6" t="str">
        <f t="shared" si="0"/>
        <v>CTGS41866</v>
      </c>
      <c r="B32" s="3">
        <v>41882</v>
      </c>
      <c r="C32" s="4" t="s">
        <v>97</v>
      </c>
      <c r="D32" s="3">
        <v>41866</v>
      </c>
      <c r="E32" s="23" t="s">
        <v>148</v>
      </c>
      <c r="F32" s="34"/>
      <c r="G32" s="32"/>
      <c r="H32" s="22" t="s">
        <v>21</v>
      </c>
      <c r="I32" s="16">
        <v>4600000</v>
      </c>
      <c r="J32" s="5"/>
      <c r="K32" s="43">
        <f t="shared" si="1"/>
        <v>283789732</v>
      </c>
      <c r="L32" s="43">
        <f t="shared" si="2"/>
        <v>0</v>
      </c>
    </row>
    <row r="33" spans="1:12" ht="22.5" customHeight="1">
      <c r="A33" s="6" t="str">
        <f t="shared" si="0"/>
        <v>CTGS41869</v>
      </c>
      <c r="B33" s="3">
        <v>41882</v>
      </c>
      <c r="C33" s="4" t="s">
        <v>97</v>
      </c>
      <c r="D33" s="3">
        <v>41869</v>
      </c>
      <c r="E33" s="5" t="s">
        <v>116</v>
      </c>
      <c r="F33" s="34"/>
      <c r="G33" s="32"/>
      <c r="H33" s="22" t="s">
        <v>21</v>
      </c>
      <c r="I33" s="16">
        <v>235701</v>
      </c>
      <c r="J33" s="5"/>
      <c r="K33" s="43">
        <f t="shared" si="1"/>
        <v>284025433</v>
      </c>
      <c r="L33" s="43">
        <f t="shared" si="2"/>
        <v>0</v>
      </c>
    </row>
    <row r="34" spans="1:12" ht="22.5" customHeight="1">
      <c r="A34" s="6" t="str">
        <f t="shared" si="0"/>
        <v>CTGS41878</v>
      </c>
      <c r="B34" s="3">
        <v>41882</v>
      </c>
      <c r="C34" s="4" t="s">
        <v>97</v>
      </c>
      <c r="D34" s="3">
        <v>41878</v>
      </c>
      <c r="E34" s="5" t="s">
        <v>116</v>
      </c>
      <c r="F34" s="33"/>
      <c r="G34" s="5"/>
      <c r="H34" s="22" t="s">
        <v>21</v>
      </c>
      <c r="I34" s="16">
        <v>5984341</v>
      </c>
      <c r="J34" s="5"/>
      <c r="K34" s="43">
        <f t="shared" si="1"/>
        <v>290009774</v>
      </c>
      <c r="L34" s="43">
        <f t="shared" si="2"/>
        <v>0</v>
      </c>
    </row>
    <row r="35" spans="1:12" ht="22.5" customHeight="1">
      <c r="A35" s="6" t="str">
        <f t="shared" si="0"/>
        <v>CTGS41846</v>
      </c>
      <c r="B35" s="3">
        <v>41882</v>
      </c>
      <c r="C35" s="4" t="s">
        <v>97</v>
      </c>
      <c r="D35" s="3">
        <v>41846</v>
      </c>
      <c r="E35" s="5" t="s">
        <v>297</v>
      </c>
      <c r="F35" s="5"/>
      <c r="G35" s="5"/>
      <c r="H35" s="22" t="s">
        <v>21</v>
      </c>
      <c r="I35" s="16">
        <v>2821080</v>
      </c>
      <c r="J35" s="5"/>
      <c r="K35" s="43">
        <f t="shared" si="1"/>
        <v>292830854</v>
      </c>
      <c r="L35" s="43">
        <f t="shared" si="2"/>
        <v>0</v>
      </c>
    </row>
    <row r="36" spans="1:12" ht="22.5" customHeight="1">
      <c r="A36" s="6" t="str">
        <f t="shared" si="0"/>
        <v>CTGS41858</v>
      </c>
      <c r="B36" s="3">
        <v>41882</v>
      </c>
      <c r="C36" s="4" t="s">
        <v>97</v>
      </c>
      <c r="D36" s="3">
        <v>41858</v>
      </c>
      <c r="E36" s="5" t="s">
        <v>298</v>
      </c>
      <c r="F36" s="33"/>
      <c r="G36" s="5"/>
      <c r="H36" s="22" t="s">
        <v>21</v>
      </c>
      <c r="I36" s="16">
        <v>2017110</v>
      </c>
      <c r="J36" s="5"/>
      <c r="K36" s="43">
        <f t="shared" si="1"/>
        <v>294847964</v>
      </c>
      <c r="L36" s="43">
        <f t="shared" si="2"/>
        <v>0</v>
      </c>
    </row>
    <row r="37" spans="1:12" ht="22.5" customHeight="1">
      <c r="A37" s="6" t="str">
        <f t="shared" si="0"/>
        <v>CTGS41867</v>
      </c>
      <c r="B37" s="3">
        <v>41882</v>
      </c>
      <c r="C37" s="4" t="s">
        <v>97</v>
      </c>
      <c r="D37" s="3">
        <v>41867</v>
      </c>
      <c r="E37" s="5" t="s">
        <v>299</v>
      </c>
      <c r="F37" s="33"/>
      <c r="G37" s="5"/>
      <c r="H37" s="22" t="s">
        <v>21</v>
      </c>
      <c r="I37" s="16">
        <v>1939520</v>
      </c>
      <c r="J37" s="5"/>
      <c r="K37" s="43">
        <f t="shared" si="1"/>
        <v>296787484</v>
      </c>
      <c r="L37" s="43">
        <f t="shared" si="2"/>
        <v>0</v>
      </c>
    </row>
    <row r="38" spans="1:12" ht="22.5" customHeight="1">
      <c r="A38" s="6" t="str">
        <f t="shared" si="0"/>
        <v>CTGS41877</v>
      </c>
      <c r="B38" s="3">
        <v>41882</v>
      </c>
      <c r="C38" s="4" t="s">
        <v>97</v>
      </c>
      <c r="D38" s="3">
        <v>41877</v>
      </c>
      <c r="E38" s="5" t="s">
        <v>300</v>
      </c>
      <c r="F38" s="33"/>
      <c r="G38" s="5"/>
      <c r="H38" s="22" t="s">
        <v>21</v>
      </c>
      <c r="I38" s="16">
        <v>2526950</v>
      </c>
      <c r="J38" s="5"/>
      <c r="K38" s="43">
        <f t="shared" si="1"/>
        <v>299314434</v>
      </c>
      <c r="L38" s="43">
        <f t="shared" si="2"/>
        <v>0</v>
      </c>
    </row>
    <row r="39" spans="1:12" ht="22.5" customHeight="1">
      <c r="A39" s="6" t="str">
        <f t="shared" si="0"/>
        <v>CTGS41869</v>
      </c>
      <c r="B39" s="3">
        <v>41882</v>
      </c>
      <c r="C39" s="4" t="s">
        <v>97</v>
      </c>
      <c r="D39" s="3">
        <v>41869</v>
      </c>
      <c r="E39" s="5" t="s">
        <v>273</v>
      </c>
      <c r="F39" s="33"/>
      <c r="G39" s="5"/>
      <c r="H39" s="22" t="s">
        <v>21</v>
      </c>
      <c r="I39" s="16">
        <v>407520</v>
      </c>
      <c r="J39" s="5"/>
      <c r="K39" s="43">
        <f t="shared" si="1"/>
        <v>299721954</v>
      </c>
      <c r="L39" s="43">
        <f t="shared" si="2"/>
        <v>0</v>
      </c>
    </row>
    <row r="40" spans="1:12" ht="22.5" customHeight="1">
      <c r="A40" s="6" t="str">
        <f t="shared" si="0"/>
        <v>CTGS41876</v>
      </c>
      <c r="B40" s="3">
        <v>41876</v>
      </c>
      <c r="C40" s="4" t="s">
        <v>97</v>
      </c>
      <c r="D40" s="3">
        <v>41876</v>
      </c>
      <c r="E40" s="5" t="s">
        <v>301</v>
      </c>
      <c r="F40" s="33"/>
      <c r="G40" s="5"/>
      <c r="H40" s="22" t="s">
        <v>80</v>
      </c>
      <c r="I40" s="16">
        <v>30923</v>
      </c>
      <c r="J40" s="5"/>
      <c r="K40" s="43">
        <f t="shared" si="1"/>
        <v>299752877</v>
      </c>
      <c r="L40" s="43">
        <f t="shared" si="2"/>
        <v>0</v>
      </c>
    </row>
    <row r="41" spans="1:12" ht="22.5" customHeight="1">
      <c r="A41" s="6" t="str">
        <f t="shared" si="0"/>
        <v>CTGS41879</v>
      </c>
      <c r="B41" s="3">
        <v>41879</v>
      </c>
      <c r="C41" s="4" t="s">
        <v>97</v>
      </c>
      <c r="D41" s="3">
        <v>41879</v>
      </c>
      <c r="E41" s="5" t="s">
        <v>250</v>
      </c>
      <c r="F41" s="33"/>
      <c r="G41" s="5"/>
      <c r="H41" s="22" t="s">
        <v>80</v>
      </c>
      <c r="I41" s="16">
        <v>18211</v>
      </c>
      <c r="J41" s="5"/>
      <c r="K41" s="43">
        <f t="shared" si="1"/>
        <v>299771088</v>
      </c>
      <c r="L41" s="43">
        <f t="shared" si="2"/>
        <v>0</v>
      </c>
    </row>
    <row r="42" spans="1:12" ht="22.5" customHeight="1">
      <c r="A42" s="6" t="str">
        <f t="shared" si="0"/>
        <v>C0141836</v>
      </c>
      <c r="B42" s="3">
        <v>41852</v>
      </c>
      <c r="C42" s="4" t="s">
        <v>31</v>
      </c>
      <c r="D42" s="3">
        <v>41836</v>
      </c>
      <c r="E42" s="5" t="s">
        <v>302</v>
      </c>
      <c r="F42" s="33"/>
      <c r="G42" s="5"/>
      <c r="H42" s="22" t="s">
        <v>96</v>
      </c>
      <c r="I42" s="16">
        <v>166363</v>
      </c>
      <c r="J42" s="5"/>
      <c r="K42" s="43">
        <f t="shared" si="1"/>
        <v>299937451</v>
      </c>
      <c r="L42" s="43">
        <f t="shared" si="2"/>
        <v>0</v>
      </c>
    </row>
    <row r="43" spans="1:12" ht="22.5" customHeight="1">
      <c r="A43" s="6" t="str">
        <f t="shared" si="0"/>
        <v>C0241851</v>
      </c>
      <c r="B43" s="3">
        <v>41852</v>
      </c>
      <c r="C43" s="4" t="s">
        <v>32</v>
      </c>
      <c r="D43" s="3">
        <v>41851</v>
      </c>
      <c r="E43" s="23" t="s">
        <v>303</v>
      </c>
      <c r="F43" s="33"/>
      <c r="G43" s="5"/>
      <c r="H43" s="22" t="s">
        <v>96</v>
      </c>
      <c r="I43" s="16">
        <v>225337</v>
      </c>
      <c r="J43" s="5"/>
      <c r="K43" s="43">
        <f t="shared" si="1"/>
        <v>300162788</v>
      </c>
      <c r="L43" s="43">
        <f t="shared" si="2"/>
        <v>0</v>
      </c>
    </row>
    <row r="44" spans="1:12" ht="22.5" customHeight="1">
      <c r="A44" s="6" t="str">
        <f t="shared" si="0"/>
        <v>C0541853</v>
      </c>
      <c r="B44" s="3">
        <v>41853</v>
      </c>
      <c r="C44" s="4" t="s">
        <v>35</v>
      </c>
      <c r="D44" s="3">
        <v>41853</v>
      </c>
      <c r="E44" s="5" t="s">
        <v>304</v>
      </c>
      <c r="F44" s="33"/>
      <c r="G44" s="5"/>
      <c r="H44" s="22" t="s">
        <v>96</v>
      </c>
      <c r="I44" s="16">
        <v>9380</v>
      </c>
      <c r="J44" s="5"/>
      <c r="K44" s="43">
        <f t="shared" si="1"/>
        <v>300172168</v>
      </c>
      <c r="L44" s="43">
        <f t="shared" si="2"/>
        <v>0</v>
      </c>
    </row>
    <row r="45" spans="1:12" ht="22.5" customHeight="1">
      <c r="A45" s="6" t="str">
        <f t="shared" ref="A45:A68" si="3">C45&amp;D45</f>
        <v>C0641856</v>
      </c>
      <c r="B45" s="3">
        <v>41856</v>
      </c>
      <c r="C45" s="4" t="s">
        <v>36</v>
      </c>
      <c r="D45" s="3">
        <v>41856</v>
      </c>
      <c r="E45" s="5" t="s">
        <v>305</v>
      </c>
      <c r="F45" s="33"/>
      <c r="G45" s="5"/>
      <c r="H45" s="22" t="s">
        <v>96</v>
      </c>
      <c r="I45" s="16">
        <v>870000</v>
      </c>
      <c r="J45" s="5"/>
      <c r="K45" s="43">
        <f t="shared" ref="K45:K68" si="4">MAX(K44+I45-J45-L44,0)</f>
        <v>301042168</v>
      </c>
      <c r="L45" s="43">
        <f t="shared" ref="L45:L68" si="5">MAX(L44+J45-K44-I45,0)</f>
        <v>0</v>
      </c>
    </row>
    <row r="46" spans="1:12" ht="22.5" customHeight="1">
      <c r="A46" s="6" t="str">
        <f t="shared" si="3"/>
        <v>C0741856</v>
      </c>
      <c r="B46" s="3">
        <v>41856</v>
      </c>
      <c r="C46" s="4" t="s">
        <v>37</v>
      </c>
      <c r="D46" s="3">
        <v>41856</v>
      </c>
      <c r="E46" s="5" t="s">
        <v>26</v>
      </c>
      <c r="F46" s="33"/>
      <c r="G46" s="5"/>
      <c r="H46" s="22" t="s">
        <v>96</v>
      </c>
      <c r="I46" s="16">
        <v>552600</v>
      </c>
      <c r="J46" s="5"/>
      <c r="K46" s="43">
        <f t="shared" si="4"/>
        <v>301594768</v>
      </c>
      <c r="L46" s="43">
        <f t="shared" si="5"/>
        <v>0</v>
      </c>
    </row>
    <row r="47" spans="1:12" ht="22.5" customHeight="1">
      <c r="A47" s="6" t="str">
        <f t="shared" si="3"/>
        <v>C0741856</v>
      </c>
      <c r="B47" s="3">
        <v>41856</v>
      </c>
      <c r="C47" s="4" t="s">
        <v>37</v>
      </c>
      <c r="D47" s="3">
        <v>41856</v>
      </c>
      <c r="E47" s="5" t="s">
        <v>227</v>
      </c>
      <c r="F47" s="33"/>
      <c r="G47" s="5"/>
      <c r="H47" s="22" t="s">
        <v>96</v>
      </c>
      <c r="I47" s="16">
        <v>244375</v>
      </c>
      <c r="J47" s="5"/>
      <c r="K47" s="43">
        <f t="shared" si="4"/>
        <v>301839143</v>
      </c>
      <c r="L47" s="43">
        <f t="shared" si="5"/>
        <v>0</v>
      </c>
    </row>
    <row r="48" spans="1:12" ht="22.5" customHeight="1">
      <c r="A48" s="6" t="str">
        <f t="shared" si="3"/>
        <v>C0941858</v>
      </c>
      <c r="B48" s="3">
        <v>41858</v>
      </c>
      <c r="C48" s="4" t="s">
        <v>39</v>
      </c>
      <c r="D48" s="3">
        <v>41858</v>
      </c>
      <c r="E48" s="5" t="s">
        <v>82</v>
      </c>
      <c r="F48" s="33"/>
      <c r="G48" s="5"/>
      <c r="H48" s="22" t="s">
        <v>96</v>
      </c>
      <c r="I48" s="16">
        <v>228503</v>
      </c>
      <c r="J48" s="5"/>
      <c r="K48" s="43">
        <f t="shared" si="4"/>
        <v>302067646</v>
      </c>
      <c r="L48" s="43">
        <f t="shared" si="5"/>
        <v>0</v>
      </c>
    </row>
    <row r="49" spans="1:12" ht="22.5" customHeight="1">
      <c r="A49" s="6" t="str">
        <f t="shared" si="3"/>
        <v>C1041861</v>
      </c>
      <c r="B49" s="3">
        <v>41861</v>
      </c>
      <c r="C49" s="4" t="s">
        <v>40</v>
      </c>
      <c r="D49" s="3">
        <v>41861</v>
      </c>
      <c r="E49" s="5" t="s">
        <v>257</v>
      </c>
      <c r="F49" s="33"/>
      <c r="G49" s="5"/>
      <c r="H49" s="22" t="s">
        <v>96</v>
      </c>
      <c r="I49" s="16">
        <v>278826</v>
      </c>
      <c r="J49" s="5"/>
      <c r="K49" s="43">
        <f t="shared" si="4"/>
        <v>302346472</v>
      </c>
      <c r="L49" s="43">
        <f t="shared" si="5"/>
        <v>0</v>
      </c>
    </row>
    <row r="50" spans="1:12" ht="22.5" customHeight="1">
      <c r="A50" s="6" t="str">
        <f t="shared" si="3"/>
        <v>C1241864</v>
      </c>
      <c r="B50" s="3">
        <v>41864</v>
      </c>
      <c r="C50" s="4" t="s">
        <v>42</v>
      </c>
      <c r="D50" s="3">
        <v>41864</v>
      </c>
      <c r="E50" s="5" t="s">
        <v>305</v>
      </c>
      <c r="F50" s="33"/>
      <c r="G50" s="5"/>
      <c r="H50" s="22" t="s">
        <v>96</v>
      </c>
      <c r="I50" s="16">
        <v>750000</v>
      </c>
      <c r="J50" s="5"/>
      <c r="K50" s="43">
        <f t="shared" si="4"/>
        <v>303096472</v>
      </c>
      <c r="L50" s="43">
        <f t="shared" si="5"/>
        <v>0</v>
      </c>
    </row>
    <row r="51" spans="1:12" ht="22.5" customHeight="1">
      <c r="A51" s="6" t="str">
        <f t="shared" si="3"/>
        <v>C1341865</v>
      </c>
      <c r="B51" s="3">
        <v>41865</v>
      </c>
      <c r="C51" s="4" t="s">
        <v>43</v>
      </c>
      <c r="D51" s="3">
        <v>41865</v>
      </c>
      <c r="E51" s="5" t="s">
        <v>306</v>
      </c>
      <c r="F51" s="33"/>
      <c r="G51" s="5"/>
      <c r="H51" s="22" t="s">
        <v>96</v>
      </c>
      <c r="I51" s="16">
        <v>78636</v>
      </c>
      <c r="J51" s="5"/>
      <c r="K51" s="43">
        <f t="shared" si="4"/>
        <v>303175108</v>
      </c>
      <c r="L51" s="43">
        <f t="shared" si="5"/>
        <v>0</v>
      </c>
    </row>
    <row r="52" spans="1:12" ht="22.5" customHeight="1">
      <c r="A52" s="6" t="str">
        <f t="shared" si="3"/>
        <v>C1541866</v>
      </c>
      <c r="B52" s="3">
        <v>41866</v>
      </c>
      <c r="C52" s="4" t="s">
        <v>45</v>
      </c>
      <c r="D52" s="3">
        <v>41866</v>
      </c>
      <c r="E52" s="5" t="s">
        <v>82</v>
      </c>
      <c r="F52" s="33"/>
      <c r="G52" s="5"/>
      <c r="H52" s="22" t="s">
        <v>96</v>
      </c>
      <c r="I52" s="16">
        <v>102746</v>
      </c>
      <c r="J52" s="5"/>
      <c r="K52" s="43">
        <f t="shared" si="4"/>
        <v>303277854</v>
      </c>
      <c r="L52" s="43">
        <f t="shared" si="5"/>
        <v>0</v>
      </c>
    </row>
    <row r="53" spans="1:12" ht="22.5" customHeight="1">
      <c r="A53" s="6" t="str">
        <f t="shared" si="3"/>
        <v>C1641869</v>
      </c>
      <c r="B53" s="3">
        <v>41869</v>
      </c>
      <c r="C53" s="4" t="s">
        <v>46</v>
      </c>
      <c r="D53" s="3">
        <v>41869</v>
      </c>
      <c r="E53" s="5" t="s">
        <v>306</v>
      </c>
      <c r="F53" s="33"/>
      <c r="G53" s="5"/>
      <c r="H53" s="22" t="s">
        <v>96</v>
      </c>
      <c r="I53" s="16">
        <v>48182</v>
      </c>
      <c r="J53" s="5"/>
      <c r="K53" s="43">
        <f t="shared" si="4"/>
        <v>303326036</v>
      </c>
      <c r="L53" s="43">
        <f t="shared" si="5"/>
        <v>0</v>
      </c>
    </row>
    <row r="54" spans="1:12" ht="22.5" customHeight="1">
      <c r="A54" s="6" t="str">
        <f t="shared" si="3"/>
        <v>C1741869</v>
      </c>
      <c r="B54" s="3">
        <v>41869</v>
      </c>
      <c r="C54" s="4" t="s">
        <v>47</v>
      </c>
      <c r="D54" s="3">
        <v>41869</v>
      </c>
      <c r="E54" s="5" t="s">
        <v>82</v>
      </c>
      <c r="F54" s="33"/>
      <c r="G54" s="5"/>
      <c r="H54" s="22" t="s">
        <v>96</v>
      </c>
      <c r="I54" s="16">
        <v>107311</v>
      </c>
      <c r="J54" s="5"/>
      <c r="K54" s="43">
        <f t="shared" si="4"/>
        <v>303433347</v>
      </c>
      <c r="L54" s="43">
        <f t="shared" si="5"/>
        <v>0</v>
      </c>
    </row>
    <row r="55" spans="1:12" ht="22.5" customHeight="1">
      <c r="A55" s="6" t="str">
        <f t="shared" si="3"/>
        <v>C1841869</v>
      </c>
      <c r="B55" s="3">
        <v>41869</v>
      </c>
      <c r="C55" s="4" t="s">
        <v>48</v>
      </c>
      <c r="D55" s="3">
        <v>41869</v>
      </c>
      <c r="E55" s="5" t="s">
        <v>27</v>
      </c>
      <c r="F55" s="33"/>
      <c r="G55" s="5"/>
      <c r="H55" s="22" t="s">
        <v>96</v>
      </c>
      <c r="I55" s="16">
        <v>180180</v>
      </c>
      <c r="J55" s="5"/>
      <c r="K55" s="43">
        <f t="shared" si="4"/>
        <v>303613527</v>
      </c>
      <c r="L55" s="43">
        <f t="shared" si="5"/>
        <v>0</v>
      </c>
    </row>
    <row r="56" spans="1:12" ht="22.5" customHeight="1">
      <c r="A56" s="6" t="str">
        <f t="shared" si="3"/>
        <v>C1941870</v>
      </c>
      <c r="B56" s="3">
        <v>41870</v>
      </c>
      <c r="C56" s="4" t="s">
        <v>49</v>
      </c>
      <c r="D56" s="3">
        <v>41870</v>
      </c>
      <c r="E56" s="5" t="s">
        <v>307</v>
      </c>
      <c r="F56" s="33"/>
      <c r="G56" s="5"/>
      <c r="H56" s="22" t="s">
        <v>96</v>
      </c>
      <c r="I56" s="16">
        <v>147700</v>
      </c>
      <c r="J56" s="5"/>
      <c r="K56" s="43">
        <f t="shared" si="4"/>
        <v>303761227</v>
      </c>
      <c r="L56" s="43">
        <f t="shared" si="5"/>
        <v>0</v>
      </c>
    </row>
    <row r="57" spans="1:12" ht="22.5" customHeight="1">
      <c r="A57" s="6" t="str">
        <f t="shared" si="3"/>
        <v>C2141871</v>
      </c>
      <c r="B57" s="3">
        <v>41871</v>
      </c>
      <c r="C57" s="4" t="s">
        <v>51</v>
      </c>
      <c r="D57" s="3">
        <v>41871</v>
      </c>
      <c r="E57" s="5" t="s">
        <v>27</v>
      </c>
      <c r="F57" s="33"/>
      <c r="G57" s="5"/>
      <c r="H57" s="22" t="s">
        <v>96</v>
      </c>
      <c r="I57" s="16">
        <v>90218</v>
      </c>
      <c r="J57" s="5"/>
      <c r="K57" s="43">
        <f t="shared" si="4"/>
        <v>303851445</v>
      </c>
      <c r="L57" s="43">
        <f t="shared" si="5"/>
        <v>0</v>
      </c>
    </row>
    <row r="58" spans="1:12" ht="22.5" customHeight="1">
      <c r="A58" s="6" t="str">
        <f t="shared" si="3"/>
        <v>C2341877</v>
      </c>
      <c r="B58" s="3">
        <v>41877</v>
      </c>
      <c r="C58" s="4" t="s">
        <v>53</v>
      </c>
      <c r="D58" s="3">
        <v>41877</v>
      </c>
      <c r="E58" s="5" t="s">
        <v>308</v>
      </c>
      <c r="F58" s="33"/>
      <c r="G58" s="5"/>
      <c r="H58" s="22" t="s">
        <v>96</v>
      </c>
      <c r="I58" s="16">
        <v>235471</v>
      </c>
      <c r="J58" s="5"/>
      <c r="K58" s="43">
        <f t="shared" si="4"/>
        <v>304086916</v>
      </c>
      <c r="L58" s="43">
        <f t="shared" si="5"/>
        <v>0</v>
      </c>
    </row>
    <row r="59" spans="1:12" ht="22.5" customHeight="1">
      <c r="A59" s="6" t="str">
        <f t="shared" si="3"/>
        <v>C2441877</v>
      </c>
      <c r="B59" s="3">
        <v>41877</v>
      </c>
      <c r="C59" s="4" t="s">
        <v>54</v>
      </c>
      <c r="D59" s="3">
        <v>41877</v>
      </c>
      <c r="E59" s="5" t="s">
        <v>309</v>
      </c>
      <c r="F59" s="33"/>
      <c r="G59" s="5"/>
      <c r="H59" s="22" t="s">
        <v>96</v>
      </c>
      <c r="I59" s="16">
        <v>1440000</v>
      </c>
      <c r="J59" s="5"/>
      <c r="K59" s="43">
        <f t="shared" si="4"/>
        <v>305526916</v>
      </c>
      <c r="L59" s="43">
        <f t="shared" si="5"/>
        <v>0</v>
      </c>
    </row>
    <row r="60" spans="1:12" ht="22.5" customHeight="1">
      <c r="A60" s="6" t="str">
        <f t="shared" si="3"/>
        <v>C2641879</v>
      </c>
      <c r="B60" s="3">
        <v>41879</v>
      </c>
      <c r="C60" s="4" t="s">
        <v>56</v>
      </c>
      <c r="D60" s="3">
        <v>41879</v>
      </c>
      <c r="E60" s="5" t="s">
        <v>27</v>
      </c>
      <c r="F60" s="33"/>
      <c r="G60" s="5"/>
      <c r="H60" s="22" t="s">
        <v>96</v>
      </c>
      <c r="I60" s="16">
        <v>245845</v>
      </c>
      <c r="J60" s="5"/>
      <c r="K60" s="43">
        <f t="shared" si="4"/>
        <v>305772761</v>
      </c>
      <c r="L60" s="43">
        <f t="shared" si="5"/>
        <v>0</v>
      </c>
    </row>
    <row r="61" spans="1:12" ht="22.5" customHeight="1">
      <c r="A61" s="6" t="str">
        <f t="shared" si="3"/>
        <v>C2741879</v>
      </c>
      <c r="B61" s="3">
        <v>41879</v>
      </c>
      <c r="C61" s="4" t="s">
        <v>57</v>
      </c>
      <c r="D61" s="3">
        <v>41879</v>
      </c>
      <c r="E61" s="5" t="s">
        <v>310</v>
      </c>
      <c r="F61" s="33"/>
      <c r="G61" s="5"/>
      <c r="H61" s="22" t="s">
        <v>96</v>
      </c>
      <c r="I61" s="16">
        <v>209629</v>
      </c>
      <c r="J61" s="5"/>
      <c r="K61" s="43">
        <f t="shared" si="4"/>
        <v>305982390</v>
      </c>
      <c r="L61" s="43">
        <f t="shared" si="5"/>
        <v>0</v>
      </c>
    </row>
    <row r="62" spans="1:12" ht="22.5" customHeight="1">
      <c r="A62" s="6" t="str">
        <f t="shared" si="3"/>
        <v>C3041880</v>
      </c>
      <c r="B62" s="3">
        <v>41880</v>
      </c>
      <c r="C62" s="4" t="s">
        <v>60</v>
      </c>
      <c r="D62" s="3">
        <v>41880</v>
      </c>
      <c r="E62" s="5" t="s">
        <v>69</v>
      </c>
      <c r="F62" s="33"/>
      <c r="G62" s="5"/>
      <c r="H62" s="22" t="s">
        <v>96</v>
      </c>
      <c r="I62" s="16">
        <v>228976</v>
      </c>
      <c r="J62" s="5"/>
      <c r="K62" s="43">
        <f t="shared" si="4"/>
        <v>306211366</v>
      </c>
      <c r="L62" s="43">
        <f t="shared" si="5"/>
        <v>0</v>
      </c>
    </row>
    <row r="63" spans="1:12" ht="22.5" customHeight="1">
      <c r="A63" s="6" t="str">
        <f t="shared" si="3"/>
        <v>C3241881</v>
      </c>
      <c r="B63" s="3">
        <v>41881</v>
      </c>
      <c r="C63" s="4" t="s">
        <v>62</v>
      </c>
      <c r="D63" s="3">
        <v>41881</v>
      </c>
      <c r="E63" s="5" t="s">
        <v>27</v>
      </c>
      <c r="F63" s="33"/>
      <c r="G63" s="5"/>
      <c r="H63" s="22" t="s">
        <v>96</v>
      </c>
      <c r="I63" s="16">
        <v>92935</v>
      </c>
      <c r="J63" s="5"/>
      <c r="K63" s="43">
        <f t="shared" si="4"/>
        <v>306304301</v>
      </c>
      <c r="L63" s="43">
        <f t="shared" si="5"/>
        <v>0</v>
      </c>
    </row>
    <row r="64" spans="1:12" ht="22.5" customHeight="1">
      <c r="A64" s="6" t="str">
        <f t="shared" si="3"/>
        <v>C3341882</v>
      </c>
      <c r="B64" s="3">
        <v>41882</v>
      </c>
      <c r="C64" s="4" t="s">
        <v>63</v>
      </c>
      <c r="D64" s="3">
        <v>41882</v>
      </c>
      <c r="E64" s="5" t="s">
        <v>69</v>
      </c>
      <c r="F64" s="33"/>
      <c r="G64" s="5"/>
      <c r="H64" s="22" t="s">
        <v>96</v>
      </c>
      <c r="I64" s="16">
        <v>108256</v>
      </c>
      <c r="J64" s="5"/>
      <c r="K64" s="43">
        <f t="shared" si="4"/>
        <v>306412557</v>
      </c>
      <c r="L64" s="43">
        <f t="shared" si="5"/>
        <v>0</v>
      </c>
    </row>
    <row r="65" spans="1:12" ht="22.5" customHeight="1">
      <c r="A65" s="6" t="str">
        <f t="shared" si="3"/>
        <v>N01/VL41852</v>
      </c>
      <c r="B65" s="3">
        <v>41852</v>
      </c>
      <c r="C65" s="4" t="s">
        <v>169</v>
      </c>
      <c r="D65" s="3">
        <v>41852</v>
      </c>
      <c r="E65" s="5" t="s">
        <v>173</v>
      </c>
      <c r="F65" s="33"/>
      <c r="G65" s="5"/>
      <c r="H65" s="22" t="s">
        <v>21</v>
      </c>
      <c r="I65" s="16">
        <v>522000</v>
      </c>
      <c r="J65" s="5"/>
      <c r="K65" s="43">
        <f t="shared" si="4"/>
        <v>306934557</v>
      </c>
      <c r="L65" s="43">
        <f t="shared" si="5"/>
        <v>0</v>
      </c>
    </row>
    <row r="66" spans="1:12" ht="22.5" customHeight="1">
      <c r="A66" s="6" t="str">
        <f t="shared" si="3"/>
        <v>N02/VL41865</v>
      </c>
      <c r="B66" s="3">
        <v>41865</v>
      </c>
      <c r="C66" s="4" t="s">
        <v>171</v>
      </c>
      <c r="D66" s="3">
        <v>41865</v>
      </c>
      <c r="E66" s="5" t="s">
        <v>311</v>
      </c>
      <c r="F66" s="33"/>
      <c r="G66" s="5"/>
      <c r="H66" s="22" t="s">
        <v>21</v>
      </c>
      <c r="I66" s="16">
        <v>945300</v>
      </c>
      <c r="J66" s="5"/>
      <c r="K66" s="43">
        <f t="shared" si="4"/>
        <v>307879857</v>
      </c>
      <c r="L66" s="43">
        <f t="shared" si="5"/>
        <v>0</v>
      </c>
    </row>
    <row r="67" spans="1:12" ht="22.5" customHeight="1">
      <c r="A67" s="6" t="str">
        <f t="shared" si="3"/>
        <v>N03/VL41878</v>
      </c>
      <c r="B67" s="3">
        <v>41878</v>
      </c>
      <c r="C67" s="4" t="s">
        <v>172</v>
      </c>
      <c r="D67" s="3">
        <v>41878</v>
      </c>
      <c r="E67" s="5" t="s">
        <v>312</v>
      </c>
      <c r="F67" s="33"/>
      <c r="G67" s="5"/>
      <c r="H67" s="22" t="s">
        <v>21</v>
      </c>
      <c r="I67" s="16">
        <v>77000</v>
      </c>
      <c r="J67" s="5"/>
      <c r="K67" s="43">
        <f t="shared" si="4"/>
        <v>307956857</v>
      </c>
      <c r="L67" s="43">
        <f t="shared" si="5"/>
        <v>0</v>
      </c>
    </row>
    <row r="68" spans="1:12" ht="22.5" customHeight="1">
      <c r="A68" s="6" t="str">
        <f t="shared" si="3"/>
        <v>N04/VL41880</v>
      </c>
      <c r="B68" s="3">
        <v>41880</v>
      </c>
      <c r="C68" s="4" t="s">
        <v>174</v>
      </c>
      <c r="D68" s="3">
        <v>41880</v>
      </c>
      <c r="E68" s="5" t="s">
        <v>229</v>
      </c>
      <c r="F68" s="33"/>
      <c r="G68" s="5"/>
      <c r="H68" s="22" t="s">
        <v>21</v>
      </c>
      <c r="I68" s="16">
        <v>3834000</v>
      </c>
      <c r="J68" s="5"/>
      <c r="K68" s="43">
        <f t="shared" si="4"/>
        <v>311790857</v>
      </c>
      <c r="L68" s="43">
        <f t="shared" si="5"/>
        <v>0</v>
      </c>
    </row>
    <row r="69" spans="1:12" ht="18" customHeight="1">
      <c r="A69" s="6" t="str">
        <f>C69&amp;D69</f>
        <v/>
      </c>
      <c r="B69" s="18"/>
      <c r="C69" s="15"/>
      <c r="D69" s="15"/>
      <c r="E69" s="15"/>
      <c r="F69" s="15"/>
      <c r="G69" s="15"/>
      <c r="H69" s="19"/>
      <c r="I69" s="15"/>
      <c r="J69" s="15"/>
      <c r="K69" s="4"/>
      <c r="L69" s="15"/>
    </row>
    <row r="70" spans="1:12" s="27" customFormat="1" ht="18" customHeight="1">
      <c r="B70" s="25"/>
      <c r="C70" s="25"/>
      <c r="D70" s="25"/>
      <c r="E70" s="25" t="s">
        <v>17</v>
      </c>
      <c r="F70" s="25"/>
      <c r="G70" s="25"/>
      <c r="H70" s="26" t="s">
        <v>18</v>
      </c>
      <c r="I70" s="25">
        <f>SUM(I14:I69)</f>
        <v>37432191</v>
      </c>
      <c r="J70" s="25">
        <f>SUM(J14:J69)</f>
        <v>0</v>
      </c>
      <c r="K70" s="26" t="s">
        <v>18</v>
      </c>
      <c r="L70" s="26" t="s">
        <v>18</v>
      </c>
    </row>
    <row r="71" spans="1:12" s="27" customFormat="1" ht="18" customHeight="1">
      <c r="B71" s="28"/>
      <c r="C71" s="28"/>
      <c r="D71" s="28"/>
      <c r="E71" s="28" t="s">
        <v>19</v>
      </c>
      <c r="F71" s="28"/>
      <c r="G71" s="28"/>
      <c r="H71" s="29" t="s">
        <v>18</v>
      </c>
      <c r="I71" s="29" t="s">
        <v>18</v>
      </c>
      <c r="J71" s="29" t="s">
        <v>18</v>
      </c>
      <c r="K71" s="20">
        <f>K13+I70-J70</f>
        <v>311790857</v>
      </c>
      <c r="L71" s="29" t="s">
        <v>18</v>
      </c>
    </row>
    <row r="72" spans="1:12" ht="18" customHeight="1"/>
    <row r="73" spans="1:12" ht="18" customHeight="1">
      <c r="B73" s="21" t="s">
        <v>23</v>
      </c>
    </row>
    <row r="74" spans="1:12" ht="18" customHeight="1">
      <c r="B74" s="21" t="s">
        <v>135</v>
      </c>
    </row>
    <row r="75" spans="1:12" ht="18" customHeight="1">
      <c r="K75" s="8" t="s">
        <v>136</v>
      </c>
    </row>
    <row r="76" spans="1:12" s="7" customFormat="1" ht="14.25">
      <c r="C76" s="49" t="s">
        <v>177</v>
      </c>
      <c r="D76" s="49"/>
      <c r="K76" s="7" t="s">
        <v>8</v>
      </c>
    </row>
    <row r="77" spans="1:12" s="2" customFormat="1">
      <c r="C77" s="50" t="s">
        <v>9</v>
      </c>
      <c r="D77" s="50"/>
      <c r="K77" s="2" t="s">
        <v>9</v>
      </c>
    </row>
    <row r="78" spans="1:12" s="2" customFormat="1" ht="18" customHeight="1"/>
    <row r="79" spans="1:12" ht="18" customHeight="1"/>
    <row r="80" spans="1:12" ht="18" customHeight="1"/>
    <row r="81" spans="5:5" ht="18" customHeight="1"/>
    <row r="82" spans="5:5" ht="18" customHeight="1">
      <c r="E82" s="6">
        <f>SUMIF($D$14:$D$47,#REF!,J14:J47)</f>
        <v>0</v>
      </c>
    </row>
    <row r="83" spans="5:5" ht="18" customHeight="1"/>
    <row r="84" spans="5:5" ht="18" customHeight="1"/>
    <row r="85" spans="5:5" ht="18" customHeight="1"/>
    <row r="86" spans="5:5" ht="18" customHeight="1"/>
    <row r="87" spans="5:5" ht="18" customHeight="1"/>
    <row r="88" spans="5:5" ht="18" customHeight="1"/>
    <row r="89" spans="5:5" ht="18" customHeight="1"/>
    <row r="90" spans="5:5" ht="18" customHeight="1"/>
    <row r="91" spans="5:5" ht="18" customHeight="1"/>
    <row r="92" spans="5:5" ht="18" customHeight="1"/>
    <row r="93" spans="5:5" ht="18" customHeight="1"/>
    <row r="94" spans="5:5" ht="18" customHeight="1"/>
    <row r="95" spans="5:5" ht="18" customHeight="1"/>
    <row r="96" spans="5:5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</sheetData>
  <autoFilter ref="B11:M106"/>
  <mergeCells count="16">
    <mergeCell ref="I1:L1"/>
    <mergeCell ref="I2:L3"/>
    <mergeCell ref="B5:L5"/>
    <mergeCell ref="B6:L6"/>
    <mergeCell ref="B7:L7"/>
    <mergeCell ref="C76:D76"/>
    <mergeCell ref="C77:D77"/>
    <mergeCell ref="B8:L8"/>
    <mergeCell ref="B10:B11"/>
    <mergeCell ref="C10:D10"/>
    <mergeCell ref="E10:E11"/>
    <mergeCell ref="F10:F11"/>
    <mergeCell ref="G10:G11"/>
    <mergeCell ref="H10:H11"/>
    <mergeCell ref="I10:J10"/>
    <mergeCell ref="K10:L10"/>
  </mergeCells>
  <phoneticPr fontId="30" type="noConversion"/>
  <conditionalFormatting sqref="B14:J68">
    <cfRule type="expression" dxfId="5" priority="1" stopIfTrue="1">
      <formula>#REF!&lt;&gt;""</formula>
    </cfRule>
  </conditionalFormatting>
  <pageMargins left="0.69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L85"/>
  <sheetViews>
    <sheetView topLeftCell="B61" zoomScale="90" workbookViewId="0">
      <selection activeCell="B82" sqref="B82"/>
    </sheetView>
  </sheetViews>
  <sheetFormatPr defaultRowHeight="15"/>
  <cols>
    <col min="1" max="1" width="5.140625" style="6" hidden="1" customWidth="1"/>
    <col min="2" max="2" width="9.7109375" style="6" customWidth="1"/>
    <col min="3" max="3" width="10.140625" style="6" customWidth="1"/>
    <col min="4" max="4" width="9.7109375" style="6" customWidth="1"/>
    <col min="5" max="5" width="49.85546875" style="6" bestFit="1" customWidth="1"/>
    <col min="6" max="6" width="6.7109375" style="6" hidden="1" customWidth="1"/>
    <col min="7" max="7" width="34.85546875" style="6" hidden="1" customWidth="1"/>
    <col min="8" max="8" width="6.85546875" style="6" customWidth="1"/>
    <col min="9" max="9" width="16" style="6" customWidth="1"/>
    <col min="10" max="10" width="10.85546875" style="6" customWidth="1"/>
    <col min="11" max="11" width="14" style="6" customWidth="1"/>
    <col min="12" max="12" width="9.7109375" style="6" customWidth="1"/>
    <col min="13" max="16384" width="9.140625" style="6"/>
  </cols>
  <sheetData>
    <row r="1" spans="1:12" s="11" customFormat="1" ht="16.5" customHeight="1">
      <c r="B1" s="1" t="s">
        <v>0</v>
      </c>
      <c r="C1" s="10"/>
      <c r="D1" s="10"/>
      <c r="E1" s="10"/>
      <c r="F1" s="10"/>
      <c r="G1" s="10"/>
      <c r="I1" s="52" t="s">
        <v>98</v>
      </c>
      <c r="J1" s="52"/>
      <c r="K1" s="52"/>
      <c r="L1" s="52"/>
    </row>
    <row r="2" spans="1:12" s="11" customFormat="1" ht="16.5" customHeight="1">
      <c r="B2" s="1" t="s">
        <v>24</v>
      </c>
      <c r="C2" s="35"/>
      <c r="D2" s="35"/>
      <c r="E2" s="35"/>
      <c r="F2" s="35"/>
      <c r="G2" s="35"/>
      <c r="I2" s="53" t="s">
        <v>95</v>
      </c>
      <c r="J2" s="53"/>
      <c r="K2" s="53"/>
      <c r="L2" s="53"/>
    </row>
    <row r="3" spans="1:12" s="11" customFormat="1" ht="16.5" customHeight="1">
      <c r="B3" s="9"/>
      <c r="C3" s="12"/>
      <c r="D3" s="12"/>
      <c r="E3" s="35"/>
      <c r="F3" s="35"/>
      <c r="G3" s="35"/>
      <c r="I3" s="53"/>
      <c r="J3" s="53"/>
      <c r="K3" s="53"/>
      <c r="L3" s="53"/>
    </row>
    <row r="4" spans="1:12" s="11" customFormat="1" ht="6.75" customHeight="1">
      <c r="B4" s="35"/>
      <c r="C4" s="35"/>
      <c r="D4" s="35"/>
      <c r="E4" s="35"/>
      <c r="F4" s="35"/>
      <c r="G4" s="35"/>
      <c r="I4" s="36"/>
      <c r="J4" s="36"/>
      <c r="K4" s="36"/>
      <c r="L4" s="36"/>
    </row>
    <row r="5" spans="1:12" ht="24.75" customHeight="1">
      <c r="B5" s="54" t="s">
        <v>99</v>
      </c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2">
      <c r="B6" s="57" t="s">
        <v>100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>
      <c r="B7" s="57" t="s">
        <v>101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>
      <c r="B8" s="57" t="s">
        <v>102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ht="28.5" customHeight="1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17.25" customHeight="1">
      <c r="B10" s="55" t="s">
        <v>10</v>
      </c>
      <c r="C10" s="51" t="s">
        <v>103</v>
      </c>
      <c r="D10" s="51"/>
      <c r="E10" s="51" t="s">
        <v>1</v>
      </c>
      <c r="F10" s="55" t="s">
        <v>29</v>
      </c>
      <c r="G10" s="55" t="s">
        <v>30</v>
      </c>
      <c r="H10" s="55" t="s">
        <v>11</v>
      </c>
      <c r="I10" s="51" t="s">
        <v>12</v>
      </c>
      <c r="J10" s="51"/>
      <c r="K10" s="51" t="s">
        <v>105</v>
      </c>
      <c r="L10" s="51" t="s">
        <v>2</v>
      </c>
    </row>
    <row r="11" spans="1:12" ht="30.75" customHeight="1">
      <c r="B11" s="56"/>
      <c r="C11" s="37" t="s">
        <v>76</v>
      </c>
      <c r="D11" s="37" t="s">
        <v>104</v>
      </c>
      <c r="E11" s="51"/>
      <c r="F11" s="56"/>
      <c r="G11" s="56"/>
      <c r="H11" s="56"/>
      <c r="I11" s="37" t="s">
        <v>13</v>
      </c>
      <c r="J11" s="37" t="s">
        <v>14</v>
      </c>
      <c r="K11" s="37" t="s">
        <v>13</v>
      </c>
      <c r="L11" s="37" t="s">
        <v>14</v>
      </c>
    </row>
    <row r="12" spans="1:12" s="14" customFormat="1" ht="18" customHeight="1">
      <c r="B12" s="13" t="s">
        <v>3</v>
      </c>
      <c r="C12" s="13" t="s">
        <v>4</v>
      </c>
      <c r="D12" s="13" t="s">
        <v>5</v>
      </c>
      <c r="E12" s="13" t="s">
        <v>6</v>
      </c>
      <c r="F12" s="13"/>
      <c r="G12" s="13"/>
      <c r="H12" s="13" t="s">
        <v>15</v>
      </c>
      <c r="I12" s="13">
        <v>1</v>
      </c>
      <c r="J12" s="13">
        <v>2</v>
      </c>
      <c r="K12" s="13">
        <v>3</v>
      </c>
      <c r="L12" s="13" t="s">
        <v>7</v>
      </c>
    </row>
    <row r="13" spans="1:12" s="27" customFormat="1" ht="18.75" customHeight="1">
      <c r="B13" s="25"/>
      <c r="C13" s="25"/>
      <c r="D13" s="25"/>
      <c r="E13" s="25" t="s">
        <v>16</v>
      </c>
      <c r="F13" s="25"/>
      <c r="G13" s="25"/>
      <c r="H13" s="30"/>
      <c r="I13" s="24"/>
      <c r="J13" s="25"/>
      <c r="K13" s="31">
        <f>'08'!K71</f>
        <v>311790857</v>
      </c>
      <c r="L13" s="25"/>
    </row>
    <row r="14" spans="1:12" ht="21" customHeight="1">
      <c r="A14" s="6" t="str">
        <f t="shared" ref="A14:A47" si="0">C14&amp;D14</f>
        <v>GBN41893</v>
      </c>
      <c r="B14" s="3">
        <v>41893</v>
      </c>
      <c r="C14" s="4" t="s">
        <v>77</v>
      </c>
      <c r="D14" s="3">
        <v>41893</v>
      </c>
      <c r="E14" s="5" t="s">
        <v>106</v>
      </c>
      <c r="F14" s="33"/>
      <c r="G14" s="5"/>
      <c r="H14" s="22" t="s">
        <v>22</v>
      </c>
      <c r="I14" s="16">
        <v>2000</v>
      </c>
      <c r="J14" s="5"/>
      <c r="K14" s="43">
        <f>MAX(K13+I14-J14-L13,0)</f>
        <v>311792857</v>
      </c>
      <c r="L14" s="43">
        <f>MAX(L13+J14-K13-I14,0)</f>
        <v>0</v>
      </c>
    </row>
    <row r="15" spans="1:12" ht="21" customHeight="1">
      <c r="A15" s="6" t="str">
        <f t="shared" si="0"/>
        <v>GBN41893</v>
      </c>
      <c r="B15" s="3">
        <v>41893</v>
      </c>
      <c r="C15" s="4" t="s">
        <v>77</v>
      </c>
      <c r="D15" s="3">
        <v>41893</v>
      </c>
      <c r="E15" s="5" t="s">
        <v>106</v>
      </c>
      <c r="F15" s="33"/>
      <c r="G15" s="5"/>
      <c r="H15" s="22" t="s">
        <v>22</v>
      </c>
      <c r="I15" s="16">
        <v>2000</v>
      </c>
      <c r="J15" s="5"/>
      <c r="K15" s="43">
        <f t="shared" ref="K15:K46" si="1">MAX(K14+I15-J15-L14,0)</f>
        <v>311794857</v>
      </c>
      <c r="L15" s="43">
        <f t="shared" ref="L15:L46" si="2">MAX(L14+J15-K14-I15,0)</f>
        <v>0</v>
      </c>
    </row>
    <row r="16" spans="1:12" ht="21" customHeight="1">
      <c r="A16" s="6" t="str">
        <f t="shared" si="0"/>
        <v>GBN41893</v>
      </c>
      <c r="B16" s="3">
        <v>41893</v>
      </c>
      <c r="C16" s="4" t="s">
        <v>77</v>
      </c>
      <c r="D16" s="3">
        <v>41893</v>
      </c>
      <c r="E16" s="5" t="s">
        <v>106</v>
      </c>
      <c r="F16" s="33"/>
      <c r="G16" s="5"/>
      <c r="H16" s="22" t="s">
        <v>22</v>
      </c>
      <c r="I16" s="16">
        <v>2500</v>
      </c>
      <c r="J16" s="5"/>
      <c r="K16" s="43">
        <f t="shared" si="1"/>
        <v>311797357</v>
      </c>
      <c r="L16" s="43">
        <f t="shared" si="2"/>
        <v>0</v>
      </c>
    </row>
    <row r="17" spans="1:12" ht="21" customHeight="1">
      <c r="A17" s="6" t="str">
        <f t="shared" si="0"/>
        <v>GBN41893</v>
      </c>
      <c r="B17" s="3">
        <v>41893</v>
      </c>
      <c r="C17" s="4" t="s">
        <v>77</v>
      </c>
      <c r="D17" s="3">
        <v>41893</v>
      </c>
      <c r="E17" s="5" t="s">
        <v>106</v>
      </c>
      <c r="F17" s="33"/>
      <c r="G17" s="5"/>
      <c r="H17" s="22" t="s">
        <v>22</v>
      </c>
      <c r="I17" s="16">
        <v>2000</v>
      </c>
      <c r="J17" s="5"/>
      <c r="K17" s="43">
        <f t="shared" si="1"/>
        <v>311799357</v>
      </c>
      <c r="L17" s="43">
        <f t="shared" si="2"/>
        <v>0</v>
      </c>
    </row>
    <row r="18" spans="1:12" ht="21" customHeight="1">
      <c r="A18" s="6" t="str">
        <f t="shared" si="0"/>
        <v>GBN41898</v>
      </c>
      <c r="B18" s="3">
        <v>41898</v>
      </c>
      <c r="C18" s="4" t="s">
        <v>77</v>
      </c>
      <c r="D18" s="3">
        <v>41898</v>
      </c>
      <c r="E18" s="5" t="s">
        <v>112</v>
      </c>
      <c r="F18" s="33"/>
      <c r="G18" s="5"/>
      <c r="H18" s="22" t="s">
        <v>22</v>
      </c>
      <c r="I18" s="16">
        <v>31763</v>
      </c>
      <c r="J18" s="5"/>
      <c r="K18" s="43">
        <f t="shared" si="1"/>
        <v>311831120</v>
      </c>
      <c r="L18" s="43">
        <f t="shared" si="2"/>
        <v>0</v>
      </c>
    </row>
    <row r="19" spans="1:12" ht="21" customHeight="1">
      <c r="A19" s="6" t="str">
        <f t="shared" si="0"/>
        <v>GBN41904</v>
      </c>
      <c r="B19" s="3">
        <v>41904</v>
      </c>
      <c r="C19" s="4" t="s">
        <v>77</v>
      </c>
      <c r="D19" s="3">
        <v>41904</v>
      </c>
      <c r="E19" s="5" t="s">
        <v>195</v>
      </c>
      <c r="F19" s="33"/>
      <c r="G19" s="5"/>
      <c r="H19" s="22" t="s">
        <v>22</v>
      </c>
      <c r="I19" s="16">
        <v>5000</v>
      </c>
      <c r="J19" s="5"/>
      <c r="K19" s="43">
        <f t="shared" si="1"/>
        <v>311836120</v>
      </c>
      <c r="L19" s="43">
        <f t="shared" si="2"/>
        <v>0</v>
      </c>
    </row>
    <row r="20" spans="1:12" ht="21" customHeight="1">
      <c r="A20" s="6" t="str">
        <f t="shared" si="0"/>
        <v>GBN41904</v>
      </c>
      <c r="B20" s="3">
        <v>41904</v>
      </c>
      <c r="C20" s="4" t="s">
        <v>77</v>
      </c>
      <c r="D20" s="3">
        <v>41904</v>
      </c>
      <c r="E20" s="5" t="s">
        <v>195</v>
      </c>
      <c r="F20" s="33"/>
      <c r="G20" s="5"/>
      <c r="H20" s="22" t="s">
        <v>22</v>
      </c>
      <c r="I20" s="16">
        <v>5000</v>
      </c>
      <c r="J20" s="5"/>
      <c r="K20" s="43">
        <f t="shared" si="1"/>
        <v>311841120</v>
      </c>
      <c r="L20" s="43">
        <f t="shared" si="2"/>
        <v>0</v>
      </c>
    </row>
    <row r="21" spans="1:12" ht="21" customHeight="1">
      <c r="A21" s="6" t="str">
        <f t="shared" si="0"/>
        <v>GBN41904</v>
      </c>
      <c r="B21" s="3">
        <v>41904</v>
      </c>
      <c r="C21" s="4" t="s">
        <v>77</v>
      </c>
      <c r="D21" s="3">
        <v>41904</v>
      </c>
      <c r="E21" s="5" t="s">
        <v>195</v>
      </c>
      <c r="F21" s="33"/>
      <c r="G21" s="5"/>
      <c r="H21" s="22" t="s">
        <v>22</v>
      </c>
      <c r="I21" s="16">
        <v>5000</v>
      </c>
      <c r="J21" s="5"/>
      <c r="K21" s="43">
        <f t="shared" si="1"/>
        <v>311846120</v>
      </c>
      <c r="L21" s="43">
        <f t="shared" si="2"/>
        <v>0</v>
      </c>
    </row>
    <row r="22" spans="1:12" ht="21" customHeight="1">
      <c r="A22" s="6" t="str">
        <f t="shared" si="0"/>
        <v>GBN41904</v>
      </c>
      <c r="B22" s="3">
        <v>41904</v>
      </c>
      <c r="C22" s="4" t="s">
        <v>77</v>
      </c>
      <c r="D22" s="3">
        <v>41904</v>
      </c>
      <c r="E22" s="5" t="s">
        <v>196</v>
      </c>
      <c r="F22" s="5"/>
      <c r="G22" s="5"/>
      <c r="H22" s="22" t="s">
        <v>22</v>
      </c>
      <c r="I22" s="16">
        <v>5000</v>
      </c>
      <c r="J22" s="5"/>
      <c r="K22" s="43">
        <f t="shared" si="1"/>
        <v>311851120</v>
      </c>
      <c r="L22" s="43">
        <f t="shared" si="2"/>
        <v>0</v>
      </c>
    </row>
    <row r="23" spans="1:12" ht="21" customHeight="1">
      <c r="A23" s="6" t="str">
        <f t="shared" si="0"/>
        <v>GBN41904</v>
      </c>
      <c r="B23" s="3">
        <v>41904</v>
      </c>
      <c r="C23" s="4" t="s">
        <v>77</v>
      </c>
      <c r="D23" s="3">
        <v>41904</v>
      </c>
      <c r="E23" s="23" t="s">
        <v>196</v>
      </c>
      <c r="F23" s="23"/>
      <c r="G23" s="5"/>
      <c r="H23" s="22" t="s">
        <v>22</v>
      </c>
      <c r="I23" s="16">
        <v>5000</v>
      </c>
      <c r="J23" s="5"/>
      <c r="K23" s="43">
        <f t="shared" si="1"/>
        <v>311856120</v>
      </c>
      <c r="L23" s="43">
        <f t="shared" si="2"/>
        <v>0</v>
      </c>
    </row>
    <row r="24" spans="1:12" ht="21" customHeight="1">
      <c r="B24" s="3">
        <v>41904</v>
      </c>
      <c r="C24" s="15" t="s">
        <v>77</v>
      </c>
      <c r="D24" s="3">
        <v>41904</v>
      </c>
      <c r="E24" s="15" t="s">
        <v>196</v>
      </c>
      <c r="F24" s="15"/>
      <c r="G24" s="15"/>
      <c r="H24" s="22" t="s">
        <v>22</v>
      </c>
      <c r="I24" s="15">
        <v>5000</v>
      </c>
      <c r="J24" s="15"/>
      <c r="K24" s="43">
        <f t="shared" si="1"/>
        <v>311861120</v>
      </c>
      <c r="L24" s="43">
        <f t="shared" si="2"/>
        <v>0</v>
      </c>
    </row>
    <row r="25" spans="1:12" ht="21" customHeight="1">
      <c r="A25" s="6" t="str">
        <f t="shared" si="0"/>
        <v>GBN41907</v>
      </c>
      <c r="B25" s="3">
        <v>41907</v>
      </c>
      <c r="C25" s="4" t="s">
        <v>77</v>
      </c>
      <c r="D25" s="3">
        <v>41907</v>
      </c>
      <c r="E25" s="5" t="s">
        <v>313</v>
      </c>
      <c r="F25" s="5"/>
      <c r="G25" s="5"/>
      <c r="H25" s="22" t="s">
        <v>22</v>
      </c>
      <c r="I25" s="16">
        <v>6500</v>
      </c>
      <c r="J25" s="5"/>
      <c r="K25" s="43">
        <f t="shared" si="1"/>
        <v>311867620</v>
      </c>
      <c r="L25" s="43">
        <f t="shared" si="2"/>
        <v>0</v>
      </c>
    </row>
    <row r="26" spans="1:12" ht="21" customHeight="1">
      <c r="A26" s="6" t="str">
        <f t="shared" si="0"/>
        <v>GBN41911</v>
      </c>
      <c r="B26" s="3">
        <v>41911</v>
      </c>
      <c r="C26" s="4" t="s">
        <v>77</v>
      </c>
      <c r="D26" s="3">
        <v>41911</v>
      </c>
      <c r="E26" s="5" t="s">
        <v>106</v>
      </c>
      <c r="F26" s="33"/>
      <c r="G26" s="5"/>
      <c r="H26" s="22" t="s">
        <v>22</v>
      </c>
      <c r="I26" s="16">
        <v>2500</v>
      </c>
      <c r="J26" s="5"/>
      <c r="K26" s="43">
        <f t="shared" si="1"/>
        <v>311870120</v>
      </c>
      <c r="L26" s="43">
        <f t="shared" si="2"/>
        <v>0</v>
      </c>
    </row>
    <row r="27" spans="1:12" ht="21" customHeight="1">
      <c r="A27" s="6" t="str">
        <f t="shared" si="0"/>
        <v>GBN41911</v>
      </c>
      <c r="B27" s="3">
        <v>41911</v>
      </c>
      <c r="C27" s="4" t="s">
        <v>77</v>
      </c>
      <c r="D27" s="3">
        <v>41911</v>
      </c>
      <c r="E27" s="5" t="s">
        <v>121</v>
      </c>
      <c r="F27" s="33"/>
      <c r="G27" s="5"/>
      <c r="H27" s="22" t="s">
        <v>22</v>
      </c>
      <c r="I27" s="16">
        <v>10598</v>
      </c>
      <c r="J27" s="5"/>
      <c r="K27" s="43">
        <f t="shared" si="1"/>
        <v>311880718</v>
      </c>
      <c r="L27" s="43">
        <f t="shared" si="2"/>
        <v>0</v>
      </c>
    </row>
    <row r="28" spans="1:12" ht="21" customHeight="1">
      <c r="A28" s="6" t="str">
        <f t="shared" si="0"/>
        <v>GBN41894</v>
      </c>
      <c r="B28" s="3">
        <v>41894</v>
      </c>
      <c r="C28" s="4" t="s">
        <v>77</v>
      </c>
      <c r="D28" s="3">
        <v>41894</v>
      </c>
      <c r="E28" s="5" t="s">
        <v>108</v>
      </c>
      <c r="F28" s="33"/>
      <c r="G28" s="5"/>
      <c r="H28" s="22" t="s">
        <v>78</v>
      </c>
      <c r="I28" s="16">
        <v>31770</v>
      </c>
      <c r="J28" s="5"/>
      <c r="K28" s="43">
        <f t="shared" si="1"/>
        <v>311912488</v>
      </c>
      <c r="L28" s="43">
        <f t="shared" si="2"/>
        <v>0</v>
      </c>
    </row>
    <row r="29" spans="1:12" ht="21" customHeight="1">
      <c r="A29" s="6" t="str">
        <f t="shared" si="0"/>
        <v>GBN41907</v>
      </c>
      <c r="B29" s="3">
        <v>41907</v>
      </c>
      <c r="C29" s="4" t="s">
        <v>77</v>
      </c>
      <c r="D29" s="3">
        <v>41907</v>
      </c>
      <c r="E29" s="23" t="s">
        <v>314</v>
      </c>
      <c r="F29" s="33"/>
      <c r="G29" s="5"/>
      <c r="H29" s="22" t="s">
        <v>78</v>
      </c>
      <c r="I29" s="16">
        <v>31763</v>
      </c>
      <c r="J29" s="5"/>
      <c r="K29" s="43">
        <f t="shared" si="1"/>
        <v>311944251</v>
      </c>
      <c r="L29" s="43">
        <f t="shared" si="2"/>
        <v>0</v>
      </c>
    </row>
    <row r="30" spans="1:12" ht="21" customHeight="1">
      <c r="A30" s="6" t="str">
        <f t="shared" si="0"/>
        <v>CTGS41883</v>
      </c>
      <c r="B30" s="3">
        <v>41912</v>
      </c>
      <c r="C30" s="4" t="s">
        <v>97</v>
      </c>
      <c r="D30" s="3">
        <v>41883</v>
      </c>
      <c r="E30" s="5" t="s">
        <v>315</v>
      </c>
      <c r="F30" s="33"/>
      <c r="G30" s="5"/>
      <c r="H30" s="22" t="s">
        <v>21</v>
      </c>
      <c r="I30" s="16">
        <v>1400000</v>
      </c>
      <c r="J30" s="5"/>
      <c r="K30" s="43">
        <f t="shared" si="1"/>
        <v>313344251</v>
      </c>
      <c r="L30" s="43">
        <f t="shared" si="2"/>
        <v>0</v>
      </c>
    </row>
    <row r="31" spans="1:12" ht="21" customHeight="1">
      <c r="A31" s="6" t="str">
        <f t="shared" si="0"/>
        <v>CTGS41883</v>
      </c>
      <c r="B31" s="3">
        <v>41912</v>
      </c>
      <c r="C31" s="4" t="s">
        <v>97</v>
      </c>
      <c r="D31" s="3">
        <v>41883</v>
      </c>
      <c r="E31" s="23" t="s">
        <v>316</v>
      </c>
      <c r="F31" s="33"/>
      <c r="G31" s="5"/>
      <c r="H31" s="22" t="s">
        <v>21</v>
      </c>
      <c r="I31" s="16">
        <v>2000000</v>
      </c>
      <c r="J31" s="5"/>
      <c r="K31" s="43">
        <f t="shared" si="1"/>
        <v>315344251</v>
      </c>
      <c r="L31" s="43">
        <f t="shared" si="2"/>
        <v>0</v>
      </c>
    </row>
    <row r="32" spans="1:12" ht="21" customHeight="1">
      <c r="A32" s="6" t="str">
        <f t="shared" si="0"/>
        <v>CTGS41883</v>
      </c>
      <c r="B32" s="3">
        <v>41912</v>
      </c>
      <c r="C32" s="4" t="s">
        <v>97</v>
      </c>
      <c r="D32" s="3">
        <v>41883</v>
      </c>
      <c r="E32" s="23" t="s">
        <v>317</v>
      </c>
      <c r="F32" s="34"/>
      <c r="G32" s="32"/>
      <c r="H32" s="22" t="s">
        <v>21</v>
      </c>
      <c r="I32" s="16">
        <v>15000000</v>
      </c>
      <c r="J32" s="5"/>
      <c r="K32" s="43">
        <f t="shared" si="1"/>
        <v>330344251</v>
      </c>
      <c r="L32" s="43">
        <f t="shared" si="2"/>
        <v>0</v>
      </c>
    </row>
    <row r="33" spans="1:12" ht="21" customHeight="1">
      <c r="A33" s="6" t="str">
        <f t="shared" si="0"/>
        <v>CTGS41883</v>
      </c>
      <c r="B33" s="3">
        <v>41912</v>
      </c>
      <c r="C33" s="4" t="s">
        <v>97</v>
      </c>
      <c r="D33" s="3">
        <v>41883</v>
      </c>
      <c r="E33" s="5" t="s">
        <v>318</v>
      </c>
      <c r="F33" s="34"/>
      <c r="G33" s="32"/>
      <c r="H33" s="22" t="s">
        <v>21</v>
      </c>
      <c r="I33" s="16">
        <v>8000000</v>
      </c>
      <c r="J33" s="5"/>
      <c r="K33" s="43">
        <f t="shared" si="1"/>
        <v>338344251</v>
      </c>
      <c r="L33" s="43">
        <f t="shared" si="2"/>
        <v>0</v>
      </c>
    </row>
    <row r="34" spans="1:12" ht="21" customHeight="1">
      <c r="A34" s="6" t="str">
        <f t="shared" si="0"/>
        <v>CTGS41890</v>
      </c>
      <c r="B34" s="3">
        <v>41912</v>
      </c>
      <c r="C34" s="4" t="s">
        <v>97</v>
      </c>
      <c r="D34" s="3">
        <v>41890</v>
      </c>
      <c r="E34" s="5" t="s">
        <v>319</v>
      </c>
      <c r="F34" s="33"/>
      <c r="G34" s="5"/>
      <c r="H34" s="22" t="s">
        <v>21</v>
      </c>
      <c r="I34" s="16">
        <v>2000000</v>
      </c>
      <c r="J34" s="5"/>
      <c r="K34" s="43">
        <f t="shared" si="1"/>
        <v>340344251</v>
      </c>
      <c r="L34" s="43">
        <f t="shared" si="2"/>
        <v>0</v>
      </c>
    </row>
    <row r="35" spans="1:12" ht="21" customHeight="1">
      <c r="A35" s="6" t="str">
        <f t="shared" si="0"/>
        <v>CTGS41890</v>
      </c>
      <c r="B35" s="3">
        <v>41912</v>
      </c>
      <c r="C35" s="4" t="s">
        <v>97</v>
      </c>
      <c r="D35" s="3">
        <v>41890</v>
      </c>
      <c r="E35" s="5" t="s">
        <v>320</v>
      </c>
      <c r="F35" s="5"/>
      <c r="G35" s="5"/>
      <c r="H35" s="22" t="s">
        <v>21</v>
      </c>
      <c r="I35" s="16">
        <v>2500000</v>
      </c>
      <c r="J35" s="5"/>
      <c r="K35" s="43">
        <f t="shared" si="1"/>
        <v>342844251</v>
      </c>
      <c r="L35" s="43">
        <f t="shared" si="2"/>
        <v>0</v>
      </c>
    </row>
    <row r="36" spans="1:12" ht="21" customHeight="1">
      <c r="A36" s="6" t="str">
        <f t="shared" si="0"/>
        <v>CTGS41890</v>
      </c>
      <c r="B36" s="3">
        <v>41912</v>
      </c>
      <c r="C36" s="4" t="s">
        <v>97</v>
      </c>
      <c r="D36" s="3">
        <v>41890</v>
      </c>
      <c r="E36" s="5" t="s">
        <v>321</v>
      </c>
      <c r="F36" s="33"/>
      <c r="G36" s="5"/>
      <c r="H36" s="22" t="s">
        <v>21</v>
      </c>
      <c r="I36" s="16">
        <v>5000000</v>
      </c>
      <c r="J36" s="5"/>
      <c r="K36" s="43">
        <f t="shared" si="1"/>
        <v>347844251</v>
      </c>
      <c r="L36" s="43">
        <f t="shared" si="2"/>
        <v>0</v>
      </c>
    </row>
    <row r="37" spans="1:12" ht="21" customHeight="1">
      <c r="A37" s="6" t="str">
        <f t="shared" si="0"/>
        <v>CTGS41890</v>
      </c>
      <c r="B37" s="3">
        <v>41912</v>
      </c>
      <c r="C37" s="4" t="s">
        <v>97</v>
      </c>
      <c r="D37" s="3">
        <v>41890</v>
      </c>
      <c r="E37" s="5" t="s">
        <v>322</v>
      </c>
      <c r="F37" s="33"/>
      <c r="G37" s="5"/>
      <c r="H37" s="22" t="s">
        <v>21</v>
      </c>
      <c r="I37" s="16">
        <v>10000000</v>
      </c>
      <c r="J37" s="5"/>
      <c r="K37" s="43">
        <f t="shared" si="1"/>
        <v>357844251</v>
      </c>
      <c r="L37" s="43">
        <f t="shared" si="2"/>
        <v>0</v>
      </c>
    </row>
    <row r="38" spans="1:12" ht="21" customHeight="1">
      <c r="A38" s="6" t="str">
        <f t="shared" si="0"/>
        <v>CTGS41890</v>
      </c>
      <c r="B38" s="3">
        <v>41912</v>
      </c>
      <c r="C38" s="4" t="s">
        <v>97</v>
      </c>
      <c r="D38" s="3">
        <v>41890</v>
      </c>
      <c r="E38" s="5" t="s">
        <v>323</v>
      </c>
      <c r="F38" s="33"/>
      <c r="G38" s="5"/>
      <c r="H38" s="22" t="s">
        <v>21</v>
      </c>
      <c r="I38" s="16">
        <v>10000000</v>
      </c>
      <c r="J38" s="5"/>
      <c r="K38" s="43">
        <f t="shared" si="1"/>
        <v>367844251</v>
      </c>
      <c r="L38" s="43">
        <f t="shared" si="2"/>
        <v>0</v>
      </c>
    </row>
    <row r="39" spans="1:12" ht="21" customHeight="1">
      <c r="A39" s="6" t="str">
        <f t="shared" si="0"/>
        <v>CTGS41890</v>
      </c>
      <c r="B39" s="3">
        <v>41912</v>
      </c>
      <c r="C39" s="4" t="s">
        <v>97</v>
      </c>
      <c r="D39" s="3">
        <v>41890</v>
      </c>
      <c r="E39" s="5" t="s">
        <v>324</v>
      </c>
      <c r="F39" s="33"/>
      <c r="G39" s="5"/>
      <c r="H39" s="22" t="s">
        <v>21</v>
      </c>
      <c r="I39" s="16">
        <v>33000000</v>
      </c>
      <c r="J39" s="5"/>
      <c r="K39" s="43">
        <f t="shared" si="1"/>
        <v>400844251</v>
      </c>
      <c r="L39" s="43">
        <f t="shared" si="2"/>
        <v>0</v>
      </c>
    </row>
    <row r="40" spans="1:12" ht="21" customHeight="1">
      <c r="A40" s="6" t="str">
        <f t="shared" si="0"/>
        <v>CTGS41890</v>
      </c>
      <c r="B40" s="3">
        <v>41912</v>
      </c>
      <c r="C40" s="4" t="s">
        <v>97</v>
      </c>
      <c r="D40" s="3">
        <v>41890</v>
      </c>
      <c r="E40" s="5" t="s">
        <v>325</v>
      </c>
      <c r="F40" s="33"/>
      <c r="G40" s="5"/>
      <c r="H40" s="22" t="s">
        <v>21</v>
      </c>
      <c r="I40" s="16">
        <v>3177540</v>
      </c>
      <c r="J40" s="5"/>
      <c r="K40" s="43">
        <f t="shared" si="1"/>
        <v>404021791</v>
      </c>
      <c r="L40" s="43">
        <f t="shared" si="2"/>
        <v>0</v>
      </c>
    </row>
    <row r="41" spans="1:12" ht="21" customHeight="1">
      <c r="A41" s="6" t="str">
        <f t="shared" si="0"/>
        <v>CTGS41893</v>
      </c>
      <c r="B41" s="3">
        <v>41912</v>
      </c>
      <c r="C41" s="4" t="s">
        <v>97</v>
      </c>
      <c r="D41" s="3">
        <v>41893</v>
      </c>
      <c r="E41" s="5" t="s">
        <v>116</v>
      </c>
      <c r="F41" s="33"/>
      <c r="G41" s="5"/>
      <c r="H41" s="22" t="s">
        <v>21</v>
      </c>
      <c r="I41" s="16">
        <v>200000</v>
      </c>
      <c r="J41" s="5"/>
      <c r="K41" s="43">
        <f t="shared" si="1"/>
        <v>404221791</v>
      </c>
      <c r="L41" s="43">
        <f t="shared" si="2"/>
        <v>0</v>
      </c>
    </row>
    <row r="42" spans="1:12" ht="21" customHeight="1">
      <c r="A42" s="6" t="str">
        <f t="shared" si="0"/>
        <v>CTGS41898</v>
      </c>
      <c r="B42" s="3">
        <v>41912</v>
      </c>
      <c r="C42" s="4" t="s">
        <v>97</v>
      </c>
      <c r="D42" s="3">
        <v>41898</v>
      </c>
      <c r="E42" s="5" t="s">
        <v>326</v>
      </c>
      <c r="F42" s="33"/>
      <c r="G42" s="5"/>
      <c r="H42" s="22" t="s">
        <v>21</v>
      </c>
      <c r="I42" s="16">
        <v>2635320</v>
      </c>
      <c r="J42" s="5"/>
      <c r="K42" s="43">
        <f t="shared" si="1"/>
        <v>406857111</v>
      </c>
      <c r="L42" s="43">
        <f t="shared" si="2"/>
        <v>0</v>
      </c>
    </row>
    <row r="43" spans="1:12" ht="21" customHeight="1">
      <c r="A43" s="6" t="str">
        <f t="shared" si="0"/>
        <v>CTGS41900</v>
      </c>
      <c r="B43" s="3">
        <v>41912</v>
      </c>
      <c r="C43" s="4" t="s">
        <v>97</v>
      </c>
      <c r="D43" s="3">
        <v>41900</v>
      </c>
      <c r="E43" s="23" t="s">
        <v>116</v>
      </c>
      <c r="F43" s="33"/>
      <c r="G43" s="5"/>
      <c r="H43" s="22" t="s">
        <v>21</v>
      </c>
      <c r="I43" s="16">
        <v>1150080</v>
      </c>
      <c r="J43" s="5"/>
      <c r="K43" s="43">
        <f t="shared" si="1"/>
        <v>408007191</v>
      </c>
      <c r="L43" s="43">
        <f t="shared" si="2"/>
        <v>0</v>
      </c>
    </row>
    <row r="44" spans="1:12" ht="21" customHeight="1">
      <c r="A44" s="6" t="str">
        <f t="shared" si="0"/>
        <v>CTGS41897</v>
      </c>
      <c r="B44" s="3">
        <v>41912</v>
      </c>
      <c r="C44" s="4" t="s">
        <v>97</v>
      </c>
      <c r="D44" s="3">
        <v>41897</v>
      </c>
      <c r="E44" s="5" t="s">
        <v>148</v>
      </c>
      <c r="F44" s="33"/>
      <c r="G44" s="5"/>
      <c r="H44" s="22" t="s">
        <v>21</v>
      </c>
      <c r="I44" s="16">
        <v>4600000</v>
      </c>
      <c r="J44" s="5"/>
      <c r="K44" s="43">
        <f t="shared" si="1"/>
        <v>412607191</v>
      </c>
      <c r="L44" s="43">
        <f t="shared" si="2"/>
        <v>0</v>
      </c>
    </row>
    <row r="45" spans="1:12" ht="21" customHeight="1">
      <c r="A45" s="6" t="str">
        <f t="shared" si="0"/>
        <v>CTGS41890</v>
      </c>
      <c r="B45" s="3">
        <v>41912</v>
      </c>
      <c r="C45" s="4" t="s">
        <v>97</v>
      </c>
      <c r="D45" s="3">
        <v>41890</v>
      </c>
      <c r="E45" s="5" t="s">
        <v>273</v>
      </c>
      <c r="F45" s="33"/>
      <c r="G45" s="5"/>
      <c r="H45" s="22" t="s">
        <v>21</v>
      </c>
      <c r="I45" s="16">
        <v>706626</v>
      </c>
      <c r="J45" s="5"/>
      <c r="K45" s="43">
        <f t="shared" si="1"/>
        <v>413313817</v>
      </c>
      <c r="L45" s="43">
        <f t="shared" si="2"/>
        <v>0</v>
      </c>
    </row>
    <row r="46" spans="1:12" ht="21" customHeight="1">
      <c r="A46" s="6" t="str">
        <f t="shared" si="0"/>
        <v>CTGS41899</v>
      </c>
      <c r="B46" s="3">
        <v>41912</v>
      </c>
      <c r="C46" s="4" t="s">
        <v>97</v>
      </c>
      <c r="D46" s="3">
        <v>41899</v>
      </c>
      <c r="E46" s="5" t="s">
        <v>273</v>
      </c>
      <c r="F46" s="33"/>
      <c r="G46" s="5"/>
      <c r="H46" s="22" t="s">
        <v>21</v>
      </c>
      <c r="I46" s="16">
        <v>515768</v>
      </c>
      <c r="J46" s="5"/>
      <c r="K46" s="43">
        <f t="shared" si="1"/>
        <v>413829585</v>
      </c>
      <c r="L46" s="43">
        <f t="shared" si="2"/>
        <v>0</v>
      </c>
    </row>
    <row r="47" spans="1:12" ht="21" customHeight="1">
      <c r="A47" s="6" t="str">
        <f t="shared" si="0"/>
        <v>CTGS41907</v>
      </c>
      <c r="B47" s="3">
        <v>41912</v>
      </c>
      <c r="C47" s="4" t="s">
        <v>97</v>
      </c>
      <c r="D47" s="3">
        <v>41907</v>
      </c>
      <c r="E47" s="5" t="s">
        <v>273</v>
      </c>
      <c r="F47" s="33"/>
      <c r="G47" s="5"/>
      <c r="H47" s="22" t="s">
        <v>21</v>
      </c>
      <c r="I47" s="16">
        <v>601234</v>
      </c>
      <c r="J47" s="5"/>
      <c r="K47" s="43">
        <f t="shared" ref="K47:K76" si="3">MAX(K46+I47-J47-L46,0)</f>
        <v>414430819</v>
      </c>
      <c r="L47" s="43">
        <f t="shared" ref="L47:L76" si="4">MAX(L46+J47-K46-I47,0)</f>
        <v>0</v>
      </c>
    </row>
    <row r="48" spans="1:12" ht="21" customHeight="1">
      <c r="A48" s="6" t="str">
        <f>C48&amp;D48</f>
        <v>CTGS41885</v>
      </c>
      <c r="B48" s="3">
        <v>41885</v>
      </c>
      <c r="C48" s="4" t="s">
        <v>97</v>
      </c>
      <c r="D48" s="3">
        <v>41885</v>
      </c>
      <c r="E48" s="5" t="s">
        <v>327</v>
      </c>
      <c r="F48" s="33"/>
      <c r="G48" s="5"/>
      <c r="H48" s="22" t="s">
        <v>80</v>
      </c>
      <c r="I48" s="16">
        <v>128956</v>
      </c>
      <c r="J48" s="5"/>
      <c r="K48" s="43">
        <f t="shared" si="3"/>
        <v>414559775</v>
      </c>
      <c r="L48" s="43">
        <f t="shared" si="4"/>
        <v>0</v>
      </c>
    </row>
    <row r="49" spans="2:12" ht="21" customHeight="1">
      <c r="B49" s="3">
        <v>41887</v>
      </c>
      <c r="C49" s="4" t="s">
        <v>97</v>
      </c>
      <c r="D49" s="3">
        <v>41887</v>
      </c>
      <c r="E49" s="5" t="s">
        <v>328</v>
      </c>
      <c r="F49" s="33"/>
      <c r="G49" s="5"/>
      <c r="H49" s="22" t="s">
        <v>80</v>
      </c>
      <c r="I49" s="16">
        <v>42975</v>
      </c>
      <c r="J49" s="5"/>
      <c r="K49" s="43">
        <f t="shared" si="3"/>
        <v>414602750</v>
      </c>
      <c r="L49" s="43">
        <f t="shared" si="4"/>
        <v>0</v>
      </c>
    </row>
    <row r="50" spans="2:12" ht="21" customHeight="1">
      <c r="B50" s="3">
        <v>41899</v>
      </c>
      <c r="C50" s="4" t="s">
        <v>97</v>
      </c>
      <c r="D50" s="3">
        <v>41899</v>
      </c>
      <c r="E50" s="5" t="s">
        <v>251</v>
      </c>
      <c r="F50" s="33"/>
      <c r="G50" s="5"/>
      <c r="H50" s="22" t="s">
        <v>80</v>
      </c>
      <c r="I50" s="16">
        <v>28798</v>
      </c>
      <c r="J50" s="5"/>
      <c r="K50" s="43">
        <f t="shared" si="3"/>
        <v>414631548</v>
      </c>
      <c r="L50" s="43">
        <f t="shared" si="4"/>
        <v>0</v>
      </c>
    </row>
    <row r="51" spans="2:12" ht="21" customHeight="1">
      <c r="B51" s="3">
        <v>41906</v>
      </c>
      <c r="C51" s="4" t="s">
        <v>97</v>
      </c>
      <c r="D51" s="3">
        <v>41906</v>
      </c>
      <c r="E51" s="5" t="s">
        <v>329</v>
      </c>
      <c r="F51" s="33"/>
      <c r="G51" s="5"/>
      <c r="H51" s="22" t="s">
        <v>80</v>
      </c>
      <c r="I51" s="16">
        <v>43662</v>
      </c>
      <c r="J51" s="5"/>
      <c r="K51" s="43">
        <f t="shared" si="3"/>
        <v>414675210</v>
      </c>
      <c r="L51" s="43">
        <f t="shared" si="4"/>
        <v>0</v>
      </c>
    </row>
    <row r="52" spans="2:12" ht="21" customHeight="1">
      <c r="B52" s="3">
        <v>41885</v>
      </c>
      <c r="C52" s="4" t="s">
        <v>31</v>
      </c>
      <c r="D52" s="3">
        <v>41885</v>
      </c>
      <c r="E52" s="5" t="s">
        <v>330</v>
      </c>
      <c r="F52" s="33"/>
      <c r="G52" s="5"/>
      <c r="H52" s="22" t="s">
        <v>96</v>
      </c>
      <c r="I52" s="16">
        <v>132728</v>
      </c>
      <c r="J52" s="5"/>
      <c r="K52" s="43">
        <f t="shared" si="3"/>
        <v>414807938</v>
      </c>
      <c r="L52" s="43">
        <f t="shared" si="4"/>
        <v>0</v>
      </c>
    </row>
    <row r="53" spans="2:12" ht="21" customHeight="1">
      <c r="B53" s="3">
        <v>41885</v>
      </c>
      <c r="C53" s="4" t="s">
        <v>32</v>
      </c>
      <c r="D53" s="3">
        <v>41885</v>
      </c>
      <c r="E53" s="5" t="s">
        <v>87</v>
      </c>
      <c r="F53" s="33"/>
      <c r="G53" s="5"/>
      <c r="H53" s="22" t="s">
        <v>96</v>
      </c>
      <c r="I53" s="16">
        <v>1737197</v>
      </c>
      <c r="J53" s="5"/>
      <c r="K53" s="43">
        <f t="shared" si="3"/>
        <v>416545135</v>
      </c>
      <c r="L53" s="43">
        <f t="shared" si="4"/>
        <v>0</v>
      </c>
    </row>
    <row r="54" spans="2:12" ht="21" customHeight="1">
      <c r="B54" s="3">
        <v>41885</v>
      </c>
      <c r="C54" s="4" t="s">
        <v>34</v>
      </c>
      <c r="D54" s="3">
        <v>41885</v>
      </c>
      <c r="E54" s="5" t="s">
        <v>331</v>
      </c>
      <c r="F54" s="33"/>
      <c r="G54" s="5"/>
      <c r="H54" s="22" t="s">
        <v>96</v>
      </c>
      <c r="I54" s="16">
        <v>215508</v>
      </c>
      <c r="J54" s="5"/>
      <c r="K54" s="43">
        <f t="shared" si="3"/>
        <v>416760643</v>
      </c>
      <c r="L54" s="43">
        <f t="shared" si="4"/>
        <v>0</v>
      </c>
    </row>
    <row r="55" spans="2:12" ht="21" customHeight="1">
      <c r="B55" s="3">
        <v>41885</v>
      </c>
      <c r="C55" s="4" t="s">
        <v>35</v>
      </c>
      <c r="D55" s="3">
        <v>41885</v>
      </c>
      <c r="E55" s="5" t="s">
        <v>332</v>
      </c>
      <c r="F55" s="33"/>
      <c r="G55" s="5"/>
      <c r="H55" s="22" t="s">
        <v>96</v>
      </c>
      <c r="I55" s="16">
        <v>6840</v>
      </c>
      <c r="J55" s="5"/>
      <c r="K55" s="43">
        <f t="shared" si="3"/>
        <v>416767483</v>
      </c>
      <c r="L55" s="43">
        <f t="shared" si="4"/>
        <v>0</v>
      </c>
    </row>
    <row r="56" spans="2:12" ht="21" customHeight="1">
      <c r="B56" s="3">
        <v>41891</v>
      </c>
      <c r="C56" s="4" t="s">
        <v>39</v>
      </c>
      <c r="D56" s="3">
        <v>41891</v>
      </c>
      <c r="E56" s="5" t="s">
        <v>188</v>
      </c>
      <c r="F56" s="33"/>
      <c r="G56" s="5"/>
      <c r="H56" s="22" t="s">
        <v>96</v>
      </c>
      <c r="I56" s="16">
        <v>103771</v>
      </c>
      <c r="J56" s="5"/>
      <c r="K56" s="43">
        <f t="shared" si="3"/>
        <v>416871254</v>
      </c>
      <c r="L56" s="43">
        <f t="shared" si="4"/>
        <v>0</v>
      </c>
    </row>
    <row r="57" spans="2:12" ht="21" customHeight="1">
      <c r="B57" s="3">
        <v>41892</v>
      </c>
      <c r="C57" s="4" t="s">
        <v>40</v>
      </c>
      <c r="D57" s="3">
        <v>41892</v>
      </c>
      <c r="E57" s="5" t="s">
        <v>188</v>
      </c>
      <c r="F57" s="33"/>
      <c r="G57" s="5"/>
      <c r="H57" s="22" t="s">
        <v>96</v>
      </c>
      <c r="I57" s="16">
        <v>287386</v>
      </c>
      <c r="J57" s="5"/>
      <c r="K57" s="43">
        <f t="shared" si="3"/>
        <v>417158640</v>
      </c>
      <c r="L57" s="43">
        <f t="shared" si="4"/>
        <v>0</v>
      </c>
    </row>
    <row r="58" spans="2:12" ht="21" customHeight="1">
      <c r="B58" s="3">
        <v>41897</v>
      </c>
      <c r="C58" s="4" t="s">
        <v>44</v>
      </c>
      <c r="D58" s="3">
        <v>41897</v>
      </c>
      <c r="E58" s="5" t="s">
        <v>188</v>
      </c>
      <c r="F58" s="33"/>
      <c r="G58" s="5"/>
      <c r="H58" s="22" t="s">
        <v>96</v>
      </c>
      <c r="I58" s="16">
        <v>111660</v>
      </c>
      <c r="J58" s="5"/>
      <c r="K58" s="43">
        <f t="shared" si="3"/>
        <v>417270300</v>
      </c>
      <c r="L58" s="43">
        <f t="shared" si="4"/>
        <v>0</v>
      </c>
    </row>
    <row r="59" spans="2:12" ht="21" customHeight="1">
      <c r="B59" s="3">
        <v>41899</v>
      </c>
      <c r="C59" s="4" t="s">
        <v>48</v>
      </c>
      <c r="D59" s="3">
        <v>41899</v>
      </c>
      <c r="E59" s="5" t="s">
        <v>190</v>
      </c>
      <c r="F59" s="33"/>
      <c r="G59" s="5"/>
      <c r="H59" s="22" t="s">
        <v>96</v>
      </c>
      <c r="I59" s="16">
        <v>48182</v>
      </c>
      <c r="J59" s="5"/>
      <c r="K59" s="43">
        <f t="shared" si="3"/>
        <v>417318482</v>
      </c>
      <c r="L59" s="43">
        <f t="shared" si="4"/>
        <v>0</v>
      </c>
    </row>
    <row r="60" spans="2:12" ht="21" customHeight="1">
      <c r="B60" s="3">
        <v>41901</v>
      </c>
      <c r="C60" s="4" t="s">
        <v>50</v>
      </c>
      <c r="D60" s="3">
        <v>41901</v>
      </c>
      <c r="E60" s="5" t="s">
        <v>27</v>
      </c>
      <c r="F60" s="33"/>
      <c r="G60" s="5"/>
      <c r="H60" s="22" t="s">
        <v>96</v>
      </c>
      <c r="I60" s="16">
        <v>267410</v>
      </c>
      <c r="J60" s="5"/>
      <c r="K60" s="43">
        <f t="shared" si="3"/>
        <v>417585892</v>
      </c>
      <c r="L60" s="43">
        <f t="shared" si="4"/>
        <v>0</v>
      </c>
    </row>
    <row r="61" spans="2:12" ht="21" customHeight="1">
      <c r="B61" s="3">
        <v>41901</v>
      </c>
      <c r="C61" s="4" t="s">
        <v>51</v>
      </c>
      <c r="D61" s="3">
        <v>41901</v>
      </c>
      <c r="E61" s="5" t="s">
        <v>83</v>
      </c>
      <c r="F61" s="33"/>
      <c r="G61" s="5"/>
      <c r="H61" s="22" t="s">
        <v>96</v>
      </c>
      <c r="I61" s="16">
        <v>78982</v>
      </c>
      <c r="J61" s="5"/>
      <c r="K61" s="43">
        <f t="shared" si="3"/>
        <v>417664874</v>
      </c>
      <c r="L61" s="43">
        <f t="shared" si="4"/>
        <v>0</v>
      </c>
    </row>
    <row r="62" spans="2:12" ht="21" customHeight="1">
      <c r="B62" s="3">
        <v>41902</v>
      </c>
      <c r="C62" s="4" t="s">
        <v>52</v>
      </c>
      <c r="D62" s="3">
        <v>41902</v>
      </c>
      <c r="E62" s="5" t="s">
        <v>333</v>
      </c>
      <c r="F62" s="33"/>
      <c r="G62" s="5"/>
      <c r="H62" s="22" t="s">
        <v>96</v>
      </c>
      <c r="I62" s="16">
        <v>146518</v>
      </c>
      <c r="J62" s="5"/>
      <c r="K62" s="43">
        <f t="shared" si="3"/>
        <v>417811392</v>
      </c>
      <c r="L62" s="43">
        <f t="shared" si="4"/>
        <v>0</v>
      </c>
    </row>
    <row r="63" spans="2:12" ht="21" customHeight="1">
      <c r="B63" s="3">
        <v>41902</v>
      </c>
      <c r="C63" s="4" t="s">
        <v>53</v>
      </c>
      <c r="D63" s="3">
        <v>41902</v>
      </c>
      <c r="E63" s="5" t="s">
        <v>334</v>
      </c>
      <c r="F63" s="33"/>
      <c r="G63" s="5"/>
      <c r="H63" s="22" t="s">
        <v>96</v>
      </c>
      <c r="I63" s="16">
        <v>227273</v>
      </c>
      <c r="J63" s="5"/>
      <c r="K63" s="43">
        <f t="shared" si="3"/>
        <v>418038665</v>
      </c>
      <c r="L63" s="43">
        <f t="shared" si="4"/>
        <v>0</v>
      </c>
    </row>
    <row r="64" spans="2:12" ht="21" customHeight="1">
      <c r="B64" s="3">
        <v>41905</v>
      </c>
      <c r="C64" s="4" t="s">
        <v>54</v>
      </c>
      <c r="D64" s="3">
        <v>41905</v>
      </c>
      <c r="E64" s="5" t="s">
        <v>335</v>
      </c>
      <c r="F64" s="33"/>
      <c r="G64" s="5"/>
      <c r="H64" s="22" t="s">
        <v>96</v>
      </c>
      <c r="I64" s="16">
        <v>742000</v>
      </c>
      <c r="J64" s="5"/>
      <c r="K64" s="43">
        <f t="shared" si="3"/>
        <v>418780665</v>
      </c>
      <c r="L64" s="43">
        <f t="shared" si="4"/>
        <v>0</v>
      </c>
    </row>
    <row r="65" spans="1:12" ht="21" customHeight="1">
      <c r="B65" s="3">
        <v>41905</v>
      </c>
      <c r="C65" s="4" t="s">
        <v>54</v>
      </c>
      <c r="D65" s="3">
        <v>41905</v>
      </c>
      <c r="E65" s="5" t="s">
        <v>336</v>
      </c>
      <c r="F65" s="33"/>
      <c r="G65" s="5"/>
      <c r="H65" s="22" t="s">
        <v>96</v>
      </c>
      <c r="I65" s="16">
        <v>243800</v>
      </c>
      <c r="J65" s="5"/>
      <c r="K65" s="43">
        <f t="shared" si="3"/>
        <v>419024465</v>
      </c>
      <c r="L65" s="43">
        <f t="shared" si="4"/>
        <v>0</v>
      </c>
    </row>
    <row r="66" spans="1:12" ht="21" customHeight="1">
      <c r="B66" s="3">
        <v>41908</v>
      </c>
      <c r="C66" s="4" t="s">
        <v>58</v>
      </c>
      <c r="D66" s="3">
        <v>41908</v>
      </c>
      <c r="E66" s="5" t="s">
        <v>84</v>
      </c>
      <c r="F66" s="33"/>
      <c r="G66" s="5"/>
      <c r="H66" s="22" t="s">
        <v>96</v>
      </c>
      <c r="I66" s="16">
        <v>1440000</v>
      </c>
      <c r="J66" s="5"/>
      <c r="K66" s="43">
        <f t="shared" si="3"/>
        <v>420464465</v>
      </c>
      <c r="L66" s="43">
        <f t="shared" si="4"/>
        <v>0</v>
      </c>
    </row>
    <row r="67" spans="1:12" ht="21" customHeight="1">
      <c r="B67" s="3">
        <v>41911</v>
      </c>
      <c r="C67" s="4" t="s">
        <v>61</v>
      </c>
      <c r="D67" s="3">
        <v>41911</v>
      </c>
      <c r="E67" s="5" t="s">
        <v>337</v>
      </c>
      <c r="F67" s="33"/>
      <c r="G67" s="5"/>
      <c r="H67" s="22" t="s">
        <v>96</v>
      </c>
      <c r="I67" s="16">
        <v>33636</v>
      </c>
      <c r="J67" s="5"/>
      <c r="K67" s="43">
        <f t="shared" si="3"/>
        <v>420498101</v>
      </c>
      <c r="L67" s="43">
        <f t="shared" si="4"/>
        <v>0</v>
      </c>
    </row>
    <row r="68" spans="1:12" ht="21" customHeight="1">
      <c r="B68" s="3">
        <v>41912</v>
      </c>
      <c r="C68" s="4" t="s">
        <v>62</v>
      </c>
      <c r="D68" s="3">
        <v>41912</v>
      </c>
      <c r="E68" s="5" t="s">
        <v>188</v>
      </c>
      <c r="F68" s="33"/>
      <c r="G68" s="5"/>
      <c r="H68" s="22" t="s">
        <v>96</v>
      </c>
      <c r="I68" s="16">
        <v>467798</v>
      </c>
      <c r="J68" s="5"/>
      <c r="K68" s="43">
        <f t="shared" si="3"/>
        <v>420965899</v>
      </c>
      <c r="L68" s="43">
        <f t="shared" si="4"/>
        <v>0</v>
      </c>
    </row>
    <row r="69" spans="1:12" ht="21" customHeight="1">
      <c r="B69" s="3">
        <v>41887</v>
      </c>
      <c r="C69" s="4" t="s">
        <v>169</v>
      </c>
      <c r="D69" s="3">
        <v>41887</v>
      </c>
      <c r="E69" s="5" t="s">
        <v>193</v>
      </c>
      <c r="F69" s="33"/>
      <c r="G69" s="5"/>
      <c r="H69" s="22" t="s">
        <v>21</v>
      </c>
      <c r="I69" s="16">
        <v>1230000</v>
      </c>
      <c r="J69" s="5"/>
      <c r="K69" s="43">
        <f t="shared" si="3"/>
        <v>422195899</v>
      </c>
      <c r="L69" s="43">
        <f t="shared" si="4"/>
        <v>0</v>
      </c>
    </row>
    <row r="70" spans="1:12" ht="21" customHeight="1">
      <c r="B70" s="3">
        <v>41887</v>
      </c>
      <c r="C70" s="4" t="s">
        <v>171</v>
      </c>
      <c r="D70" s="3">
        <v>41887</v>
      </c>
      <c r="E70" s="5" t="s">
        <v>210</v>
      </c>
      <c r="F70" s="33"/>
      <c r="G70" s="5"/>
      <c r="H70" s="22" t="s">
        <v>21</v>
      </c>
      <c r="I70" s="16">
        <v>495500</v>
      </c>
      <c r="J70" s="5"/>
      <c r="K70" s="43">
        <f t="shared" si="3"/>
        <v>422691399</v>
      </c>
      <c r="L70" s="43">
        <f t="shared" si="4"/>
        <v>0</v>
      </c>
    </row>
    <row r="71" spans="1:12" ht="21" customHeight="1">
      <c r="B71" s="3">
        <v>41892</v>
      </c>
      <c r="C71" s="4" t="s">
        <v>172</v>
      </c>
      <c r="D71" s="3">
        <v>41892</v>
      </c>
      <c r="E71" s="5" t="s">
        <v>193</v>
      </c>
      <c r="F71" s="33"/>
      <c r="G71" s="5"/>
      <c r="H71" s="22" t="s">
        <v>21</v>
      </c>
      <c r="I71" s="16">
        <v>1230000</v>
      </c>
      <c r="J71" s="5"/>
      <c r="K71" s="43">
        <f t="shared" si="3"/>
        <v>423921399</v>
      </c>
      <c r="L71" s="43">
        <f t="shared" si="4"/>
        <v>0</v>
      </c>
    </row>
    <row r="72" spans="1:12" ht="21" customHeight="1">
      <c r="B72" s="3">
        <v>41894</v>
      </c>
      <c r="C72" s="4" t="s">
        <v>174</v>
      </c>
      <c r="D72" s="3">
        <v>41894</v>
      </c>
      <c r="E72" s="5" t="s">
        <v>263</v>
      </c>
      <c r="F72" s="33"/>
      <c r="G72" s="5"/>
      <c r="H72" s="22" t="s">
        <v>21</v>
      </c>
      <c r="I72" s="16">
        <v>2637600</v>
      </c>
      <c r="J72" s="5"/>
      <c r="K72" s="43">
        <f t="shared" si="3"/>
        <v>426558999</v>
      </c>
      <c r="L72" s="43">
        <f t="shared" si="4"/>
        <v>0</v>
      </c>
    </row>
    <row r="73" spans="1:12" ht="21" customHeight="1">
      <c r="B73" s="3">
        <v>41898</v>
      </c>
      <c r="C73" s="4" t="s">
        <v>175</v>
      </c>
      <c r="D73" s="3">
        <v>41898</v>
      </c>
      <c r="E73" s="5" t="s">
        <v>193</v>
      </c>
      <c r="F73" s="33"/>
      <c r="G73" s="5"/>
      <c r="H73" s="22" t="s">
        <v>21</v>
      </c>
      <c r="I73" s="16">
        <v>1230000</v>
      </c>
      <c r="J73" s="5"/>
      <c r="K73" s="43">
        <f t="shared" si="3"/>
        <v>427788999</v>
      </c>
      <c r="L73" s="43">
        <f t="shared" si="4"/>
        <v>0</v>
      </c>
    </row>
    <row r="74" spans="1:12" ht="21" customHeight="1">
      <c r="B74" s="3">
        <v>41898</v>
      </c>
      <c r="C74" s="4" t="s">
        <v>290</v>
      </c>
      <c r="D74" s="3">
        <v>41898</v>
      </c>
      <c r="E74" s="5" t="s">
        <v>263</v>
      </c>
      <c r="F74" s="33"/>
      <c r="G74" s="5"/>
      <c r="H74" s="22" t="s">
        <v>21</v>
      </c>
      <c r="I74" s="16">
        <v>790000</v>
      </c>
      <c r="J74" s="5"/>
      <c r="K74" s="43">
        <f t="shared" si="3"/>
        <v>428578999</v>
      </c>
      <c r="L74" s="43">
        <f t="shared" si="4"/>
        <v>0</v>
      </c>
    </row>
    <row r="75" spans="1:12" ht="21" customHeight="1">
      <c r="B75" s="3">
        <v>41904</v>
      </c>
      <c r="C75" s="4" t="s">
        <v>292</v>
      </c>
      <c r="D75" s="3">
        <v>41904</v>
      </c>
      <c r="E75" s="5" t="s">
        <v>338</v>
      </c>
      <c r="F75" s="33"/>
      <c r="G75" s="5"/>
      <c r="H75" s="22" t="s">
        <v>21</v>
      </c>
      <c r="I75" s="16">
        <v>3500000</v>
      </c>
      <c r="J75" s="5"/>
      <c r="K75" s="43">
        <f t="shared" si="3"/>
        <v>432078999</v>
      </c>
      <c r="L75" s="43">
        <f t="shared" si="4"/>
        <v>0</v>
      </c>
    </row>
    <row r="76" spans="1:12" ht="21" customHeight="1">
      <c r="B76" s="3">
        <v>41906</v>
      </c>
      <c r="C76" s="4" t="s">
        <v>339</v>
      </c>
      <c r="D76" s="3">
        <v>41906</v>
      </c>
      <c r="E76" s="5" t="s">
        <v>210</v>
      </c>
      <c r="F76" s="33"/>
      <c r="G76" s="5"/>
      <c r="H76" s="22" t="s">
        <v>21</v>
      </c>
      <c r="I76" s="16">
        <v>2357800</v>
      </c>
      <c r="J76" s="5"/>
      <c r="K76" s="43">
        <f t="shared" si="3"/>
        <v>434436799</v>
      </c>
      <c r="L76" s="43">
        <f t="shared" si="4"/>
        <v>0</v>
      </c>
    </row>
    <row r="77" spans="1:12" ht="18" customHeight="1">
      <c r="A77" s="6" t="str">
        <f>C77&amp;D77</f>
        <v/>
      </c>
      <c r="B77" s="18"/>
      <c r="C77" s="15"/>
      <c r="D77" s="15"/>
      <c r="E77" s="15"/>
      <c r="F77" s="15"/>
      <c r="G77" s="15"/>
      <c r="H77" s="19"/>
      <c r="I77" s="15"/>
      <c r="J77" s="15"/>
      <c r="K77" s="4"/>
      <c r="L77" s="15"/>
    </row>
    <row r="78" spans="1:12" s="27" customFormat="1" ht="18" customHeight="1">
      <c r="B78" s="25"/>
      <c r="C78" s="25"/>
      <c r="D78" s="25"/>
      <c r="E78" s="25" t="s">
        <v>17</v>
      </c>
      <c r="F78" s="25"/>
      <c r="G78" s="25"/>
      <c r="H78" s="26" t="s">
        <v>18</v>
      </c>
      <c r="I78" s="25">
        <f>SUM(I14:I77)</f>
        <v>122645942</v>
      </c>
      <c r="J78" s="25">
        <f>SUM(J14:J77)</f>
        <v>0</v>
      </c>
      <c r="K78" s="26" t="s">
        <v>18</v>
      </c>
      <c r="L78" s="26" t="s">
        <v>18</v>
      </c>
    </row>
    <row r="79" spans="1:12" s="27" customFormat="1" ht="18" customHeight="1">
      <c r="B79" s="28"/>
      <c r="C79" s="28"/>
      <c r="D79" s="28"/>
      <c r="E79" s="28" t="s">
        <v>19</v>
      </c>
      <c r="F79" s="28"/>
      <c r="G79" s="28"/>
      <c r="H79" s="29" t="s">
        <v>18</v>
      </c>
      <c r="I79" s="29" t="s">
        <v>18</v>
      </c>
      <c r="J79" s="29" t="s">
        <v>18</v>
      </c>
      <c r="K79" s="20">
        <f>K13+I78-J78</f>
        <v>434436799</v>
      </c>
      <c r="L79" s="29" t="s">
        <v>18</v>
      </c>
    </row>
    <row r="80" spans="1:12" ht="18" customHeight="1"/>
    <row r="81" spans="2:11" ht="18" customHeight="1">
      <c r="B81" s="21" t="s">
        <v>23</v>
      </c>
    </row>
    <row r="82" spans="2:11" ht="18" customHeight="1">
      <c r="B82" s="21" t="s">
        <v>137</v>
      </c>
    </row>
    <row r="83" spans="2:11" ht="18" customHeight="1">
      <c r="K83" s="8" t="s">
        <v>138</v>
      </c>
    </row>
    <row r="84" spans="2:11" s="7" customFormat="1" ht="14.25">
      <c r="C84" s="49" t="s">
        <v>177</v>
      </c>
      <c r="D84" s="49"/>
      <c r="K84" s="7" t="s">
        <v>8</v>
      </c>
    </row>
    <row r="85" spans="2:11" s="2" customFormat="1">
      <c r="C85" s="50" t="s">
        <v>9</v>
      </c>
      <c r="D85" s="50"/>
      <c r="K85" s="2" t="s">
        <v>9</v>
      </c>
    </row>
  </sheetData>
  <autoFilter ref="B11:M76"/>
  <mergeCells count="16">
    <mergeCell ref="C84:D84"/>
    <mergeCell ref="C85:D85"/>
    <mergeCell ref="I1:L1"/>
    <mergeCell ref="I2:L3"/>
    <mergeCell ref="H10:H11"/>
    <mergeCell ref="I10:J10"/>
    <mergeCell ref="K10:L10"/>
    <mergeCell ref="B5:L5"/>
    <mergeCell ref="B6:L6"/>
    <mergeCell ref="B7:L7"/>
    <mergeCell ref="B8:L8"/>
    <mergeCell ref="B10:B11"/>
    <mergeCell ref="C10:D10"/>
    <mergeCell ref="E10:E11"/>
    <mergeCell ref="F10:F11"/>
    <mergeCell ref="G10:G11"/>
  </mergeCells>
  <phoneticPr fontId="30" type="noConversion"/>
  <conditionalFormatting sqref="B14:J50">
    <cfRule type="expression" dxfId="4" priority="2" stopIfTrue="1">
      <formula>#REF!&lt;&gt;""</formula>
    </cfRule>
  </conditionalFormatting>
  <conditionalFormatting sqref="B49:J76">
    <cfRule type="expression" dxfId="3" priority="1" stopIfTrue="1">
      <formula>#REF!&lt;&gt;""</formula>
    </cfRule>
  </conditionalFormatting>
  <pageMargins left="0.59" right="0.12" top="0.28999999999999998" bottom="0.34" header="0.25" footer="0.15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63</vt:i4>
      </vt:variant>
    </vt:vector>
  </HeadingPairs>
  <TitlesOfParts>
    <vt:vector size="7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'09'!Print_Titles</vt:lpstr>
      <vt:lpstr>'10'!Print_Titles</vt:lpstr>
      <vt:lpstr>'11'!Print_Titles</vt:lpstr>
      <vt:lpstr>'12'!Print_Titles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2016-02-26T09:11:12Z</cp:lastPrinted>
  <dcterms:created xsi:type="dcterms:W3CDTF">2013-12-12T04:07:41Z</dcterms:created>
  <dcterms:modified xsi:type="dcterms:W3CDTF">2016-02-26T09:11:21Z</dcterms:modified>
</cp:coreProperties>
</file>