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15330" windowHeight="4425" tabRatio="876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TH!$A$4:$I$1600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CPSX'!$N$5,ROW(Loai)-1,"")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OFFSET(TH!$I$5,,,COUNTA(TH!$I$5:$I$41141))</definedName>
    <definedName name="_xlnm.Print_Area" localSheetId="1">'154 - CPSX'!$A$2:$K$90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CPSX'!$A$2:$M$77</definedName>
  </definedNames>
  <calcPr calcId="124519"/>
</workbook>
</file>

<file path=xl/calcChain.xml><?xml version="1.0" encoding="utf-8"?>
<calcChain xmlns="http://schemas.openxmlformats.org/spreadsheetml/2006/main">
  <c r="B1504" i="88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503"/>
  <c r="I43" i="93" l="1"/>
  <c r="I88" i="91"/>
  <c r="A1047" i="88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I1503" s="1"/>
  <c r="A1504"/>
  <c r="A1505"/>
  <c r="A1506"/>
  <c r="A1507"/>
  <c r="A1508"/>
  <c r="A1509"/>
  <c r="A1510"/>
  <c r="A1511"/>
  <c r="A1512"/>
  <c r="A1513"/>
  <c r="I1513" s="1"/>
  <c r="A1514"/>
  <c r="A1515"/>
  <c r="A1516"/>
  <c r="A1517"/>
  <c r="A1518"/>
  <c r="A1519"/>
  <c r="A1520"/>
  <c r="A1521"/>
  <c r="A1522"/>
  <c r="A1523"/>
  <c r="A1524"/>
  <c r="A1525"/>
  <c r="I1525" s="1"/>
  <c r="A1526"/>
  <c r="I1526" s="1"/>
  <c r="A1527"/>
  <c r="A1528"/>
  <c r="A1529"/>
  <c r="A1530"/>
  <c r="A1531"/>
  <c r="A1532"/>
  <c r="A1533"/>
  <c r="A1534"/>
  <c r="A1535"/>
  <c r="A1536"/>
  <c r="A1537"/>
  <c r="I1537" s="1"/>
  <c r="A1538"/>
  <c r="A1539"/>
  <c r="A1540"/>
  <c r="A1541"/>
  <c r="A1542"/>
  <c r="A1543"/>
  <c r="A1544"/>
  <c r="A1545"/>
  <c r="A1546"/>
  <c r="A1547"/>
  <c r="A1548"/>
  <c r="A1549"/>
  <c r="I1549" s="1"/>
  <c r="A1550"/>
  <c r="I1550" s="1"/>
  <c r="A1551"/>
  <c r="I1551" s="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I1588" s="1"/>
  <c r="A1589"/>
  <c r="I1589" s="1"/>
  <c r="A1590"/>
  <c r="I1590" s="1"/>
  <c r="A1591"/>
  <c r="I1591" s="1"/>
  <c r="A1592"/>
  <c r="I1592" s="1"/>
  <c r="A1593"/>
  <c r="A1594"/>
  <c r="I1594" s="1"/>
  <c r="A1595"/>
  <c r="A1596"/>
  <c r="A1597"/>
  <c r="A1598"/>
  <c r="A1599"/>
  <c r="A1600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4"/>
  <c r="I1505"/>
  <c r="I1506"/>
  <c r="I1507"/>
  <c r="I1508"/>
  <c r="I1509"/>
  <c r="I1510"/>
  <c r="I1511"/>
  <c r="I1512"/>
  <c r="I1514"/>
  <c r="I1515"/>
  <c r="I1516"/>
  <c r="I1517"/>
  <c r="I1518"/>
  <c r="I1519"/>
  <c r="I1520"/>
  <c r="I1521"/>
  <c r="I1522"/>
  <c r="I1523"/>
  <c r="I1524"/>
  <c r="I1527"/>
  <c r="I1528"/>
  <c r="I1529"/>
  <c r="I1530"/>
  <c r="I1531"/>
  <c r="I1532"/>
  <c r="I1533"/>
  <c r="I1534"/>
  <c r="I1535"/>
  <c r="I1536"/>
  <c r="I1538"/>
  <c r="I1539"/>
  <c r="I1540"/>
  <c r="I1541"/>
  <c r="I1542"/>
  <c r="I1543"/>
  <c r="I1544"/>
  <c r="I1545"/>
  <c r="I1546"/>
  <c r="I1547"/>
  <c r="I1548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93"/>
  <c r="I1595"/>
  <c r="I1596"/>
  <c r="I1597"/>
  <c r="I1598"/>
  <c r="I1599"/>
  <c r="I1600"/>
  <c r="A699" l="1"/>
  <c r="I699" s="1"/>
  <c r="A700"/>
  <c r="I700" s="1"/>
  <c r="A701"/>
  <c r="I701" s="1"/>
  <c r="A702"/>
  <c r="I702" s="1"/>
  <c r="A703"/>
  <c r="I703" s="1"/>
  <c r="A704"/>
  <c r="I704" s="1"/>
  <c r="A705"/>
  <c r="I705" s="1"/>
  <c r="A706"/>
  <c r="I706" s="1"/>
  <c r="A707"/>
  <c r="I707" s="1"/>
  <c r="A708"/>
  <c r="I708" s="1"/>
  <c r="A709"/>
  <c r="I709" s="1"/>
  <c r="A710"/>
  <c r="I710" s="1"/>
  <c r="A711"/>
  <c r="I711" s="1"/>
  <c r="A712"/>
  <c r="I712" s="1"/>
  <c r="A713"/>
  <c r="I713" s="1"/>
  <c r="A714"/>
  <c r="I714" s="1"/>
  <c r="A715"/>
  <c r="I715" s="1"/>
  <c r="A716"/>
  <c r="I716" s="1"/>
  <c r="A717"/>
  <c r="I717" s="1"/>
  <c r="A718"/>
  <c r="I718" s="1"/>
  <c r="A719"/>
  <c r="I719" s="1"/>
  <c r="A720"/>
  <c r="I720" s="1"/>
  <c r="A721"/>
  <c r="I721" s="1"/>
  <c r="A722"/>
  <c r="I722" s="1"/>
  <c r="A723"/>
  <c r="I723" s="1"/>
  <c r="A724"/>
  <c r="I724" s="1"/>
  <c r="A725"/>
  <c r="I725" s="1"/>
  <c r="A726"/>
  <c r="I726" s="1"/>
  <c r="A727"/>
  <c r="I727" s="1"/>
  <c r="A728"/>
  <c r="I728" s="1"/>
  <c r="A729"/>
  <c r="I729" s="1"/>
  <c r="A730"/>
  <c r="I730" s="1"/>
  <c r="A731"/>
  <c r="I731" s="1"/>
  <c r="A732"/>
  <c r="I732" s="1"/>
  <c r="A733"/>
  <c r="I733" s="1"/>
  <c r="A734"/>
  <c r="I734" s="1"/>
  <c r="A735"/>
  <c r="I735" s="1"/>
  <c r="A736"/>
  <c r="I736" s="1"/>
  <c r="A737"/>
  <c r="I737" s="1"/>
  <c r="A738"/>
  <c r="I738" s="1"/>
  <c r="A739"/>
  <c r="I739" s="1"/>
  <c r="A740"/>
  <c r="I740" s="1"/>
  <c r="A741"/>
  <c r="I741" s="1"/>
  <c r="A742"/>
  <c r="I742" s="1"/>
  <c r="A743"/>
  <c r="I743" s="1"/>
  <c r="A744"/>
  <c r="I744" s="1"/>
  <c r="A745"/>
  <c r="I745" s="1"/>
  <c r="A746"/>
  <c r="I746" s="1"/>
  <c r="A747"/>
  <c r="I747" s="1"/>
  <c r="A748"/>
  <c r="I748" s="1"/>
  <c r="A749"/>
  <c r="I749" s="1"/>
  <c r="A750"/>
  <c r="I750" s="1"/>
  <c r="A751"/>
  <c r="I751" s="1"/>
  <c r="A752"/>
  <c r="I752" s="1"/>
  <c r="A753"/>
  <c r="I753" s="1"/>
  <c r="A754"/>
  <c r="I754" s="1"/>
  <c r="A755"/>
  <c r="I755" s="1"/>
  <c r="A756"/>
  <c r="I756" s="1"/>
  <c r="A757"/>
  <c r="I757" s="1"/>
  <c r="A758"/>
  <c r="I758" s="1"/>
  <c r="A759"/>
  <c r="I759" s="1"/>
  <c r="A760"/>
  <c r="I760" s="1"/>
  <c r="A761"/>
  <c r="I761" s="1"/>
  <c r="A762"/>
  <c r="I762" s="1"/>
  <c r="A763"/>
  <c r="I763" s="1"/>
  <c r="A764"/>
  <c r="I764" s="1"/>
  <c r="A765"/>
  <c r="I765" s="1"/>
  <c r="A766"/>
  <c r="I766" s="1"/>
  <c r="A767"/>
  <c r="I767" s="1"/>
  <c r="A768"/>
  <c r="I768" s="1"/>
  <c r="A769"/>
  <c r="I769" s="1"/>
  <c r="A770"/>
  <c r="I770" s="1"/>
  <c r="A771"/>
  <c r="I771" s="1"/>
  <c r="A772"/>
  <c r="I772" s="1"/>
  <c r="A773"/>
  <c r="I773" s="1"/>
  <c r="A774"/>
  <c r="I774" s="1"/>
  <c r="A775"/>
  <c r="I775" s="1"/>
  <c r="A776"/>
  <c r="I776" s="1"/>
  <c r="A777"/>
  <c r="I777" s="1"/>
  <c r="A778"/>
  <c r="I778" s="1"/>
  <c r="A779"/>
  <c r="I779" s="1"/>
  <c r="A780"/>
  <c r="I780" s="1"/>
  <c r="A781"/>
  <c r="I781" s="1"/>
  <c r="A782"/>
  <c r="I782" s="1"/>
  <c r="A783"/>
  <c r="I783" s="1"/>
  <c r="A784"/>
  <c r="I784" s="1"/>
  <c r="A785"/>
  <c r="I785" s="1"/>
  <c r="A786"/>
  <c r="I786" s="1"/>
  <c r="A787"/>
  <c r="I787" s="1"/>
  <c r="A788"/>
  <c r="I788" s="1"/>
  <c r="A789"/>
  <c r="I789" s="1"/>
  <c r="A790"/>
  <c r="I790" s="1"/>
  <c r="A791"/>
  <c r="I791" s="1"/>
  <c r="A792"/>
  <c r="I792" s="1"/>
  <c r="A793"/>
  <c r="I793" s="1"/>
  <c r="A794"/>
  <c r="I794" s="1"/>
  <c r="A795"/>
  <c r="I795" s="1"/>
  <c r="A796"/>
  <c r="I796" s="1"/>
  <c r="A797"/>
  <c r="I797" s="1"/>
  <c r="A798"/>
  <c r="I798" s="1"/>
  <c r="A799"/>
  <c r="I799" s="1"/>
  <c r="A800"/>
  <c r="I800" s="1"/>
  <c r="A801"/>
  <c r="I801" s="1"/>
  <c r="A802"/>
  <c r="I802" s="1"/>
  <c r="A803"/>
  <c r="I803" s="1"/>
  <c r="A804"/>
  <c r="I804" s="1"/>
  <c r="A805"/>
  <c r="I805" s="1"/>
  <c r="A806"/>
  <c r="I806" s="1"/>
  <c r="A807"/>
  <c r="I807" s="1"/>
  <c r="A808"/>
  <c r="I808" s="1"/>
  <c r="A809"/>
  <c r="I809" s="1"/>
  <c r="A810"/>
  <c r="I810" s="1"/>
  <c r="A811"/>
  <c r="I811" s="1"/>
  <c r="A812"/>
  <c r="I812" s="1"/>
  <c r="A813"/>
  <c r="I813" s="1"/>
  <c r="A814"/>
  <c r="I814" s="1"/>
  <c r="A815"/>
  <c r="I815" s="1"/>
  <c r="A816"/>
  <c r="I816" s="1"/>
  <c r="A817"/>
  <c r="I817" s="1"/>
  <c r="A818"/>
  <c r="I818" s="1"/>
  <c r="A819"/>
  <c r="I819" s="1"/>
  <c r="A820"/>
  <c r="I820" s="1"/>
  <c r="A821"/>
  <c r="I821" s="1"/>
  <c r="A822"/>
  <c r="I822" s="1"/>
  <c r="A823"/>
  <c r="I823" s="1"/>
  <c r="A824"/>
  <c r="I824" s="1"/>
  <c r="A825"/>
  <c r="I825" s="1"/>
  <c r="A826"/>
  <c r="I826" s="1"/>
  <c r="A827"/>
  <c r="I827" s="1"/>
  <c r="A828"/>
  <c r="I828" s="1"/>
  <c r="A829"/>
  <c r="I829" s="1"/>
  <c r="A830"/>
  <c r="I830" s="1"/>
  <c r="A831"/>
  <c r="I831" s="1"/>
  <c r="A832"/>
  <c r="I832" s="1"/>
  <c r="A833"/>
  <c r="I833" s="1"/>
  <c r="A834"/>
  <c r="I834" s="1"/>
  <c r="A835"/>
  <c r="I835" s="1"/>
  <c r="A836"/>
  <c r="I836" s="1"/>
  <c r="A837"/>
  <c r="I837" s="1"/>
  <c r="A838"/>
  <c r="I838" s="1"/>
  <c r="A839"/>
  <c r="I839" s="1"/>
  <c r="A840"/>
  <c r="I840" s="1"/>
  <c r="A841"/>
  <c r="I841" s="1"/>
  <c r="A842"/>
  <c r="I842" s="1"/>
  <c r="A843"/>
  <c r="I843" s="1"/>
  <c r="A844"/>
  <c r="I844" s="1"/>
  <c r="A845"/>
  <c r="I845" s="1"/>
  <c r="A846"/>
  <c r="I846" s="1"/>
  <c r="A847"/>
  <c r="I847" s="1"/>
  <c r="A848"/>
  <c r="I848" s="1"/>
  <c r="A849"/>
  <c r="I849" s="1"/>
  <c r="A850"/>
  <c r="I850" s="1"/>
  <c r="A851"/>
  <c r="I851" s="1"/>
  <c r="A852"/>
  <c r="I852" s="1"/>
  <c r="A853"/>
  <c r="I853" s="1"/>
  <c r="A854"/>
  <c r="I854" s="1"/>
  <c r="A855"/>
  <c r="I855" s="1"/>
  <c r="A856"/>
  <c r="I856" s="1"/>
  <c r="A857"/>
  <c r="I857" s="1"/>
  <c r="A858"/>
  <c r="I858" s="1"/>
  <c r="A859"/>
  <c r="I859" s="1"/>
  <c r="A860"/>
  <c r="I860" s="1"/>
  <c r="A861"/>
  <c r="I861" s="1"/>
  <c r="A862"/>
  <c r="I862" s="1"/>
  <c r="A863"/>
  <c r="I863" s="1"/>
  <c r="A864"/>
  <c r="I864" s="1"/>
  <c r="A865"/>
  <c r="I865" s="1"/>
  <c r="A866"/>
  <c r="I866" s="1"/>
  <c r="A867"/>
  <c r="I867" s="1"/>
  <c r="A868"/>
  <c r="I868" s="1"/>
  <c r="A869"/>
  <c r="I869" s="1"/>
  <c r="A870"/>
  <c r="I870" s="1"/>
  <c r="A871"/>
  <c r="I871" s="1"/>
  <c r="A872"/>
  <c r="I872" s="1"/>
  <c r="A873"/>
  <c r="I873" s="1"/>
  <c r="A874"/>
  <c r="I874" s="1"/>
  <c r="A875"/>
  <c r="I875" s="1"/>
  <c r="A876"/>
  <c r="I876" s="1"/>
  <c r="A877"/>
  <c r="I877" s="1"/>
  <c r="A878"/>
  <c r="I878" s="1"/>
  <c r="A879"/>
  <c r="I879" s="1"/>
  <c r="A880"/>
  <c r="I880" s="1"/>
  <c r="A881"/>
  <c r="I881" s="1"/>
  <c r="A882"/>
  <c r="I882" s="1"/>
  <c r="A883"/>
  <c r="I883" s="1"/>
  <c r="A884"/>
  <c r="I884" s="1"/>
  <c r="A885"/>
  <c r="I885" s="1"/>
  <c r="A886"/>
  <c r="I886" s="1"/>
  <c r="A887"/>
  <c r="I887" s="1"/>
  <c r="A888"/>
  <c r="I888" s="1"/>
  <c r="A889"/>
  <c r="I889" s="1"/>
  <c r="A890"/>
  <c r="I890" s="1"/>
  <c r="A891"/>
  <c r="I891" s="1"/>
  <c r="A892"/>
  <c r="I892" s="1"/>
  <c r="A893"/>
  <c r="I893" s="1"/>
  <c r="A894"/>
  <c r="I894" s="1"/>
  <c r="A895"/>
  <c r="I895" s="1"/>
  <c r="A896"/>
  <c r="I896" s="1"/>
  <c r="A897"/>
  <c r="I897" s="1"/>
  <c r="A898"/>
  <c r="I898" s="1"/>
  <c r="A899"/>
  <c r="I899" s="1"/>
  <c r="A900"/>
  <c r="I900" s="1"/>
  <c r="A901"/>
  <c r="I901" s="1"/>
  <c r="A902"/>
  <c r="I902" s="1"/>
  <c r="A903"/>
  <c r="I903" s="1"/>
  <c r="A904"/>
  <c r="I904" s="1"/>
  <c r="A905"/>
  <c r="I905" s="1"/>
  <c r="A906"/>
  <c r="I906" s="1"/>
  <c r="A907"/>
  <c r="I907" s="1"/>
  <c r="A908"/>
  <c r="I908" s="1"/>
  <c r="A909"/>
  <c r="I909" s="1"/>
  <c r="A910"/>
  <c r="I910" s="1"/>
  <c r="A911"/>
  <c r="I911" s="1"/>
  <c r="A912"/>
  <c r="I912" s="1"/>
  <c r="A913"/>
  <c r="I913" s="1"/>
  <c r="A914"/>
  <c r="I914" s="1"/>
  <c r="A915"/>
  <c r="I915" s="1"/>
  <c r="A916"/>
  <c r="I916" s="1"/>
  <c r="A917"/>
  <c r="I917" s="1"/>
  <c r="A918"/>
  <c r="I918" s="1"/>
  <c r="A919"/>
  <c r="I919" s="1"/>
  <c r="A920"/>
  <c r="I920" s="1"/>
  <c r="A921"/>
  <c r="I921" s="1"/>
  <c r="A922"/>
  <c r="I922" s="1"/>
  <c r="A923"/>
  <c r="I923" s="1"/>
  <c r="A924"/>
  <c r="I924" s="1"/>
  <c r="A925"/>
  <c r="I925" s="1"/>
  <c r="A926"/>
  <c r="I926" s="1"/>
  <c r="A927"/>
  <c r="I927" s="1"/>
  <c r="A928"/>
  <c r="I928" s="1"/>
  <c r="A929"/>
  <c r="I929" s="1"/>
  <c r="A930"/>
  <c r="I930" s="1"/>
  <c r="A931"/>
  <c r="I931" s="1"/>
  <c r="A932"/>
  <c r="I932" s="1"/>
  <c r="A933"/>
  <c r="I933" s="1"/>
  <c r="A934"/>
  <c r="I934" s="1"/>
  <c r="A935"/>
  <c r="I935" s="1"/>
  <c r="A936"/>
  <c r="I936" s="1"/>
  <c r="A937"/>
  <c r="I937" s="1"/>
  <c r="A938"/>
  <c r="I938" s="1"/>
  <c r="A939"/>
  <c r="I939" s="1"/>
  <c r="A940"/>
  <c r="I940" s="1"/>
  <c r="A941"/>
  <c r="I941" s="1"/>
  <c r="A942"/>
  <c r="I942" s="1"/>
  <c r="A943"/>
  <c r="I943" s="1"/>
  <c r="A944"/>
  <c r="I944" s="1"/>
  <c r="A945"/>
  <c r="I945" s="1"/>
  <c r="A946"/>
  <c r="I946" s="1"/>
  <c r="A947"/>
  <c r="I947" s="1"/>
  <c r="A948"/>
  <c r="I948" s="1"/>
  <c r="A949"/>
  <c r="I949" s="1"/>
  <c r="A950"/>
  <c r="I950" s="1"/>
  <c r="A951"/>
  <c r="I951" s="1"/>
  <c r="A952"/>
  <c r="I952" s="1"/>
  <c r="A953"/>
  <c r="I953" s="1"/>
  <c r="A954"/>
  <c r="I954" s="1"/>
  <c r="A955"/>
  <c r="I955" s="1"/>
  <c r="A956"/>
  <c r="I956" s="1"/>
  <c r="A957"/>
  <c r="I957" s="1"/>
  <c r="A958"/>
  <c r="I958" s="1"/>
  <c r="A959"/>
  <c r="I959" s="1"/>
  <c r="A960"/>
  <c r="I960" s="1"/>
  <c r="A961"/>
  <c r="I961" s="1"/>
  <c r="A962"/>
  <c r="I962" s="1"/>
  <c r="A963"/>
  <c r="I963" s="1"/>
  <c r="A964"/>
  <c r="I964" s="1"/>
  <c r="A965"/>
  <c r="I965" s="1"/>
  <c r="A966"/>
  <c r="I966" s="1"/>
  <c r="A967"/>
  <c r="I967" s="1"/>
  <c r="A968"/>
  <c r="I968" s="1"/>
  <c r="A969"/>
  <c r="I969" s="1"/>
  <c r="A970"/>
  <c r="I970" s="1"/>
  <c r="A971"/>
  <c r="I971" s="1"/>
  <c r="A972"/>
  <c r="I972" s="1"/>
  <c r="A973"/>
  <c r="I973" s="1"/>
  <c r="A974"/>
  <c r="I974" s="1"/>
  <c r="A975"/>
  <c r="I975" s="1"/>
  <c r="A976"/>
  <c r="I976" s="1"/>
  <c r="A977"/>
  <c r="I977" s="1"/>
  <c r="A978"/>
  <c r="I978" s="1"/>
  <c r="A979"/>
  <c r="I979" s="1"/>
  <c r="A980"/>
  <c r="I980" s="1"/>
  <c r="A981"/>
  <c r="I981" s="1"/>
  <c r="A982"/>
  <c r="I982" s="1"/>
  <c r="A983"/>
  <c r="I983" s="1"/>
  <c r="A984"/>
  <c r="I984" s="1"/>
  <c r="A985"/>
  <c r="I985" s="1"/>
  <c r="A986"/>
  <c r="I986" s="1"/>
  <c r="A987"/>
  <c r="I987" s="1"/>
  <c r="A988"/>
  <c r="I988" s="1"/>
  <c r="A989"/>
  <c r="I989" s="1"/>
  <c r="A990"/>
  <c r="I990" s="1"/>
  <c r="A991"/>
  <c r="I991" s="1"/>
  <c r="A992"/>
  <c r="I992" s="1"/>
  <c r="A993"/>
  <c r="I993" s="1"/>
  <c r="A994"/>
  <c r="I994" s="1"/>
  <c r="A995"/>
  <c r="I995" s="1"/>
  <c r="A996"/>
  <c r="I996" s="1"/>
  <c r="A997"/>
  <c r="I997" s="1"/>
  <c r="A998"/>
  <c r="I998" s="1"/>
  <c r="A999"/>
  <c r="I999" s="1"/>
  <c r="A1000"/>
  <c r="I1000" s="1"/>
  <c r="A1001"/>
  <c r="I1001" s="1"/>
  <c r="A1002"/>
  <c r="I1002" s="1"/>
  <c r="A1003"/>
  <c r="I1003" s="1"/>
  <c r="A1004"/>
  <c r="I1004" s="1"/>
  <c r="A1005"/>
  <c r="I1005" s="1"/>
  <c r="A1006"/>
  <c r="I1006" s="1"/>
  <c r="A1007"/>
  <c r="I1007" s="1"/>
  <c r="A1008"/>
  <c r="I1008" s="1"/>
  <c r="A1009"/>
  <c r="I1009" s="1"/>
  <c r="A1010"/>
  <c r="I1010" s="1"/>
  <c r="A1011"/>
  <c r="I1011" s="1"/>
  <c r="A1012"/>
  <c r="I1012" s="1"/>
  <c r="A1013"/>
  <c r="I1013" s="1"/>
  <c r="A1014"/>
  <c r="I1014" s="1"/>
  <c r="A1015"/>
  <c r="I1015" s="1"/>
  <c r="A1016"/>
  <c r="I1016" s="1"/>
  <c r="A1017"/>
  <c r="I1017" s="1"/>
  <c r="A1018"/>
  <c r="I1018" s="1"/>
  <c r="A1019"/>
  <c r="I1019" s="1"/>
  <c r="A1020"/>
  <c r="I1020" s="1"/>
  <c r="A1021"/>
  <c r="I1021" s="1"/>
  <c r="A1022"/>
  <c r="I1022" s="1"/>
  <c r="A1023"/>
  <c r="I1023" s="1"/>
  <c r="A1024"/>
  <c r="I1024" s="1"/>
  <c r="A1025"/>
  <c r="I1025" s="1"/>
  <c r="A1026"/>
  <c r="I1026" s="1"/>
  <c r="A1027"/>
  <c r="I1027" s="1"/>
  <c r="A1028"/>
  <c r="I1028" s="1"/>
  <c r="A1029"/>
  <c r="I1029" s="1"/>
  <c r="A1030"/>
  <c r="I1030" s="1"/>
  <c r="A1031"/>
  <c r="I1031" s="1"/>
  <c r="A1032"/>
  <c r="I1032" s="1"/>
  <c r="A1033"/>
  <c r="I1033" s="1"/>
  <c r="A1034"/>
  <c r="I1034" s="1"/>
  <c r="A1035"/>
  <c r="I1035" s="1"/>
  <c r="A1036"/>
  <c r="I1036" s="1"/>
  <c r="A1037"/>
  <c r="I1037" s="1"/>
  <c r="A1038"/>
  <c r="I1038" s="1"/>
  <c r="A1039"/>
  <c r="I1039" s="1"/>
  <c r="A1040"/>
  <c r="I1040" s="1"/>
  <c r="A1041"/>
  <c r="I1041" s="1"/>
  <c r="A1042"/>
  <c r="I1042" s="1"/>
  <c r="A1043"/>
  <c r="I1043" s="1"/>
  <c r="A1044"/>
  <c r="I1044" s="1"/>
  <c r="A1045"/>
  <c r="I1045" s="1"/>
  <c r="A1046"/>
  <c r="I1046" s="1"/>
  <c r="A383"/>
  <c r="I383" s="1"/>
  <c r="A384"/>
  <c r="I384" s="1"/>
  <c r="A385"/>
  <c r="I385" s="1"/>
  <c r="A386"/>
  <c r="I386" s="1"/>
  <c r="A387"/>
  <c r="I387" s="1"/>
  <c r="A388"/>
  <c r="I388" s="1"/>
  <c r="A389"/>
  <c r="I389" s="1"/>
  <c r="A390"/>
  <c r="I390" s="1"/>
  <c r="A391"/>
  <c r="I391" s="1"/>
  <c r="A392"/>
  <c r="I392" s="1"/>
  <c r="A393"/>
  <c r="I393" s="1"/>
  <c r="A394"/>
  <c r="I394" s="1"/>
  <c r="A395"/>
  <c r="I395" s="1"/>
  <c r="A396"/>
  <c r="I396" s="1"/>
  <c r="A397"/>
  <c r="I397" s="1"/>
  <c r="A398"/>
  <c r="I398" s="1"/>
  <c r="A399"/>
  <c r="I399" s="1"/>
  <c r="A400"/>
  <c r="I400" s="1"/>
  <c r="A401"/>
  <c r="I401" s="1"/>
  <c r="A402"/>
  <c r="I402" s="1"/>
  <c r="A403"/>
  <c r="I403" s="1"/>
  <c r="A404"/>
  <c r="I404" s="1"/>
  <c r="A405"/>
  <c r="I405" s="1"/>
  <c r="A406"/>
  <c r="I406" s="1"/>
  <c r="A407"/>
  <c r="I407" s="1"/>
  <c r="A408"/>
  <c r="I408" s="1"/>
  <c r="A409"/>
  <c r="I409" s="1"/>
  <c r="A410"/>
  <c r="I410" s="1"/>
  <c r="A411"/>
  <c r="I411" s="1"/>
  <c r="A412"/>
  <c r="I412" s="1"/>
  <c r="A413"/>
  <c r="I413" s="1"/>
  <c r="A414"/>
  <c r="I414" s="1"/>
  <c r="A415"/>
  <c r="I415" s="1"/>
  <c r="A416"/>
  <c r="I416" s="1"/>
  <c r="A417"/>
  <c r="I417" s="1"/>
  <c r="A418"/>
  <c r="I418" s="1"/>
  <c r="A419"/>
  <c r="I419" s="1"/>
  <c r="A420"/>
  <c r="I420" s="1"/>
  <c r="A421"/>
  <c r="I421" s="1"/>
  <c r="A422"/>
  <c r="I422" s="1"/>
  <c r="A423"/>
  <c r="I423" s="1"/>
  <c r="A424"/>
  <c r="I424" s="1"/>
  <c r="A425"/>
  <c r="I425" s="1"/>
  <c r="A426"/>
  <c r="I426" s="1"/>
  <c r="A427"/>
  <c r="I427" s="1"/>
  <c r="A428"/>
  <c r="I428" s="1"/>
  <c r="A429"/>
  <c r="I429" s="1"/>
  <c r="A430"/>
  <c r="I430" s="1"/>
  <c r="A431"/>
  <c r="I431" s="1"/>
  <c r="A432"/>
  <c r="I432" s="1"/>
  <c r="A433"/>
  <c r="I433" s="1"/>
  <c r="A434"/>
  <c r="I434" s="1"/>
  <c r="A435"/>
  <c r="I435" s="1"/>
  <c r="A436"/>
  <c r="I436" s="1"/>
  <c r="A437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58"/>
  <c r="I458" s="1"/>
  <c r="A459"/>
  <c r="I459" s="1"/>
  <c r="A460"/>
  <c r="I460" s="1"/>
  <c r="A461"/>
  <c r="I461" s="1"/>
  <c r="A462"/>
  <c r="I462" s="1"/>
  <c r="A463"/>
  <c r="I463" s="1"/>
  <c r="A464"/>
  <c r="I464" s="1"/>
  <c r="A465"/>
  <c r="I465" s="1"/>
  <c r="A466"/>
  <c r="I466" s="1"/>
  <c r="A467"/>
  <c r="I467" s="1"/>
  <c r="A468"/>
  <c r="I468" s="1"/>
  <c r="A469"/>
  <c r="I469" s="1"/>
  <c r="A470"/>
  <c r="I470" s="1"/>
  <c r="A471"/>
  <c r="I471" s="1"/>
  <c r="A472"/>
  <c r="I472" s="1"/>
  <c r="A473"/>
  <c r="I473" s="1"/>
  <c r="A474"/>
  <c r="I474" s="1"/>
  <c r="A475"/>
  <c r="I475" s="1"/>
  <c r="A476"/>
  <c r="I476" s="1"/>
  <c r="A477"/>
  <c r="I477" s="1"/>
  <c r="A478"/>
  <c r="I478" s="1"/>
  <c r="A479"/>
  <c r="I479" s="1"/>
  <c r="A480"/>
  <c r="I480" s="1"/>
  <c r="A481"/>
  <c r="I481" s="1"/>
  <c r="A482"/>
  <c r="I482" s="1"/>
  <c r="A483"/>
  <c r="I483" s="1"/>
  <c r="A484"/>
  <c r="I484" s="1"/>
  <c r="A485"/>
  <c r="I485" s="1"/>
  <c r="A486"/>
  <c r="I486" s="1"/>
  <c r="A487"/>
  <c r="I487" s="1"/>
  <c r="A488"/>
  <c r="I488" s="1"/>
  <c r="A489"/>
  <c r="I489" s="1"/>
  <c r="A490"/>
  <c r="I490" s="1"/>
  <c r="A491"/>
  <c r="I491" s="1"/>
  <c r="A492"/>
  <c r="I492" s="1"/>
  <c r="A493"/>
  <c r="I493" s="1"/>
  <c r="A494"/>
  <c r="I494" s="1"/>
  <c r="A495"/>
  <c r="I495" s="1"/>
  <c r="A496"/>
  <c r="I496" s="1"/>
  <c r="A497"/>
  <c r="I497" s="1"/>
  <c r="A498"/>
  <c r="I498" s="1"/>
  <c r="A499"/>
  <c r="I499" s="1"/>
  <c r="A500"/>
  <c r="I500" s="1"/>
  <c r="A501"/>
  <c r="I501" s="1"/>
  <c r="A502"/>
  <c r="I502" s="1"/>
  <c r="A503"/>
  <c r="I503" s="1"/>
  <c r="A504"/>
  <c r="I504" s="1"/>
  <c r="A505"/>
  <c r="I505" s="1"/>
  <c r="A506"/>
  <c r="I506" s="1"/>
  <c r="A507"/>
  <c r="I507" s="1"/>
  <c r="A508"/>
  <c r="I508" s="1"/>
  <c r="A509"/>
  <c r="I509" s="1"/>
  <c r="A510"/>
  <c r="I510" s="1"/>
  <c r="A511"/>
  <c r="I511" s="1"/>
  <c r="A512"/>
  <c r="I512" s="1"/>
  <c r="A513"/>
  <c r="I513" s="1"/>
  <c r="A514"/>
  <c r="I514" s="1"/>
  <c r="A515"/>
  <c r="I515" s="1"/>
  <c r="A516"/>
  <c r="I516" s="1"/>
  <c r="A517"/>
  <c r="I517" s="1"/>
  <c r="A518"/>
  <c r="I518" s="1"/>
  <c r="A519"/>
  <c r="I519" s="1"/>
  <c r="A520"/>
  <c r="I520" s="1"/>
  <c r="A521"/>
  <c r="I521" s="1"/>
  <c r="A522"/>
  <c r="I522" s="1"/>
  <c r="A523"/>
  <c r="I523" s="1"/>
  <c r="A524"/>
  <c r="I524" s="1"/>
  <c r="A525"/>
  <c r="I525" s="1"/>
  <c r="A526"/>
  <c r="I526" s="1"/>
  <c r="A527"/>
  <c r="I527" s="1"/>
  <c r="A528"/>
  <c r="I528" s="1"/>
  <c r="A529"/>
  <c r="I529" s="1"/>
  <c r="A530"/>
  <c r="I530" s="1"/>
  <c r="A531"/>
  <c r="I531" s="1"/>
  <c r="A532"/>
  <c r="I532" s="1"/>
  <c r="A533"/>
  <c r="I533" s="1"/>
  <c r="A534"/>
  <c r="I534" s="1"/>
  <c r="A535"/>
  <c r="I535" s="1"/>
  <c r="A536"/>
  <c r="I536" s="1"/>
  <c r="A537"/>
  <c r="I537" s="1"/>
  <c r="A538"/>
  <c r="I538" s="1"/>
  <c r="A539"/>
  <c r="I539" s="1"/>
  <c r="A540"/>
  <c r="I540" s="1"/>
  <c r="A541"/>
  <c r="I541" s="1"/>
  <c r="A542"/>
  <c r="I542" s="1"/>
  <c r="A543"/>
  <c r="I543" s="1"/>
  <c r="A544"/>
  <c r="I544" s="1"/>
  <c r="A545"/>
  <c r="I545" s="1"/>
  <c r="A546"/>
  <c r="I546" s="1"/>
  <c r="A547"/>
  <c r="I547" s="1"/>
  <c r="A548"/>
  <c r="I548" s="1"/>
  <c r="A549"/>
  <c r="I549" s="1"/>
  <c r="A550"/>
  <c r="I550" s="1"/>
  <c r="A551"/>
  <c r="I551" s="1"/>
  <c r="A552"/>
  <c r="I552" s="1"/>
  <c r="A553"/>
  <c r="I553" s="1"/>
  <c r="A554"/>
  <c r="I554" s="1"/>
  <c r="A555"/>
  <c r="I555" s="1"/>
  <c r="A556"/>
  <c r="I556" s="1"/>
  <c r="A557"/>
  <c r="I557" s="1"/>
  <c r="A558"/>
  <c r="I558" s="1"/>
  <c r="A559"/>
  <c r="I559" s="1"/>
  <c r="A560"/>
  <c r="I560" s="1"/>
  <c r="A561"/>
  <c r="I561" s="1"/>
  <c r="A562"/>
  <c r="I562" s="1"/>
  <c r="A563"/>
  <c r="I563" s="1"/>
  <c r="A564"/>
  <c r="I564" s="1"/>
  <c r="A565"/>
  <c r="I565" s="1"/>
  <c r="A566"/>
  <c r="I566" s="1"/>
  <c r="A567"/>
  <c r="I567" s="1"/>
  <c r="A568"/>
  <c r="I568" s="1"/>
  <c r="A569"/>
  <c r="I569" s="1"/>
  <c r="A570"/>
  <c r="I570" s="1"/>
  <c r="A571"/>
  <c r="I571" s="1"/>
  <c r="A572"/>
  <c r="I572" s="1"/>
  <c r="A573"/>
  <c r="I573" s="1"/>
  <c r="A574"/>
  <c r="I574" s="1"/>
  <c r="A575"/>
  <c r="I575" s="1"/>
  <c r="A576"/>
  <c r="I576" s="1"/>
  <c r="A577"/>
  <c r="I577" s="1"/>
  <c r="A578"/>
  <c r="I578" s="1"/>
  <c r="A579"/>
  <c r="I579" s="1"/>
  <c r="A580"/>
  <c r="I580" s="1"/>
  <c r="A581"/>
  <c r="I581" s="1"/>
  <c r="A582"/>
  <c r="I582" s="1"/>
  <c r="A583"/>
  <c r="I583" s="1"/>
  <c r="A584"/>
  <c r="I584" s="1"/>
  <c r="A585"/>
  <c r="I585" s="1"/>
  <c r="A586"/>
  <c r="I586" s="1"/>
  <c r="A587"/>
  <c r="I587" s="1"/>
  <c r="A588"/>
  <c r="I588" s="1"/>
  <c r="A589"/>
  <c r="I589" s="1"/>
  <c r="A590"/>
  <c r="I590" s="1"/>
  <c r="A591"/>
  <c r="I591" s="1"/>
  <c r="A592"/>
  <c r="I592" s="1"/>
  <c r="A593"/>
  <c r="I593" s="1"/>
  <c r="A594"/>
  <c r="I594" s="1"/>
  <c r="A595"/>
  <c r="I595" s="1"/>
  <c r="A596"/>
  <c r="I596" s="1"/>
  <c r="A597"/>
  <c r="I597" s="1"/>
  <c r="A598"/>
  <c r="I598" s="1"/>
  <c r="A599"/>
  <c r="I599" s="1"/>
  <c r="A600"/>
  <c r="I600" s="1"/>
  <c r="A601"/>
  <c r="I601" s="1"/>
  <c r="A602"/>
  <c r="I602" s="1"/>
  <c r="A603"/>
  <c r="I603" s="1"/>
  <c r="A604"/>
  <c r="I604" s="1"/>
  <c r="A605"/>
  <c r="I605" s="1"/>
  <c r="A606"/>
  <c r="I606" s="1"/>
  <c r="A607"/>
  <c r="I607" s="1"/>
  <c r="A608"/>
  <c r="I608" s="1"/>
  <c r="A609"/>
  <c r="I609" s="1"/>
  <c r="A610"/>
  <c r="I610" s="1"/>
  <c r="A611"/>
  <c r="I611" s="1"/>
  <c r="A612"/>
  <c r="I612" s="1"/>
  <c r="A613"/>
  <c r="I613" s="1"/>
  <c r="A614"/>
  <c r="I614" s="1"/>
  <c r="A615"/>
  <c r="I615" s="1"/>
  <c r="A616"/>
  <c r="I616" s="1"/>
  <c r="A617"/>
  <c r="I617" s="1"/>
  <c r="A618"/>
  <c r="I618" s="1"/>
  <c r="A619"/>
  <c r="I619" s="1"/>
  <c r="A620"/>
  <c r="I620" s="1"/>
  <c r="A621"/>
  <c r="I621" s="1"/>
  <c r="A622"/>
  <c r="I622" s="1"/>
  <c r="A623"/>
  <c r="I623" s="1"/>
  <c r="A624"/>
  <c r="I624" s="1"/>
  <c r="A625"/>
  <c r="I625" s="1"/>
  <c r="A626"/>
  <c r="I626" s="1"/>
  <c r="A627"/>
  <c r="I627" s="1"/>
  <c r="A628"/>
  <c r="I628" s="1"/>
  <c r="A629"/>
  <c r="I629" s="1"/>
  <c r="A630"/>
  <c r="I630" s="1"/>
  <c r="A631"/>
  <c r="I631" s="1"/>
  <c r="A632"/>
  <c r="I632" s="1"/>
  <c r="A633"/>
  <c r="I633" s="1"/>
  <c r="A634"/>
  <c r="I634" s="1"/>
  <c r="A635"/>
  <c r="I635" s="1"/>
  <c r="A636"/>
  <c r="I636" s="1"/>
  <c r="A637"/>
  <c r="I637" s="1"/>
  <c r="A638"/>
  <c r="I638" s="1"/>
  <c r="A639"/>
  <c r="I639" s="1"/>
  <c r="A640"/>
  <c r="I640" s="1"/>
  <c r="A641"/>
  <c r="I641" s="1"/>
  <c r="A642"/>
  <c r="I642" s="1"/>
  <c r="A643"/>
  <c r="I643" s="1"/>
  <c r="A644"/>
  <c r="I644" s="1"/>
  <c r="A645"/>
  <c r="I645" s="1"/>
  <c r="A646"/>
  <c r="I646" s="1"/>
  <c r="A647"/>
  <c r="I647" s="1"/>
  <c r="A648"/>
  <c r="I648" s="1"/>
  <c r="A649"/>
  <c r="I649" s="1"/>
  <c r="A650"/>
  <c r="I650" s="1"/>
  <c r="A651"/>
  <c r="I651" s="1"/>
  <c r="A652"/>
  <c r="I652" s="1"/>
  <c r="A653"/>
  <c r="I653" s="1"/>
  <c r="A654"/>
  <c r="I654" s="1"/>
  <c r="A655"/>
  <c r="I655" s="1"/>
  <c r="A656"/>
  <c r="I656" s="1"/>
  <c r="A657"/>
  <c r="I657" s="1"/>
  <c r="A658"/>
  <c r="I658" s="1"/>
  <c r="A659"/>
  <c r="I659" s="1"/>
  <c r="A660"/>
  <c r="I660" s="1"/>
  <c r="A661"/>
  <c r="I661" s="1"/>
  <c r="A662"/>
  <c r="I662" s="1"/>
  <c r="A663"/>
  <c r="I663" s="1"/>
  <c r="A664"/>
  <c r="I664" s="1"/>
  <c r="A665"/>
  <c r="I665" s="1"/>
  <c r="A666"/>
  <c r="I666" s="1"/>
  <c r="A667"/>
  <c r="I667" s="1"/>
  <c r="A668"/>
  <c r="I668" s="1"/>
  <c r="A669"/>
  <c r="I669" s="1"/>
  <c r="A670"/>
  <c r="I670" s="1"/>
  <c r="A671"/>
  <c r="I671" s="1"/>
  <c r="A672"/>
  <c r="I672" s="1"/>
  <c r="A673"/>
  <c r="I673" s="1"/>
  <c r="A674"/>
  <c r="I674" s="1"/>
  <c r="A675"/>
  <c r="I675" s="1"/>
  <c r="A676"/>
  <c r="I676" s="1"/>
  <c r="A677"/>
  <c r="I677" s="1"/>
  <c r="A678"/>
  <c r="I678" s="1"/>
  <c r="A679"/>
  <c r="I679" s="1"/>
  <c r="A680"/>
  <c r="I680" s="1"/>
  <c r="A681"/>
  <c r="I681" s="1"/>
  <c r="A682"/>
  <c r="I682" s="1"/>
  <c r="A683"/>
  <c r="I683" s="1"/>
  <c r="A684"/>
  <c r="I684" s="1"/>
  <c r="A685"/>
  <c r="I685" s="1"/>
  <c r="A686"/>
  <c r="I686" s="1"/>
  <c r="A687"/>
  <c r="I687" s="1"/>
  <c r="A688"/>
  <c r="I688" s="1"/>
  <c r="A689"/>
  <c r="I689" s="1"/>
  <c r="A690"/>
  <c r="I690" s="1"/>
  <c r="A691"/>
  <c r="I691" s="1"/>
  <c r="A692"/>
  <c r="I692" s="1"/>
  <c r="A693"/>
  <c r="I693" s="1"/>
  <c r="A694"/>
  <c r="I694" s="1"/>
  <c r="A695"/>
  <c r="I695" s="1"/>
  <c r="A696"/>
  <c r="I696" s="1"/>
  <c r="A697"/>
  <c r="I697" s="1"/>
  <c r="A698"/>
  <c r="I698" s="1"/>
  <c r="A379"/>
  <c r="I379" s="1"/>
  <c r="A380"/>
  <c r="I380" s="1"/>
  <c r="A381"/>
  <c r="I381" s="1"/>
  <c r="A382"/>
  <c r="I382" s="1"/>
  <c r="A32" l="1"/>
  <c r="I32" s="1"/>
  <c r="A33"/>
  <c r="I33" s="1"/>
  <c r="A34"/>
  <c r="I34" s="1"/>
  <c r="A35"/>
  <c r="I35" s="1"/>
  <c r="A36"/>
  <c r="I36" s="1"/>
  <c r="A37"/>
  <c r="I37" s="1"/>
  <c r="A38"/>
  <c r="I38" s="1"/>
  <c r="A39"/>
  <c r="I39" s="1"/>
  <c r="A40"/>
  <c r="I40" s="1"/>
  <c r="A41"/>
  <c r="I41" s="1"/>
  <c r="A42"/>
  <c r="I42" s="1"/>
  <c r="A43"/>
  <c r="I43" s="1"/>
  <c r="A44"/>
  <c r="I44" s="1"/>
  <c r="A45"/>
  <c r="I45" s="1"/>
  <c r="A46"/>
  <c r="I46" s="1"/>
  <c r="A47"/>
  <c r="I47" s="1"/>
  <c r="A48"/>
  <c r="I48" s="1"/>
  <c r="A49"/>
  <c r="I49" s="1"/>
  <c r="A50"/>
  <c r="I50" s="1"/>
  <c r="A51"/>
  <c r="I51" s="1"/>
  <c r="A52"/>
  <c r="I52" s="1"/>
  <c r="A53"/>
  <c r="I53" s="1"/>
  <c r="A54"/>
  <c r="I54" s="1"/>
  <c r="A55"/>
  <c r="I55" s="1"/>
  <c r="A56"/>
  <c r="I56" s="1"/>
  <c r="A57"/>
  <c r="I57" s="1"/>
  <c r="A58"/>
  <c r="I58" s="1"/>
  <c r="A59"/>
  <c r="I59" s="1"/>
  <c r="A60"/>
  <c r="I60" s="1"/>
  <c r="A61"/>
  <c r="I61" s="1"/>
  <c r="A62"/>
  <c r="I62" s="1"/>
  <c r="A63"/>
  <c r="I63" s="1"/>
  <c r="A64"/>
  <c r="I64" s="1"/>
  <c r="A65"/>
  <c r="I65" s="1"/>
  <c r="A66"/>
  <c r="I66" s="1"/>
  <c r="A67"/>
  <c r="I67" s="1"/>
  <c r="A68"/>
  <c r="I68" s="1"/>
  <c r="A69"/>
  <c r="I69" s="1"/>
  <c r="A70"/>
  <c r="I70" s="1"/>
  <c r="A71"/>
  <c r="I71" s="1"/>
  <c r="A72"/>
  <c r="I72" s="1"/>
  <c r="A73"/>
  <c r="I73" s="1"/>
  <c r="A74"/>
  <c r="I74" s="1"/>
  <c r="A75"/>
  <c r="I75" s="1"/>
  <c r="A76"/>
  <c r="I76" s="1"/>
  <c r="A77"/>
  <c r="I77" s="1"/>
  <c r="A78"/>
  <c r="I78" s="1"/>
  <c r="A79"/>
  <c r="I79" s="1"/>
  <c r="A80"/>
  <c r="I80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I115" s="1"/>
  <c r="A116"/>
  <c r="I116" s="1"/>
  <c r="A117"/>
  <c r="I117" s="1"/>
  <c r="A118"/>
  <c r="I118" s="1"/>
  <c r="A119"/>
  <c r="I119" s="1"/>
  <c r="A120"/>
  <c r="I120" s="1"/>
  <c r="A121"/>
  <c r="I121" s="1"/>
  <c r="A122"/>
  <c r="I122" s="1"/>
  <c r="A123"/>
  <c r="I123" s="1"/>
  <c r="A124"/>
  <c r="I124" s="1"/>
  <c r="A125"/>
  <c r="I125" s="1"/>
  <c r="A126"/>
  <c r="I126" s="1"/>
  <c r="A127"/>
  <c r="I127" s="1"/>
  <c r="A128"/>
  <c r="I128" s="1"/>
  <c r="A129"/>
  <c r="I129" s="1"/>
  <c r="A130"/>
  <c r="I130" s="1"/>
  <c r="A131"/>
  <c r="I131" s="1"/>
  <c r="A132"/>
  <c r="I132" s="1"/>
  <c r="A133"/>
  <c r="I133" s="1"/>
  <c r="A134"/>
  <c r="I134" s="1"/>
  <c r="A135"/>
  <c r="I135" s="1"/>
  <c r="A136"/>
  <c r="I136" s="1"/>
  <c r="A137"/>
  <c r="I137" s="1"/>
  <c r="A138"/>
  <c r="I138" s="1"/>
  <c r="A139"/>
  <c r="I139" s="1"/>
  <c r="A140"/>
  <c r="I140" s="1"/>
  <c r="A141"/>
  <c r="I141" s="1"/>
  <c r="A142"/>
  <c r="I142" s="1"/>
  <c r="A143"/>
  <c r="I143" s="1"/>
  <c r="A144"/>
  <c r="I144" s="1"/>
  <c r="A145"/>
  <c r="I145" s="1"/>
  <c r="A146"/>
  <c r="I146" s="1"/>
  <c r="A147"/>
  <c r="I147" s="1"/>
  <c r="A148"/>
  <c r="I148" s="1"/>
  <c r="A149"/>
  <c r="I149" s="1"/>
  <c r="A150"/>
  <c r="I150" s="1"/>
  <c r="A151"/>
  <c r="I151" s="1"/>
  <c r="A152"/>
  <c r="I152" s="1"/>
  <c r="A153"/>
  <c r="I153" s="1"/>
  <c r="A154"/>
  <c r="I154" s="1"/>
  <c r="A155"/>
  <c r="I155" s="1"/>
  <c r="A156"/>
  <c r="I156" s="1"/>
  <c r="A157"/>
  <c r="I157" s="1"/>
  <c r="A158"/>
  <c r="I158" s="1"/>
  <c r="A159"/>
  <c r="I159" s="1"/>
  <c r="A160"/>
  <c r="I160" s="1"/>
  <c r="A161"/>
  <c r="I161" s="1"/>
  <c r="A162"/>
  <c r="I162" s="1"/>
  <c r="A163"/>
  <c r="I163" s="1"/>
  <c r="A164"/>
  <c r="I164" s="1"/>
  <c r="A165"/>
  <c r="I165" s="1"/>
  <c r="A166"/>
  <c r="I166" s="1"/>
  <c r="A167"/>
  <c r="I167" s="1"/>
  <c r="A168"/>
  <c r="I168" s="1"/>
  <c r="A169"/>
  <c r="I169" s="1"/>
  <c r="A170"/>
  <c r="I170" s="1"/>
  <c r="A171"/>
  <c r="I171" s="1"/>
  <c r="A172"/>
  <c r="I172" s="1"/>
  <c r="A173"/>
  <c r="I173" s="1"/>
  <c r="A174"/>
  <c r="I174" s="1"/>
  <c r="A175"/>
  <c r="I175" s="1"/>
  <c r="A176"/>
  <c r="I176" s="1"/>
  <c r="A177"/>
  <c r="I177" s="1"/>
  <c r="A178"/>
  <c r="I178" s="1"/>
  <c r="A179"/>
  <c r="I179" s="1"/>
  <c r="A180"/>
  <c r="I180" s="1"/>
  <c r="A181"/>
  <c r="I181" s="1"/>
  <c r="A182"/>
  <c r="I182" s="1"/>
  <c r="A183"/>
  <c r="I183" s="1"/>
  <c r="A184"/>
  <c r="I184" s="1"/>
  <c r="A185"/>
  <c r="I185" s="1"/>
  <c r="A186"/>
  <c r="I186" s="1"/>
  <c r="A187"/>
  <c r="I187" s="1"/>
  <c r="A188"/>
  <c r="I188" s="1"/>
  <c r="A189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216"/>
  <c r="I216" s="1"/>
  <c r="A217"/>
  <c r="I217" s="1"/>
  <c r="A218"/>
  <c r="I218" s="1"/>
  <c r="A219"/>
  <c r="I219" s="1"/>
  <c r="A220"/>
  <c r="I220" s="1"/>
  <c r="A221"/>
  <c r="I221" s="1"/>
  <c r="A222"/>
  <c r="I222" s="1"/>
  <c r="A223"/>
  <c r="I223" s="1"/>
  <c r="A224"/>
  <c r="I224" s="1"/>
  <c r="A225"/>
  <c r="I225" s="1"/>
  <c r="A226"/>
  <c r="I226" s="1"/>
  <c r="A227"/>
  <c r="I227" s="1"/>
  <c r="A228"/>
  <c r="I228" s="1"/>
  <c r="A229"/>
  <c r="I229" s="1"/>
  <c r="A230"/>
  <c r="I230" s="1"/>
  <c r="A231"/>
  <c r="I231" s="1"/>
  <c r="A232"/>
  <c r="I232" s="1"/>
  <c r="A233"/>
  <c r="I233" s="1"/>
  <c r="A234"/>
  <c r="I234" s="1"/>
  <c r="A235"/>
  <c r="I235" s="1"/>
  <c r="A236"/>
  <c r="I236" s="1"/>
  <c r="A237"/>
  <c r="I237" s="1"/>
  <c r="A238"/>
  <c r="I238" s="1"/>
  <c r="A239"/>
  <c r="I239" s="1"/>
  <c r="A240"/>
  <c r="I240" s="1"/>
  <c r="A241"/>
  <c r="I241" s="1"/>
  <c r="A242"/>
  <c r="I242" s="1"/>
  <c r="A243"/>
  <c r="I243" s="1"/>
  <c r="A244"/>
  <c r="I244" s="1"/>
  <c r="A245"/>
  <c r="I245" s="1"/>
  <c r="A246"/>
  <c r="I246" s="1"/>
  <c r="A247"/>
  <c r="I247" s="1"/>
  <c r="A248"/>
  <c r="I248" s="1"/>
  <c r="A249"/>
  <c r="I249" s="1"/>
  <c r="A250"/>
  <c r="I250" s="1"/>
  <c r="A251"/>
  <c r="I251" s="1"/>
  <c r="A252"/>
  <c r="I252" s="1"/>
  <c r="A253"/>
  <c r="I253" s="1"/>
  <c r="A254"/>
  <c r="I254" s="1"/>
  <c r="A255"/>
  <c r="I255" s="1"/>
  <c r="A256"/>
  <c r="I256" s="1"/>
  <c r="A257"/>
  <c r="I257" s="1"/>
  <c r="A258"/>
  <c r="I258" s="1"/>
  <c r="A259"/>
  <c r="I259" s="1"/>
  <c r="A260"/>
  <c r="I260" s="1"/>
  <c r="A261"/>
  <c r="I261" s="1"/>
  <c r="A262"/>
  <c r="I262" s="1"/>
  <c r="A263"/>
  <c r="I263" s="1"/>
  <c r="A264"/>
  <c r="I264" s="1"/>
  <c r="A265"/>
  <c r="I265" s="1"/>
  <c r="A266"/>
  <c r="I266" s="1"/>
  <c r="A267"/>
  <c r="I267" s="1"/>
  <c r="A268"/>
  <c r="I268" s="1"/>
  <c r="A269"/>
  <c r="I269" s="1"/>
  <c r="A270"/>
  <c r="I270" s="1"/>
  <c r="A271"/>
  <c r="I271" s="1"/>
  <c r="A272"/>
  <c r="I272" s="1"/>
  <c r="A273"/>
  <c r="I273" s="1"/>
  <c r="A274"/>
  <c r="I274" s="1"/>
  <c r="A275"/>
  <c r="I275" s="1"/>
  <c r="A276"/>
  <c r="I276" s="1"/>
  <c r="A277"/>
  <c r="I277" s="1"/>
  <c r="A278"/>
  <c r="I278" s="1"/>
  <c r="A279"/>
  <c r="I279" s="1"/>
  <c r="A280"/>
  <c r="I280" s="1"/>
  <c r="A281"/>
  <c r="I281" s="1"/>
  <c r="A282"/>
  <c r="I282" s="1"/>
  <c r="A283"/>
  <c r="I283" s="1"/>
  <c r="A284"/>
  <c r="I284" s="1"/>
  <c r="A285"/>
  <c r="I285" s="1"/>
  <c r="A286"/>
  <c r="I286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310"/>
  <c r="I310" s="1"/>
  <c r="A311"/>
  <c r="I311" s="1"/>
  <c r="A312"/>
  <c r="I312" s="1"/>
  <c r="A313"/>
  <c r="I313" s="1"/>
  <c r="A314"/>
  <c r="I314" s="1"/>
  <c r="A315"/>
  <c r="I315" s="1"/>
  <c r="A316"/>
  <c r="I316" s="1"/>
  <c r="A317"/>
  <c r="I317" s="1"/>
  <c r="A318"/>
  <c r="I318" s="1"/>
  <c r="A319"/>
  <c r="I319" s="1"/>
  <c r="A320"/>
  <c r="I320" s="1"/>
  <c r="A321"/>
  <c r="I321" s="1"/>
  <c r="A322"/>
  <c r="I322" s="1"/>
  <c r="A323"/>
  <c r="I323" s="1"/>
  <c r="A324"/>
  <c r="I324" s="1"/>
  <c r="A325"/>
  <c r="I325" s="1"/>
  <c r="A326"/>
  <c r="I326" s="1"/>
  <c r="A327"/>
  <c r="I327" s="1"/>
  <c r="A328"/>
  <c r="I328" s="1"/>
  <c r="A329"/>
  <c r="I329" s="1"/>
  <c r="A330"/>
  <c r="I330" s="1"/>
  <c r="A331"/>
  <c r="I331" s="1"/>
  <c r="A332"/>
  <c r="I332" s="1"/>
  <c r="A333"/>
  <c r="I333" s="1"/>
  <c r="A334"/>
  <c r="I334" s="1"/>
  <c r="A335"/>
  <c r="I335" s="1"/>
  <c r="A336"/>
  <c r="I336" s="1"/>
  <c r="A337"/>
  <c r="I337" s="1"/>
  <c r="A338"/>
  <c r="I338" s="1"/>
  <c r="A339"/>
  <c r="I339" s="1"/>
  <c r="A340"/>
  <c r="I340" s="1"/>
  <c r="A341"/>
  <c r="I341" s="1"/>
  <c r="A342"/>
  <c r="I342" s="1"/>
  <c r="A343"/>
  <c r="I343" s="1"/>
  <c r="A344"/>
  <c r="I344" s="1"/>
  <c r="A345"/>
  <c r="I345" s="1"/>
  <c r="A346"/>
  <c r="I346" s="1"/>
  <c r="A347"/>
  <c r="I347" s="1"/>
  <c r="A348"/>
  <c r="I348" s="1"/>
  <c r="A349"/>
  <c r="I349" s="1"/>
  <c r="A350"/>
  <c r="I350" s="1"/>
  <c r="A351"/>
  <c r="I351" s="1"/>
  <c r="A352"/>
  <c r="I352" s="1"/>
  <c r="A353"/>
  <c r="I353" s="1"/>
  <c r="A354"/>
  <c r="I354" s="1"/>
  <c r="A355"/>
  <c r="I355" s="1"/>
  <c r="A356"/>
  <c r="I356" s="1"/>
  <c r="A357"/>
  <c r="I357" s="1"/>
  <c r="A358"/>
  <c r="I358" s="1"/>
  <c r="A359"/>
  <c r="I359" s="1"/>
  <c r="A360"/>
  <c r="I360" s="1"/>
  <c r="A361"/>
  <c r="I361" s="1"/>
  <c r="A362"/>
  <c r="I362" s="1"/>
  <c r="A363"/>
  <c r="I363" s="1"/>
  <c r="A364"/>
  <c r="I364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76"/>
  <c r="I376" s="1"/>
  <c r="A377"/>
  <c r="I377" s="1"/>
  <c r="A378"/>
  <c r="I378" s="1"/>
  <c r="A6"/>
  <c r="I6" s="1"/>
  <c r="A7"/>
  <c r="I7" s="1"/>
  <c r="A8"/>
  <c r="I8" s="1"/>
  <c r="A9"/>
  <c r="I9" s="1"/>
  <c r="A10"/>
  <c r="I10" s="1"/>
  <c r="A11"/>
  <c r="I11" s="1"/>
  <c r="A12"/>
  <c r="I12" s="1"/>
  <c r="A13"/>
  <c r="I13" s="1"/>
  <c r="A14"/>
  <c r="I14" s="1"/>
  <c r="A15"/>
  <c r="I15" s="1"/>
  <c r="A16"/>
  <c r="I16" s="1"/>
  <c r="A17"/>
  <c r="I17" s="1"/>
  <c r="A18"/>
  <c r="I18" s="1"/>
  <c r="A19"/>
  <c r="I19" s="1"/>
  <c r="A20"/>
  <c r="I20" s="1"/>
  <c r="A21"/>
  <c r="I21" s="1"/>
  <c r="A22"/>
  <c r="I22" s="1"/>
  <c r="A23"/>
  <c r="I23" s="1"/>
  <c r="A24"/>
  <c r="I24" s="1"/>
  <c r="A25"/>
  <c r="I25" s="1"/>
  <c r="A26"/>
  <c r="I26" s="1"/>
  <c r="A27"/>
  <c r="I27" s="1"/>
  <c r="A28"/>
  <c r="I28" s="1"/>
  <c r="A29"/>
  <c r="I29" s="1"/>
  <c r="A30"/>
  <c r="I30" s="1"/>
  <c r="A31"/>
  <c r="I31" s="1"/>
  <c r="A5"/>
  <c r="I5" s="1"/>
  <c r="I40" i="96"/>
  <c r="J75" i="95"/>
  <c r="I59" i="94"/>
  <c r="E17" l="1"/>
  <c r="E19"/>
  <c r="E21"/>
  <c r="E35" i="91"/>
  <c r="E18" i="94"/>
  <c r="E20"/>
  <c r="E22"/>
  <c r="B40" i="91"/>
  <c r="D40"/>
  <c r="F40"/>
  <c r="A41"/>
  <c r="C41"/>
  <c r="E41"/>
  <c r="B42"/>
  <c r="D42"/>
  <c r="F42"/>
  <c r="A43"/>
  <c r="C43"/>
  <c r="E43"/>
  <c r="B44"/>
  <c r="D44"/>
  <c r="F44"/>
  <c r="A45"/>
  <c r="C45"/>
  <c r="E45"/>
  <c r="B46"/>
  <c r="D46"/>
  <c r="F46"/>
  <c r="A47"/>
  <c r="C47"/>
  <c r="E47"/>
  <c r="B48"/>
  <c r="D48"/>
  <c r="F48"/>
  <c r="A49"/>
  <c r="C49"/>
  <c r="E49"/>
  <c r="B50"/>
  <c r="D50"/>
  <c r="F50"/>
  <c r="A51"/>
  <c r="C51"/>
  <c r="E51"/>
  <c r="B52"/>
  <c r="D52"/>
  <c r="F52"/>
  <c r="B53"/>
  <c r="D53"/>
  <c r="F53"/>
  <c r="B54"/>
  <c r="D54"/>
  <c r="F54"/>
  <c r="A55"/>
  <c r="C55"/>
  <c r="E55"/>
  <c r="A56"/>
  <c r="C56"/>
  <c r="E56"/>
  <c r="B57"/>
  <c r="D57"/>
  <c r="F57"/>
  <c r="B58"/>
  <c r="D58"/>
  <c r="F58"/>
  <c r="A59"/>
  <c r="C59"/>
  <c r="E59"/>
  <c r="A60"/>
  <c r="C60"/>
  <c r="E60"/>
  <c r="B61"/>
  <c r="D61"/>
  <c r="F61"/>
  <c r="B62"/>
  <c r="D62"/>
  <c r="F62"/>
  <c r="A63"/>
  <c r="C63"/>
  <c r="E63"/>
  <c r="A64"/>
  <c r="C64"/>
  <c r="E64"/>
  <c r="B65"/>
  <c r="D65"/>
  <c r="F65"/>
  <c r="B66"/>
  <c r="D66"/>
  <c r="F66"/>
  <c r="A67"/>
  <c r="C67"/>
  <c r="E67"/>
  <c r="B68"/>
  <c r="D68"/>
  <c r="F68"/>
  <c r="A69"/>
  <c r="C69"/>
  <c r="E69"/>
  <c r="B70"/>
  <c r="D70"/>
  <c r="F70"/>
  <c r="A71"/>
  <c r="C71"/>
  <c r="E71"/>
  <c r="B72"/>
  <c r="D72"/>
  <c r="F72"/>
  <c r="A73"/>
  <c r="C73"/>
  <c r="E73"/>
  <c r="B74"/>
  <c r="D74"/>
  <c r="F74"/>
  <c r="A75"/>
  <c r="C75"/>
  <c r="E75"/>
  <c r="B76"/>
  <c r="D76"/>
  <c r="F76"/>
  <c r="A77"/>
  <c r="C77"/>
  <c r="E77"/>
  <c r="A78"/>
  <c r="C78"/>
  <c r="E78"/>
  <c r="A79"/>
  <c r="C79"/>
  <c r="E79"/>
  <c r="A80"/>
  <c r="C80"/>
  <c r="E80"/>
  <c r="A40"/>
  <c r="C40"/>
  <c r="E40"/>
  <c r="B41"/>
  <c r="D41"/>
  <c r="F41"/>
  <c r="A42"/>
  <c r="C42"/>
  <c r="E42"/>
  <c r="B43"/>
  <c r="D43"/>
  <c r="F43"/>
  <c r="A44"/>
  <c r="C44"/>
  <c r="E44"/>
  <c r="B45"/>
  <c r="D45"/>
  <c r="F45"/>
  <c r="A46"/>
  <c r="C46"/>
  <c r="E46"/>
  <c r="B47"/>
  <c r="D47"/>
  <c r="F47"/>
  <c r="A48"/>
  <c r="C48"/>
  <c r="E48"/>
  <c r="B49"/>
  <c r="D49"/>
  <c r="F49"/>
  <c r="A50"/>
  <c r="C50"/>
  <c r="E50"/>
  <c r="B51"/>
  <c r="D51"/>
  <c r="F51"/>
  <c r="A52"/>
  <c r="C52"/>
  <c r="E52"/>
  <c r="A53"/>
  <c r="C53"/>
  <c r="E53"/>
  <c r="A54"/>
  <c r="C54"/>
  <c r="E54"/>
  <c r="B55"/>
  <c r="D55"/>
  <c r="F55"/>
  <c r="B56"/>
  <c r="D56"/>
  <c r="F56"/>
  <c r="A57"/>
  <c r="C57"/>
  <c r="E57"/>
  <c r="A58"/>
  <c r="C58"/>
  <c r="E58"/>
  <c r="B59"/>
  <c r="D59"/>
  <c r="F59"/>
  <c r="B60"/>
  <c r="D60"/>
  <c r="F60"/>
  <c r="A61"/>
  <c r="C61"/>
  <c r="E61"/>
  <c r="A62"/>
  <c r="C62"/>
  <c r="E62"/>
  <c r="B63"/>
  <c r="D63"/>
  <c r="F63"/>
  <c r="B64"/>
  <c r="D64"/>
  <c r="F64"/>
  <c r="A65"/>
  <c r="C65"/>
  <c r="E65"/>
  <c r="A66"/>
  <c r="C66"/>
  <c r="E66"/>
  <c r="B67"/>
  <c r="D67"/>
  <c r="K67" s="1"/>
  <c r="F67"/>
  <c r="I67" s="1"/>
  <c r="A68"/>
  <c r="C68"/>
  <c r="E68"/>
  <c r="B69"/>
  <c r="D69"/>
  <c r="K69" s="1"/>
  <c r="F69"/>
  <c r="I69" s="1"/>
  <c r="A70"/>
  <c r="C70"/>
  <c r="E70"/>
  <c r="B71"/>
  <c r="D71"/>
  <c r="K71" s="1"/>
  <c r="F71"/>
  <c r="I71" s="1"/>
  <c r="A72"/>
  <c r="C72"/>
  <c r="E72"/>
  <c r="B73"/>
  <c r="D73"/>
  <c r="K73" s="1"/>
  <c r="F73"/>
  <c r="I73" s="1"/>
  <c r="A74"/>
  <c r="C74"/>
  <c r="E74"/>
  <c r="B75"/>
  <c r="D75"/>
  <c r="K75" s="1"/>
  <c r="F75"/>
  <c r="I75" s="1"/>
  <c r="A76"/>
  <c r="C76"/>
  <c r="E76"/>
  <c r="B77"/>
  <c r="D77"/>
  <c r="F77"/>
  <c r="B78"/>
  <c r="D78"/>
  <c r="F78"/>
  <c r="B79"/>
  <c r="D79"/>
  <c r="K79" s="1"/>
  <c r="F79"/>
  <c r="B80"/>
  <c r="D80"/>
  <c r="F80"/>
  <c r="A25" i="96"/>
  <c r="B26"/>
  <c r="A27"/>
  <c r="B28"/>
  <c r="A29"/>
  <c r="B30"/>
  <c r="A31"/>
  <c r="B32"/>
  <c r="A33"/>
  <c r="F50" i="95"/>
  <c r="F56"/>
  <c r="F42"/>
  <c r="F44"/>
  <c r="F46"/>
  <c r="F48"/>
  <c r="F52"/>
  <c r="F54"/>
  <c r="F58"/>
  <c r="F63"/>
  <c r="F65"/>
  <c r="F67"/>
  <c r="F20"/>
  <c r="F24"/>
  <c r="F28"/>
  <c r="A29" i="94"/>
  <c r="A33"/>
  <c r="A37"/>
  <c r="A41"/>
  <c r="A45"/>
  <c r="A49"/>
  <c r="A29" i="95"/>
  <c r="A33"/>
  <c r="A37"/>
  <c r="A41"/>
  <c r="A45"/>
  <c r="A49"/>
  <c r="A53"/>
  <c r="A57"/>
  <c r="A61"/>
  <c r="A65"/>
  <c r="B29"/>
  <c r="C30"/>
  <c r="D31"/>
  <c r="B33"/>
  <c r="C34"/>
  <c r="D35"/>
  <c r="B37"/>
  <c r="C38"/>
  <c r="D39"/>
  <c r="B41"/>
  <c r="C42"/>
  <c r="D43"/>
  <c r="B45"/>
  <c r="C46"/>
  <c r="D47"/>
  <c r="B49"/>
  <c r="C50"/>
  <c r="D51"/>
  <c r="F16" i="96"/>
  <c r="F18"/>
  <c r="F20"/>
  <c r="F22"/>
  <c r="F24"/>
  <c r="F26"/>
  <c r="F28"/>
  <c r="F30"/>
  <c r="F32"/>
  <c r="C16"/>
  <c r="D17"/>
  <c r="C18"/>
  <c r="D19"/>
  <c r="C20"/>
  <c r="D21"/>
  <c r="C22"/>
  <c r="D23"/>
  <c r="C24"/>
  <c r="D25"/>
  <c r="C26"/>
  <c r="D27"/>
  <c r="C28"/>
  <c r="D29"/>
  <c r="C30"/>
  <c r="D31"/>
  <c r="C32"/>
  <c r="F61" i="95"/>
  <c r="F31"/>
  <c r="F33"/>
  <c r="F35"/>
  <c r="F37"/>
  <c r="F39"/>
  <c r="F17"/>
  <c r="F21"/>
  <c r="F25"/>
  <c r="F29"/>
  <c r="A32" i="94"/>
  <c r="A36"/>
  <c r="A40"/>
  <c r="A44"/>
  <c r="A48"/>
  <c r="A52"/>
  <c r="A32" i="95"/>
  <c r="A36"/>
  <c r="A40"/>
  <c r="A44"/>
  <c r="A48"/>
  <c r="A52"/>
  <c r="A56"/>
  <c r="A60"/>
  <c r="A64"/>
  <c r="A68"/>
  <c r="B30"/>
  <c r="C31"/>
  <c r="D32"/>
  <c r="B34"/>
  <c r="C35"/>
  <c r="D36"/>
  <c r="B38"/>
  <c r="C39"/>
  <c r="D40"/>
  <c r="B42"/>
  <c r="C43"/>
  <c r="D44"/>
  <c r="B46"/>
  <c r="C47"/>
  <c r="D48"/>
  <c r="B50"/>
  <c r="C51"/>
  <c r="D52"/>
  <c r="B54"/>
  <c r="C55"/>
  <c r="D56"/>
  <c r="E35" i="93"/>
  <c r="A35"/>
  <c r="C34"/>
  <c r="E33"/>
  <c r="I33" s="1"/>
  <c r="A33"/>
  <c r="C32"/>
  <c r="E31"/>
  <c r="A31"/>
  <c r="C30"/>
  <c r="E29"/>
  <c r="I29" s="1"/>
  <c r="A29"/>
  <c r="F35"/>
  <c r="B35"/>
  <c r="D34"/>
  <c r="F33"/>
  <c r="B33"/>
  <c r="D32"/>
  <c r="F31"/>
  <c r="B31"/>
  <c r="D30"/>
  <c r="F29"/>
  <c r="B29"/>
  <c r="E66" i="95"/>
  <c r="E64"/>
  <c r="E62"/>
  <c r="E60"/>
  <c r="L60" s="1"/>
  <c r="E58"/>
  <c r="E56"/>
  <c r="E54"/>
  <c r="E52"/>
  <c r="E50"/>
  <c r="E48"/>
  <c r="E46"/>
  <c r="E44"/>
  <c r="E42"/>
  <c r="E40"/>
  <c r="L40" s="1"/>
  <c r="E38"/>
  <c r="E36"/>
  <c r="E34"/>
  <c r="L34" s="1"/>
  <c r="E32"/>
  <c r="E30"/>
  <c r="E28"/>
  <c r="E26"/>
  <c r="E24"/>
  <c r="E22"/>
  <c r="E20"/>
  <c r="E18"/>
  <c r="D24" i="96"/>
  <c r="C25"/>
  <c r="D26"/>
  <c r="C27"/>
  <c r="D28"/>
  <c r="C29"/>
  <c r="D30"/>
  <c r="C31"/>
  <c r="D32"/>
  <c r="F49" i="95"/>
  <c r="F55"/>
  <c r="F62"/>
  <c r="F43"/>
  <c r="F45"/>
  <c r="F47"/>
  <c r="F51"/>
  <c r="F53"/>
  <c r="F57"/>
  <c r="F59"/>
  <c r="F64"/>
  <c r="F66"/>
  <c r="F18"/>
  <c r="F22"/>
  <c r="F26"/>
  <c r="F30"/>
  <c r="A31" i="94"/>
  <c r="A35"/>
  <c r="A39"/>
  <c r="A43"/>
  <c r="A47"/>
  <c r="A51"/>
  <c r="A31" i="95"/>
  <c r="A35"/>
  <c r="A39"/>
  <c r="A43"/>
  <c r="A47"/>
  <c r="A51"/>
  <c r="A55"/>
  <c r="A59"/>
  <c r="A63"/>
  <c r="A67"/>
  <c r="D29"/>
  <c r="B31"/>
  <c r="C32"/>
  <c r="D33"/>
  <c r="B35"/>
  <c r="C36"/>
  <c r="D37"/>
  <c r="B39"/>
  <c r="C40"/>
  <c r="D41"/>
  <c r="B43"/>
  <c r="C44"/>
  <c r="D45"/>
  <c r="B47"/>
  <c r="C48"/>
  <c r="D49"/>
  <c r="B51"/>
  <c r="C52"/>
  <c r="F17" i="96"/>
  <c r="F19"/>
  <c r="F21"/>
  <c r="F23"/>
  <c r="F25"/>
  <c r="F27"/>
  <c r="F29"/>
  <c r="F31"/>
  <c r="A16"/>
  <c r="B17"/>
  <c r="A18"/>
  <c r="B19"/>
  <c r="A20"/>
  <c r="B21"/>
  <c r="A22"/>
  <c r="B23"/>
  <c r="A24"/>
  <c r="B25"/>
  <c r="A26"/>
  <c r="B27"/>
  <c r="A28"/>
  <c r="B29"/>
  <c r="A30"/>
  <c r="B31"/>
  <c r="A32"/>
  <c r="F60" i="95"/>
  <c r="K60" s="1"/>
  <c r="F41"/>
  <c r="F32"/>
  <c r="F34"/>
  <c r="F36"/>
  <c r="F38"/>
  <c r="F40"/>
  <c r="F19"/>
  <c r="F23"/>
  <c r="F27"/>
  <c r="A30" i="94"/>
  <c r="A34"/>
  <c r="A38"/>
  <c r="A42"/>
  <c r="A46"/>
  <c r="A50"/>
  <c r="A30" i="95"/>
  <c r="A34"/>
  <c r="A38"/>
  <c r="A42"/>
  <c r="A46"/>
  <c r="A50"/>
  <c r="A54"/>
  <c r="A58"/>
  <c r="A62"/>
  <c r="A66"/>
  <c r="C29"/>
  <c r="D30"/>
  <c r="B32"/>
  <c r="C33"/>
  <c r="D34"/>
  <c r="B36"/>
  <c r="C37"/>
  <c r="D38"/>
  <c r="B40"/>
  <c r="C41"/>
  <c r="D42"/>
  <c r="B44"/>
  <c r="C45"/>
  <c r="D46"/>
  <c r="B48"/>
  <c r="C49"/>
  <c r="D50"/>
  <c r="B52"/>
  <c r="C53"/>
  <c r="D54"/>
  <c r="B56"/>
  <c r="C57"/>
  <c r="C35" i="93"/>
  <c r="E34"/>
  <c r="J34" s="1"/>
  <c r="A34"/>
  <c r="C33"/>
  <c r="E32"/>
  <c r="J32" s="1"/>
  <c r="A32"/>
  <c r="C31"/>
  <c r="E30"/>
  <c r="J30" s="1"/>
  <c r="A30"/>
  <c r="C29"/>
  <c r="E16" i="95"/>
  <c r="D35" i="93"/>
  <c r="F34"/>
  <c r="B34"/>
  <c r="D33"/>
  <c r="F32"/>
  <c r="B32"/>
  <c r="D31"/>
  <c r="F30"/>
  <c r="B30"/>
  <c r="D29"/>
  <c r="E67" i="95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G58"/>
  <c r="H44"/>
  <c r="H58"/>
  <c r="G40"/>
  <c r="G35" i="93"/>
  <c r="G33"/>
  <c r="G31"/>
  <c r="G29"/>
  <c r="J66" i="95"/>
  <c r="K64"/>
  <c r="J62"/>
  <c r="I60"/>
  <c r="M58"/>
  <c r="G56"/>
  <c r="G52"/>
  <c r="M42"/>
  <c r="I35" i="93"/>
  <c r="I31"/>
  <c r="G66" i="95"/>
  <c r="M64"/>
  <c r="G62"/>
  <c r="G60"/>
  <c r="J58"/>
  <c r="K56"/>
  <c r="M52"/>
  <c r="H50"/>
  <c r="G46"/>
  <c r="H42"/>
  <c r="G38"/>
  <c r="H24"/>
  <c r="G34"/>
  <c r="H32"/>
  <c r="J30"/>
  <c r="J22"/>
  <c r="G30" i="93"/>
  <c r="I16" i="95"/>
  <c r="F30" i="91"/>
  <c r="E17"/>
  <c r="C19"/>
  <c r="A21"/>
  <c r="D22"/>
  <c r="B24"/>
  <c r="E25"/>
  <c r="C27"/>
  <c r="A29"/>
  <c r="D30"/>
  <c r="B32"/>
  <c r="E33"/>
  <c r="C35"/>
  <c r="A37"/>
  <c r="D38"/>
  <c r="A16"/>
  <c r="B17"/>
  <c r="E18"/>
  <c r="C20"/>
  <c r="A22"/>
  <c r="D23"/>
  <c r="B25"/>
  <c r="E26"/>
  <c r="C28"/>
  <c r="A30"/>
  <c r="D31"/>
  <c r="B33"/>
  <c r="E34"/>
  <c r="C36"/>
  <c r="A38"/>
  <c r="D39"/>
  <c r="B16"/>
  <c r="C58" i="95"/>
  <c r="B61"/>
  <c r="D63"/>
  <c r="C66"/>
  <c r="F19" i="94"/>
  <c r="F27"/>
  <c r="F35"/>
  <c r="F43"/>
  <c r="F51"/>
  <c r="E23"/>
  <c r="E31"/>
  <c r="E39"/>
  <c r="E47"/>
  <c r="B30"/>
  <c r="D32"/>
  <c r="C35"/>
  <c r="B38"/>
  <c r="D40"/>
  <c r="C43"/>
  <c r="B46"/>
  <c r="D48"/>
  <c r="C51"/>
  <c r="B17" i="95"/>
  <c r="B19"/>
  <c r="B21"/>
  <c r="B23"/>
  <c r="B25"/>
  <c r="B27"/>
  <c r="A16" i="94"/>
  <c r="B18"/>
  <c r="B20"/>
  <c r="B22"/>
  <c r="B24"/>
  <c r="B26"/>
  <c r="B28"/>
  <c r="E18" i="93"/>
  <c r="E20"/>
  <c r="E22"/>
  <c r="E24"/>
  <c r="E26"/>
  <c r="E28"/>
  <c r="D16"/>
  <c r="D18"/>
  <c r="D20"/>
  <c r="D22"/>
  <c r="D24"/>
  <c r="D26"/>
  <c r="D28"/>
  <c r="F24" i="91"/>
  <c r="D55" i="95"/>
  <c r="C59"/>
  <c r="B62"/>
  <c r="D64"/>
  <c r="C67"/>
  <c r="F22" i="94"/>
  <c r="F30"/>
  <c r="F38"/>
  <c r="F46"/>
  <c r="E26"/>
  <c r="E34"/>
  <c r="E42"/>
  <c r="E50"/>
  <c r="B31"/>
  <c r="D33"/>
  <c r="C36"/>
  <c r="B39"/>
  <c r="B41"/>
  <c r="C42"/>
  <c r="D43"/>
  <c r="B45"/>
  <c r="C46"/>
  <c r="D47"/>
  <c r="B49"/>
  <c r="C50"/>
  <c r="D51"/>
  <c r="C16" i="95"/>
  <c r="C17"/>
  <c r="C18"/>
  <c r="C19"/>
  <c r="C20"/>
  <c r="C21"/>
  <c r="C22"/>
  <c r="C23"/>
  <c r="C24"/>
  <c r="C25"/>
  <c r="C26"/>
  <c r="C27"/>
  <c r="C28"/>
  <c r="A17" i="94"/>
  <c r="A18"/>
  <c r="A19"/>
  <c r="A20"/>
  <c r="A21"/>
  <c r="A22"/>
  <c r="A23"/>
  <c r="A24"/>
  <c r="A25"/>
  <c r="A26"/>
  <c r="A27"/>
  <c r="A28"/>
  <c r="F16" i="93"/>
  <c r="C16"/>
  <c r="C17"/>
  <c r="C18"/>
  <c r="C19"/>
  <c r="C20"/>
  <c r="C21"/>
  <c r="C22"/>
  <c r="C23"/>
  <c r="C24"/>
  <c r="C25"/>
  <c r="C26"/>
  <c r="C27"/>
  <c r="C28"/>
  <c r="F19" i="91"/>
  <c r="F23"/>
  <c r="F27"/>
  <c r="F31"/>
  <c r="F35"/>
  <c r="F39"/>
  <c r="F16" i="95"/>
  <c r="D53"/>
  <c r="E16" i="96"/>
  <c r="E18"/>
  <c r="E20"/>
  <c r="E22"/>
  <c r="E24"/>
  <c r="E26"/>
  <c r="E28"/>
  <c r="E30"/>
  <c r="E32"/>
  <c r="D16"/>
  <c r="C17"/>
  <c r="D18"/>
  <c r="C19"/>
  <c r="D20"/>
  <c r="C21"/>
  <c r="D22"/>
  <c r="C23"/>
  <c r="F38" i="91"/>
  <c r="A17"/>
  <c r="D18"/>
  <c r="B20"/>
  <c r="E21"/>
  <c r="C23"/>
  <c r="A25"/>
  <c r="D26"/>
  <c r="B28"/>
  <c r="E29"/>
  <c r="C31"/>
  <c r="A33"/>
  <c r="D34"/>
  <c r="B36"/>
  <c r="E37"/>
  <c r="C39"/>
  <c r="E16"/>
  <c r="F32"/>
  <c r="A18"/>
  <c r="D19"/>
  <c r="B21"/>
  <c r="E22"/>
  <c r="C24"/>
  <c r="A26"/>
  <c r="D27"/>
  <c r="B29"/>
  <c r="E30"/>
  <c r="C32"/>
  <c r="A34"/>
  <c r="D35"/>
  <c r="B37"/>
  <c r="E38"/>
  <c r="C56" i="95"/>
  <c r="D59"/>
  <c r="C62"/>
  <c r="B65"/>
  <c r="D67"/>
  <c r="F23" i="94"/>
  <c r="F31"/>
  <c r="F39"/>
  <c r="F47"/>
  <c r="E27"/>
  <c r="E35"/>
  <c r="E43"/>
  <c r="E51"/>
  <c r="C31"/>
  <c r="B34"/>
  <c r="D36"/>
  <c r="C39"/>
  <c r="B42"/>
  <c r="D44"/>
  <c r="C47"/>
  <c r="B50"/>
  <c r="B16" i="95"/>
  <c r="B18"/>
  <c r="B20"/>
  <c r="B22"/>
  <c r="B24"/>
  <c r="B26"/>
  <c r="B28"/>
  <c r="B17" i="94"/>
  <c r="B19"/>
  <c r="B21"/>
  <c r="B23"/>
  <c r="B25"/>
  <c r="B27"/>
  <c r="E17" i="93"/>
  <c r="E19"/>
  <c r="E21"/>
  <c r="E23"/>
  <c r="E25"/>
  <c r="E27"/>
  <c r="E16"/>
  <c r="D17"/>
  <c r="D19"/>
  <c r="D21"/>
  <c r="D23"/>
  <c r="D25"/>
  <c r="D27"/>
  <c r="F20" i="91"/>
  <c r="B53" i="95"/>
  <c r="B58"/>
  <c r="D60"/>
  <c r="C63"/>
  <c r="B66"/>
  <c r="F18" i="94"/>
  <c r="F26"/>
  <c r="F34"/>
  <c r="F42"/>
  <c r="F50"/>
  <c r="E30"/>
  <c r="E38"/>
  <c r="E46"/>
  <c r="D29"/>
  <c r="C32"/>
  <c r="B35"/>
  <c r="D37"/>
  <c r="C40"/>
  <c r="D41"/>
  <c r="B43"/>
  <c r="C44"/>
  <c r="D45"/>
  <c r="B47"/>
  <c r="C48"/>
  <c r="D49"/>
  <c r="B51"/>
  <c r="A16" i="95"/>
  <c r="A17"/>
  <c r="A18"/>
  <c r="A19"/>
  <c r="A20"/>
  <c r="A21"/>
  <c r="A22"/>
  <c r="A23"/>
  <c r="A24"/>
  <c r="A25"/>
  <c r="A26"/>
  <c r="A27"/>
  <c r="A28"/>
  <c r="C16" i="94"/>
  <c r="C17"/>
  <c r="C18"/>
  <c r="C19"/>
  <c r="C20"/>
  <c r="C21"/>
  <c r="C22"/>
  <c r="C23"/>
  <c r="C24"/>
  <c r="C25"/>
  <c r="C26"/>
  <c r="C27"/>
  <c r="C28"/>
  <c r="A16" i="93"/>
  <c r="A17"/>
  <c r="A18"/>
  <c r="A19"/>
  <c r="A20"/>
  <c r="A21"/>
  <c r="A22"/>
  <c r="A23"/>
  <c r="A24"/>
  <c r="A25"/>
  <c r="A26"/>
  <c r="A27"/>
  <c r="A28"/>
  <c r="F17" i="91"/>
  <c r="F21"/>
  <c r="F25"/>
  <c r="F29"/>
  <c r="F33"/>
  <c r="G33" s="1"/>
  <c r="F37"/>
  <c r="B55" i="95"/>
  <c r="E17" i="96"/>
  <c r="E19"/>
  <c r="E21"/>
  <c r="E23"/>
  <c r="E25"/>
  <c r="E27"/>
  <c r="E29"/>
  <c r="E31"/>
  <c r="B16"/>
  <c r="A17"/>
  <c r="B18"/>
  <c r="A19"/>
  <c r="B20"/>
  <c r="A21"/>
  <c r="B22"/>
  <c r="A23"/>
  <c r="B24"/>
  <c r="F34" i="91"/>
  <c r="J25" i="95"/>
  <c r="H23"/>
  <c r="H21"/>
  <c r="H19"/>
  <c r="J17"/>
  <c r="F24" i="93"/>
  <c r="F25"/>
  <c r="F26"/>
  <c r="F27"/>
  <c r="F28"/>
  <c r="B16"/>
  <c r="B17"/>
  <c r="B18"/>
  <c r="B19"/>
  <c r="B20"/>
  <c r="B21"/>
  <c r="B22"/>
  <c r="B23"/>
  <c r="B24"/>
  <c r="B25"/>
  <c r="B26"/>
  <c r="B27"/>
  <c r="B28"/>
  <c r="F18" i="91"/>
  <c r="J18" s="1"/>
  <c r="F22"/>
  <c r="F26"/>
  <c r="C54" i="95"/>
  <c r="B57"/>
  <c r="D58"/>
  <c r="B60"/>
  <c r="C61"/>
  <c r="D62"/>
  <c r="B64"/>
  <c r="C65"/>
  <c r="D66"/>
  <c r="F16" i="94"/>
  <c r="F20"/>
  <c r="F24"/>
  <c r="F28"/>
  <c r="F32"/>
  <c r="F36"/>
  <c r="F40"/>
  <c r="F44"/>
  <c r="F48"/>
  <c r="E16"/>
  <c r="E24"/>
  <c r="E28"/>
  <c r="E32"/>
  <c r="E36"/>
  <c r="E40"/>
  <c r="E44"/>
  <c r="E48"/>
  <c r="B29"/>
  <c r="C30"/>
  <c r="D31"/>
  <c r="B33"/>
  <c r="C34"/>
  <c r="D35"/>
  <c r="B37"/>
  <c r="C38"/>
  <c r="D39"/>
  <c r="K52" i="95"/>
  <c r="J50"/>
  <c r="K50"/>
  <c r="K48"/>
  <c r="J46"/>
  <c r="K46"/>
  <c r="K44"/>
  <c r="J42"/>
  <c r="K42"/>
  <c r="I40"/>
  <c r="H38"/>
  <c r="G36"/>
  <c r="H34"/>
  <c r="J32"/>
  <c r="H30"/>
  <c r="G28"/>
  <c r="H26"/>
  <c r="J24"/>
  <c r="H22"/>
  <c r="H20"/>
  <c r="J18"/>
  <c r="G18"/>
  <c r="F23" i="93"/>
  <c r="F22"/>
  <c r="F21"/>
  <c r="F20"/>
  <c r="F19"/>
  <c r="F18"/>
  <c r="F17"/>
  <c r="D28" i="94"/>
  <c r="D27"/>
  <c r="D26"/>
  <c r="D25"/>
  <c r="D24"/>
  <c r="D23"/>
  <c r="D22"/>
  <c r="D21"/>
  <c r="D20"/>
  <c r="D19"/>
  <c r="D18"/>
  <c r="D17"/>
  <c r="D16"/>
  <c r="D28" i="95"/>
  <c r="D27"/>
  <c r="D26"/>
  <c r="D25"/>
  <c r="D24"/>
  <c r="D23"/>
  <c r="D22"/>
  <c r="D21"/>
  <c r="D20"/>
  <c r="D19"/>
  <c r="D18"/>
  <c r="D17"/>
  <c r="D16"/>
  <c r="B16" i="94"/>
  <c r="D50"/>
  <c r="C49"/>
  <c r="B48"/>
  <c r="D46"/>
  <c r="C45"/>
  <c r="B44"/>
  <c r="D42"/>
  <c r="C41"/>
  <c r="B40"/>
  <c r="D38"/>
  <c r="C37"/>
  <c r="B36"/>
  <c r="D34"/>
  <c r="C33"/>
  <c r="B32"/>
  <c r="D30"/>
  <c r="C29"/>
  <c r="E49"/>
  <c r="E45"/>
  <c r="E41"/>
  <c r="E37"/>
  <c r="E33"/>
  <c r="E29"/>
  <c r="E25"/>
  <c r="F49"/>
  <c r="F45"/>
  <c r="F41"/>
  <c r="F37"/>
  <c r="F33"/>
  <c r="F29"/>
  <c r="F25"/>
  <c r="F21"/>
  <c r="F17"/>
  <c r="B67" i="95"/>
  <c r="D65"/>
  <c r="C64"/>
  <c r="B63"/>
  <c r="D61"/>
  <c r="C60"/>
  <c r="B59"/>
  <c r="D57"/>
  <c r="D16" i="91"/>
  <c r="B39"/>
  <c r="C38"/>
  <c r="D37"/>
  <c r="E36"/>
  <c r="A36"/>
  <c r="B35"/>
  <c r="C34"/>
  <c r="D33"/>
  <c r="E32"/>
  <c r="A32"/>
  <c r="B31"/>
  <c r="C30"/>
  <c r="D29"/>
  <c r="E28"/>
  <c r="A28"/>
  <c r="B27"/>
  <c r="C26"/>
  <c r="D25"/>
  <c r="K25" s="1"/>
  <c r="E24"/>
  <c r="A24"/>
  <c r="B23"/>
  <c r="C22"/>
  <c r="D21"/>
  <c r="E20"/>
  <c r="A20"/>
  <c r="B19"/>
  <c r="C18"/>
  <c r="D17"/>
  <c r="F16"/>
  <c r="F36"/>
  <c r="F28"/>
  <c r="C16"/>
  <c r="E39"/>
  <c r="A39"/>
  <c r="B38"/>
  <c r="C37"/>
  <c r="D36"/>
  <c r="A35"/>
  <c r="B34"/>
  <c r="C33"/>
  <c r="D32"/>
  <c r="E31"/>
  <c r="A31"/>
  <c r="B30"/>
  <c r="C29"/>
  <c r="D28"/>
  <c r="E27"/>
  <c r="A27"/>
  <c r="B26"/>
  <c r="C25"/>
  <c r="D24"/>
  <c r="E23"/>
  <c r="A23"/>
  <c r="B22"/>
  <c r="C21"/>
  <c r="D20"/>
  <c r="E19"/>
  <c r="A19"/>
  <c r="B18"/>
  <c r="C17"/>
  <c r="J20" i="95"/>
  <c r="H18"/>
  <c r="K38"/>
  <c r="I38"/>
  <c r="K36"/>
  <c r="K34"/>
  <c r="I34"/>
  <c r="K32"/>
  <c r="K30"/>
  <c r="I30"/>
  <c r="K28"/>
  <c r="K26"/>
  <c r="I26"/>
  <c r="K24"/>
  <c r="K22"/>
  <c r="I22"/>
  <c r="K20"/>
  <c r="K18"/>
  <c r="I18"/>
  <c r="F82" i="91" l="1"/>
  <c r="K39" i="95"/>
  <c r="L39"/>
  <c r="K43"/>
  <c r="L43"/>
  <c r="K47"/>
  <c r="L47"/>
  <c r="K51"/>
  <c r="L51"/>
  <c r="M55"/>
  <c r="L55"/>
  <c r="K59"/>
  <c r="L59"/>
  <c r="K63"/>
  <c r="L63"/>
  <c r="K67"/>
  <c r="L67"/>
  <c r="I42"/>
  <c r="L42"/>
  <c r="I46"/>
  <c r="L46"/>
  <c r="I50"/>
  <c r="L50"/>
  <c r="I54"/>
  <c r="L54"/>
  <c r="I58"/>
  <c r="L58"/>
  <c r="M62"/>
  <c r="L62"/>
  <c r="I66"/>
  <c r="L66"/>
  <c r="K41"/>
  <c r="L41"/>
  <c r="K45"/>
  <c r="L45"/>
  <c r="M49"/>
  <c r="L49"/>
  <c r="K53"/>
  <c r="L53"/>
  <c r="K57"/>
  <c r="L57"/>
  <c r="M61"/>
  <c r="L61"/>
  <c r="K65"/>
  <c r="L65"/>
  <c r="I44"/>
  <c r="L44"/>
  <c r="H48"/>
  <c r="L48"/>
  <c r="I52"/>
  <c r="L52"/>
  <c r="H56"/>
  <c r="L56"/>
  <c r="G64"/>
  <c r="L64"/>
  <c r="K19"/>
  <c r="L19"/>
  <c r="K23"/>
  <c r="L23"/>
  <c r="K27"/>
  <c r="L27"/>
  <c r="K31"/>
  <c r="L31"/>
  <c r="K35"/>
  <c r="L35"/>
  <c r="M18"/>
  <c r="L18"/>
  <c r="M22"/>
  <c r="L22"/>
  <c r="M26"/>
  <c r="L26"/>
  <c r="M30"/>
  <c r="L30"/>
  <c r="M38"/>
  <c r="L38"/>
  <c r="K17"/>
  <c r="L17"/>
  <c r="K21"/>
  <c r="L21"/>
  <c r="K25"/>
  <c r="L25"/>
  <c r="K29"/>
  <c r="L29"/>
  <c r="K33"/>
  <c r="L33"/>
  <c r="K37"/>
  <c r="L37"/>
  <c r="M20"/>
  <c r="L20"/>
  <c r="M24"/>
  <c r="L24"/>
  <c r="M28"/>
  <c r="L28"/>
  <c r="M32"/>
  <c r="L32"/>
  <c r="J36"/>
  <c r="L36"/>
  <c r="M16"/>
  <c r="L16"/>
  <c r="L69" s="1"/>
  <c r="G16"/>
  <c r="F69"/>
  <c r="J60"/>
  <c r="M34"/>
  <c r="M40"/>
  <c r="J54"/>
  <c r="I20"/>
  <c r="I24"/>
  <c r="I28"/>
  <c r="I32"/>
  <c r="I36"/>
  <c r="G20"/>
  <c r="H19" i="93"/>
  <c r="H23"/>
  <c r="G24" i="95"/>
  <c r="J28"/>
  <c r="G32"/>
  <c r="K40"/>
  <c r="J44"/>
  <c r="J48"/>
  <c r="J52"/>
  <c r="H24" i="93"/>
  <c r="M17" i="95"/>
  <c r="J53"/>
  <c r="H28"/>
  <c r="J56"/>
  <c r="H60"/>
  <c r="J40"/>
  <c r="G44"/>
  <c r="H52"/>
  <c r="M60"/>
  <c r="J61"/>
  <c r="I59"/>
  <c r="J63"/>
  <c r="G67"/>
  <c r="G34" i="93"/>
  <c r="M47" i="95"/>
  <c r="G22"/>
  <c r="H20" i="93"/>
  <c r="H17" i="95"/>
  <c r="J21"/>
  <c r="H25"/>
  <c r="G17"/>
  <c r="I17"/>
  <c r="G29" i="91"/>
  <c r="H40" i="95"/>
  <c r="M44"/>
  <c r="M48"/>
  <c r="K77" i="91"/>
  <c r="K63"/>
  <c r="K59"/>
  <c r="K55"/>
  <c r="H65"/>
  <c r="J65"/>
  <c r="G65"/>
  <c r="I65"/>
  <c r="J61"/>
  <c r="G61"/>
  <c r="I61"/>
  <c r="H57"/>
  <c r="J57"/>
  <c r="G57"/>
  <c r="I57"/>
  <c r="H53"/>
  <c r="J53"/>
  <c r="G53"/>
  <c r="I53"/>
  <c r="H80"/>
  <c r="I80"/>
  <c r="K80"/>
  <c r="G80"/>
  <c r="J80"/>
  <c r="H78"/>
  <c r="K78"/>
  <c r="G78"/>
  <c r="J78"/>
  <c r="I78"/>
  <c r="H64"/>
  <c r="G64"/>
  <c r="K64"/>
  <c r="I64"/>
  <c r="J64"/>
  <c r="H60"/>
  <c r="G60"/>
  <c r="K60"/>
  <c r="I60"/>
  <c r="J60"/>
  <c r="H56"/>
  <c r="G56"/>
  <c r="K56"/>
  <c r="I56"/>
  <c r="J56"/>
  <c r="K65"/>
  <c r="K61"/>
  <c r="K57"/>
  <c r="K52"/>
  <c r="H76"/>
  <c r="I76"/>
  <c r="G76"/>
  <c r="K76"/>
  <c r="J76"/>
  <c r="H74"/>
  <c r="I74"/>
  <c r="G74"/>
  <c r="K74"/>
  <c r="J74"/>
  <c r="H72"/>
  <c r="I72"/>
  <c r="G72"/>
  <c r="K72"/>
  <c r="J72"/>
  <c r="H70"/>
  <c r="I70"/>
  <c r="G70"/>
  <c r="K70"/>
  <c r="J70"/>
  <c r="H68"/>
  <c r="I68"/>
  <c r="G68"/>
  <c r="K68"/>
  <c r="J68"/>
  <c r="H66"/>
  <c r="I66"/>
  <c r="G66"/>
  <c r="K66"/>
  <c r="J66"/>
  <c r="H62"/>
  <c r="I62"/>
  <c r="G62"/>
  <c r="K62"/>
  <c r="J62"/>
  <c r="H58"/>
  <c r="I58"/>
  <c r="G58"/>
  <c r="K58"/>
  <c r="J58"/>
  <c r="H54"/>
  <c r="I54"/>
  <c r="G54"/>
  <c r="K54"/>
  <c r="J54"/>
  <c r="H52"/>
  <c r="J52"/>
  <c r="G52"/>
  <c r="I52"/>
  <c r="H50"/>
  <c r="J50"/>
  <c r="G50"/>
  <c r="I50"/>
  <c r="K50"/>
  <c r="H48"/>
  <c r="J48"/>
  <c r="G48"/>
  <c r="I48"/>
  <c r="K48"/>
  <c r="H46"/>
  <c r="J46"/>
  <c r="G46"/>
  <c r="I46"/>
  <c r="K46"/>
  <c r="H44"/>
  <c r="J44"/>
  <c r="G44"/>
  <c r="I44"/>
  <c r="K44"/>
  <c r="H42"/>
  <c r="J42"/>
  <c r="G42"/>
  <c r="I42"/>
  <c r="K42"/>
  <c r="H40"/>
  <c r="J40"/>
  <c r="G40"/>
  <c r="I40"/>
  <c r="K40"/>
  <c r="G79"/>
  <c r="I79"/>
  <c r="H79"/>
  <c r="J79"/>
  <c r="G77"/>
  <c r="I77"/>
  <c r="H77"/>
  <c r="J77"/>
  <c r="G75"/>
  <c r="J75"/>
  <c r="H75"/>
  <c r="G73"/>
  <c r="J73"/>
  <c r="H73"/>
  <c r="G71"/>
  <c r="J71"/>
  <c r="H71"/>
  <c r="G69"/>
  <c r="J69"/>
  <c r="H69"/>
  <c r="G67"/>
  <c r="J67"/>
  <c r="H67"/>
  <c r="G63"/>
  <c r="I63"/>
  <c r="H63"/>
  <c r="J63"/>
  <c r="G59"/>
  <c r="I59"/>
  <c r="H59"/>
  <c r="J59"/>
  <c r="G55"/>
  <c r="I55"/>
  <c r="H55"/>
  <c r="J55"/>
  <c r="H51"/>
  <c r="G51"/>
  <c r="K51"/>
  <c r="I51"/>
  <c r="J51"/>
  <c r="H49"/>
  <c r="G49"/>
  <c r="K49"/>
  <c r="I49"/>
  <c r="J49"/>
  <c r="H47"/>
  <c r="G47"/>
  <c r="K47"/>
  <c r="I47"/>
  <c r="J47"/>
  <c r="H45"/>
  <c r="G45"/>
  <c r="K45"/>
  <c r="I45"/>
  <c r="J45"/>
  <c r="H43"/>
  <c r="G43"/>
  <c r="K43"/>
  <c r="I43"/>
  <c r="J43"/>
  <c r="H41"/>
  <c r="G41"/>
  <c r="K41"/>
  <c r="I41"/>
  <c r="J41"/>
  <c r="K53"/>
  <c r="I32" i="93"/>
  <c r="K16" i="95"/>
  <c r="G32" i="93"/>
  <c r="J16" i="95"/>
  <c r="G61"/>
  <c r="M65"/>
  <c r="J37"/>
  <c r="M37"/>
  <c r="M29"/>
  <c r="M25"/>
  <c r="G25"/>
  <c r="H37"/>
  <c r="H53"/>
  <c r="G57"/>
  <c r="K61"/>
  <c r="H18" i="93"/>
  <c r="H22"/>
  <c r="J26" i="91"/>
  <c r="H26" i="93"/>
  <c r="J19" i="95"/>
  <c r="J23"/>
  <c r="G59"/>
  <c r="H55"/>
  <c r="H63"/>
  <c r="H67"/>
  <c r="I33"/>
  <c r="I41"/>
  <c r="I29"/>
  <c r="G41"/>
  <c r="M45"/>
  <c r="H49"/>
  <c r="M53"/>
  <c r="G43"/>
  <c r="J45"/>
  <c r="I55"/>
  <c r="J67"/>
  <c r="I30" i="93"/>
  <c r="I34"/>
  <c r="G55" i="95"/>
  <c r="G63"/>
  <c r="G26"/>
  <c r="J26"/>
  <c r="J38"/>
  <c r="G30"/>
  <c r="J34"/>
  <c r="H59"/>
  <c r="G42"/>
  <c r="H46"/>
  <c r="G50"/>
  <c r="K54"/>
  <c r="K58"/>
  <c r="K62"/>
  <c r="M66"/>
  <c r="M50"/>
  <c r="M54"/>
  <c r="M46"/>
  <c r="G54"/>
  <c r="H54"/>
  <c r="I35"/>
  <c r="I39"/>
  <c r="I43"/>
  <c r="I47"/>
  <c r="H39"/>
  <c r="G31"/>
  <c r="M43"/>
  <c r="K55"/>
  <c r="J59"/>
  <c r="I63"/>
  <c r="I67"/>
  <c r="G51"/>
  <c r="J55"/>
  <c r="M59"/>
  <c r="M63"/>
  <c r="M67"/>
  <c r="H34" i="93"/>
  <c r="H30"/>
  <c r="M21" i="95"/>
  <c r="H29"/>
  <c r="I25"/>
  <c r="J33"/>
  <c r="I49"/>
  <c r="J57"/>
  <c r="J65"/>
  <c r="H41"/>
  <c r="H61"/>
  <c r="G19"/>
  <c r="I23"/>
  <c r="H27"/>
  <c r="M19"/>
  <c r="I27"/>
  <c r="I51"/>
  <c r="G35"/>
  <c r="J29"/>
  <c r="M33"/>
  <c r="I37"/>
  <c r="J41"/>
  <c r="I45"/>
  <c r="I21"/>
  <c r="G21"/>
  <c r="G29"/>
  <c r="G33"/>
  <c r="G37"/>
  <c r="M41"/>
  <c r="G45"/>
  <c r="K49"/>
  <c r="I53"/>
  <c r="I57"/>
  <c r="I61"/>
  <c r="I65"/>
  <c r="H16"/>
  <c r="H45"/>
  <c r="H57"/>
  <c r="H65"/>
  <c r="H33"/>
  <c r="G49"/>
  <c r="G65"/>
  <c r="H32" i="93"/>
  <c r="M57" i="95"/>
  <c r="J49"/>
  <c r="G53"/>
  <c r="I31"/>
  <c r="M35"/>
  <c r="M39"/>
  <c r="J43"/>
  <c r="J47"/>
  <c r="H31"/>
  <c r="H35"/>
  <c r="H43"/>
  <c r="J35"/>
  <c r="G39"/>
  <c r="H47"/>
  <c r="J51"/>
  <c r="G47"/>
  <c r="M51"/>
  <c r="J39"/>
  <c r="H51"/>
  <c r="M36"/>
  <c r="H36"/>
  <c r="I48"/>
  <c r="G48"/>
  <c r="I56"/>
  <c r="M56"/>
  <c r="H64"/>
  <c r="I64"/>
  <c r="J64"/>
  <c r="J29" i="93"/>
  <c r="H29"/>
  <c r="J33"/>
  <c r="H33"/>
  <c r="I19" i="95"/>
  <c r="G23"/>
  <c r="J27"/>
  <c r="M31"/>
  <c r="M27"/>
  <c r="M23"/>
  <c r="J31"/>
  <c r="G27"/>
  <c r="I62"/>
  <c r="H62"/>
  <c r="H66"/>
  <c r="K66"/>
  <c r="J31" i="93"/>
  <c r="H31"/>
  <c r="J35"/>
  <c r="H35"/>
  <c r="J21" i="91"/>
  <c r="K22"/>
  <c r="H25" i="93"/>
  <c r="H17"/>
  <c r="H21"/>
  <c r="H37" i="91"/>
  <c r="J31" i="96"/>
  <c r="H31"/>
  <c r="G31"/>
  <c r="K31"/>
  <c r="I31"/>
  <c r="I27"/>
  <c r="H27"/>
  <c r="G27"/>
  <c r="K27"/>
  <c r="J27"/>
  <c r="I23"/>
  <c r="H23"/>
  <c r="G23"/>
  <c r="K23"/>
  <c r="J23"/>
  <c r="J19"/>
  <c r="H19"/>
  <c r="G19"/>
  <c r="K19"/>
  <c r="I19"/>
  <c r="G38" i="94"/>
  <c r="J38"/>
  <c r="H38"/>
  <c r="I38"/>
  <c r="G22"/>
  <c r="J22"/>
  <c r="H22"/>
  <c r="I22"/>
  <c r="J16" i="93"/>
  <c r="G16"/>
  <c r="I16"/>
  <c r="J25"/>
  <c r="G25"/>
  <c r="I25"/>
  <c r="J21"/>
  <c r="G21"/>
  <c r="I21"/>
  <c r="J17"/>
  <c r="G17"/>
  <c r="I17"/>
  <c r="I51" i="94"/>
  <c r="G51"/>
  <c r="J51"/>
  <c r="H51"/>
  <c r="I35"/>
  <c r="G35"/>
  <c r="J35"/>
  <c r="H35"/>
  <c r="H19"/>
  <c r="I19"/>
  <c r="G19"/>
  <c r="J19"/>
  <c r="K38" i="91"/>
  <c r="I38"/>
  <c r="H38"/>
  <c r="J38"/>
  <c r="G38"/>
  <c r="J22"/>
  <c r="H22"/>
  <c r="I22"/>
  <c r="G22"/>
  <c r="G37"/>
  <c r="I37"/>
  <c r="I21"/>
  <c r="H21"/>
  <c r="G21"/>
  <c r="K32" i="96"/>
  <c r="H32"/>
  <c r="I32"/>
  <c r="G32"/>
  <c r="J32"/>
  <c r="K28"/>
  <c r="H28"/>
  <c r="I28"/>
  <c r="G28"/>
  <c r="J28"/>
  <c r="J24"/>
  <c r="H24"/>
  <c r="I24"/>
  <c r="G24"/>
  <c r="K24"/>
  <c r="J20"/>
  <c r="H20"/>
  <c r="I20"/>
  <c r="G20"/>
  <c r="K20"/>
  <c r="H16"/>
  <c r="I16"/>
  <c r="G16"/>
  <c r="J16"/>
  <c r="K16"/>
  <c r="J50" i="94"/>
  <c r="H50"/>
  <c r="I50"/>
  <c r="G50"/>
  <c r="J34"/>
  <c r="H34"/>
  <c r="G34"/>
  <c r="I34"/>
  <c r="J18"/>
  <c r="H18"/>
  <c r="G18"/>
  <c r="I18"/>
  <c r="G28" i="93"/>
  <c r="I28"/>
  <c r="H28"/>
  <c r="J28"/>
  <c r="I24"/>
  <c r="J24"/>
  <c r="G24"/>
  <c r="I20"/>
  <c r="J20"/>
  <c r="G20"/>
  <c r="I47" i="94"/>
  <c r="G47"/>
  <c r="H47"/>
  <c r="J47"/>
  <c r="I31"/>
  <c r="G31"/>
  <c r="J31"/>
  <c r="H31"/>
  <c r="J34" i="91"/>
  <c r="G34"/>
  <c r="K34"/>
  <c r="I34"/>
  <c r="H34"/>
  <c r="I18"/>
  <c r="H18"/>
  <c r="K18"/>
  <c r="G18"/>
  <c r="H33"/>
  <c r="I33"/>
  <c r="G17"/>
  <c r="I17"/>
  <c r="H17"/>
  <c r="H29" i="96"/>
  <c r="K29"/>
  <c r="J29"/>
  <c r="I29"/>
  <c r="G29"/>
  <c r="K25"/>
  <c r="J25"/>
  <c r="I25"/>
  <c r="H25"/>
  <c r="G25"/>
  <c r="G21"/>
  <c r="J21"/>
  <c r="I21"/>
  <c r="H21"/>
  <c r="K21"/>
  <c r="H17"/>
  <c r="G17"/>
  <c r="J17"/>
  <c r="I17"/>
  <c r="K17"/>
  <c r="G46" i="94"/>
  <c r="J46"/>
  <c r="H46"/>
  <c r="I46"/>
  <c r="G30"/>
  <c r="J30"/>
  <c r="H30"/>
  <c r="I30"/>
  <c r="G27" i="93"/>
  <c r="I27"/>
  <c r="H27"/>
  <c r="J27"/>
  <c r="I23"/>
  <c r="G23"/>
  <c r="J23"/>
  <c r="I19"/>
  <c r="G19"/>
  <c r="J19"/>
  <c r="H43" i="94"/>
  <c r="I43"/>
  <c r="G43"/>
  <c r="J43"/>
  <c r="I27"/>
  <c r="G27"/>
  <c r="J27"/>
  <c r="H27"/>
  <c r="K30" i="91"/>
  <c r="I30"/>
  <c r="H30"/>
  <c r="J30"/>
  <c r="G30"/>
  <c r="I16"/>
  <c r="H16"/>
  <c r="G16"/>
  <c r="H29"/>
  <c r="I29"/>
  <c r="G30" i="96"/>
  <c r="J30"/>
  <c r="K30"/>
  <c r="H30"/>
  <c r="I30"/>
  <c r="I26"/>
  <c r="J26"/>
  <c r="K26"/>
  <c r="H26"/>
  <c r="G26"/>
  <c r="I22"/>
  <c r="J22"/>
  <c r="K22"/>
  <c r="H22"/>
  <c r="G22"/>
  <c r="H18"/>
  <c r="G18"/>
  <c r="J18"/>
  <c r="K18"/>
  <c r="I18"/>
  <c r="J42" i="94"/>
  <c r="H42"/>
  <c r="G42"/>
  <c r="I42"/>
  <c r="J26"/>
  <c r="H26"/>
  <c r="G26"/>
  <c r="I26"/>
  <c r="G26" i="93"/>
  <c r="I26"/>
  <c r="J26"/>
  <c r="G22"/>
  <c r="I22"/>
  <c r="J22"/>
  <c r="G18"/>
  <c r="I18"/>
  <c r="J18"/>
  <c r="I39" i="94"/>
  <c r="J39"/>
  <c r="H39"/>
  <c r="G39"/>
  <c r="I23"/>
  <c r="G23"/>
  <c r="H23"/>
  <c r="J23"/>
  <c r="I26" i="91"/>
  <c r="H26"/>
  <c r="K26"/>
  <c r="G26"/>
  <c r="G25"/>
  <c r="I25"/>
  <c r="H25"/>
  <c r="H16" i="93"/>
  <c r="K20" i="91"/>
  <c r="K23"/>
  <c r="G23"/>
  <c r="I23"/>
  <c r="H23"/>
  <c r="J31"/>
  <c r="H31"/>
  <c r="K31"/>
  <c r="I31"/>
  <c r="J39"/>
  <c r="G39"/>
  <c r="K39"/>
  <c r="I39"/>
  <c r="K24"/>
  <c r="G24"/>
  <c r="I24"/>
  <c r="H24"/>
  <c r="J29"/>
  <c r="K29"/>
  <c r="K32"/>
  <c r="I32"/>
  <c r="G32"/>
  <c r="J32"/>
  <c r="H32"/>
  <c r="J37"/>
  <c r="K37"/>
  <c r="I21" i="94"/>
  <c r="G21"/>
  <c r="J21"/>
  <c r="H21"/>
  <c r="I29"/>
  <c r="G29"/>
  <c r="J29"/>
  <c r="H29"/>
  <c r="I37"/>
  <c r="G37"/>
  <c r="J37"/>
  <c r="H37"/>
  <c r="I45"/>
  <c r="G45"/>
  <c r="J45"/>
  <c r="H45"/>
  <c r="J44"/>
  <c r="H44"/>
  <c r="I44"/>
  <c r="G44"/>
  <c r="J36"/>
  <c r="H36"/>
  <c r="I36"/>
  <c r="G36"/>
  <c r="J28"/>
  <c r="H28"/>
  <c r="I28"/>
  <c r="G28"/>
  <c r="J20"/>
  <c r="H20"/>
  <c r="I20"/>
  <c r="G20"/>
  <c r="J24" i="91"/>
  <c r="J23"/>
  <c r="G31"/>
  <c r="H39"/>
  <c r="J25"/>
  <c r="F53" i="94"/>
  <c r="J19" i="91"/>
  <c r="G19"/>
  <c r="I19"/>
  <c r="H19"/>
  <c r="K27"/>
  <c r="J27"/>
  <c r="I27"/>
  <c r="H27"/>
  <c r="J35"/>
  <c r="G35"/>
  <c r="K35"/>
  <c r="I35"/>
  <c r="J17"/>
  <c r="K17"/>
  <c r="I20"/>
  <c r="G20"/>
  <c r="J20"/>
  <c r="H20"/>
  <c r="J28"/>
  <c r="H28"/>
  <c r="K28"/>
  <c r="I28"/>
  <c r="G28"/>
  <c r="J33"/>
  <c r="K33"/>
  <c r="J36"/>
  <c r="H36"/>
  <c r="K36"/>
  <c r="I36"/>
  <c r="G36"/>
  <c r="J16"/>
  <c r="K16"/>
  <c r="I17" i="94"/>
  <c r="H17"/>
  <c r="G17"/>
  <c r="J17"/>
  <c r="I25"/>
  <c r="H25"/>
  <c r="G25"/>
  <c r="J25"/>
  <c r="I33"/>
  <c r="H33"/>
  <c r="G33"/>
  <c r="J33"/>
  <c r="I41"/>
  <c r="H41"/>
  <c r="G41"/>
  <c r="J41"/>
  <c r="I49"/>
  <c r="H49"/>
  <c r="G49"/>
  <c r="J49"/>
  <c r="J48"/>
  <c r="H48"/>
  <c r="I48"/>
  <c r="G48"/>
  <c r="J40"/>
  <c r="H40"/>
  <c r="I40"/>
  <c r="G40"/>
  <c r="J32"/>
  <c r="H32"/>
  <c r="I32"/>
  <c r="G32"/>
  <c r="J24"/>
  <c r="H24"/>
  <c r="I24"/>
  <c r="G24"/>
  <c r="J16"/>
  <c r="H16"/>
  <c r="I16"/>
  <c r="G16"/>
  <c r="K19" i="91"/>
  <c r="G27"/>
  <c r="H35"/>
  <c r="K21"/>
  <c r="L70" i="95" l="1"/>
  <c r="L71" s="1"/>
  <c r="H69"/>
  <c r="H70" s="1"/>
  <c r="H71" s="1"/>
  <c r="K69"/>
  <c r="K70" s="1"/>
  <c r="K71" s="1"/>
  <c r="G69"/>
  <c r="M69"/>
  <c r="M70" s="1"/>
  <c r="M71" s="1"/>
  <c r="J69"/>
  <c r="J70" s="1"/>
  <c r="J71" s="1"/>
  <c r="I69"/>
  <c r="I70" s="1"/>
  <c r="I71" s="1"/>
  <c r="H37" i="93"/>
  <c r="H38" s="1"/>
  <c r="H39" s="1"/>
  <c r="G53" i="94"/>
  <c r="G54" s="1"/>
  <c r="H53"/>
  <c r="H54" s="1"/>
  <c r="H55" s="1"/>
  <c r="J34" i="96"/>
  <c r="J35" s="1"/>
  <c r="J36" s="1"/>
  <c r="I34"/>
  <c r="I35" s="1"/>
  <c r="I36" s="1"/>
  <c r="I37" i="93"/>
  <c r="I38" s="1"/>
  <c r="I39" s="1"/>
  <c r="J37"/>
  <c r="J38" s="1"/>
  <c r="J39" s="1"/>
  <c r="I53" i="94"/>
  <c r="I54" s="1"/>
  <c r="I55" s="1"/>
  <c r="K34" i="96"/>
  <c r="K35" s="1"/>
  <c r="K36" s="1"/>
  <c r="G34"/>
  <c r="H34"/>
  <c r="H35" s="1"/>
  <c r="H36" s="1"/>
  <c r="G37" i="93"/>
  <c r="K82" i="91"/>
  <c r="K83" s="1"/>
  <c r="K84" s="1"/>
  <c r="I82"/>
  <c r="I83" s="1"/>
  <c r="I84" s="1"/>
  <c r="J53" i="94"/>
  <c r="J54" s="1"/>
  <c r="J55" s="1"/>
  <c r="J82" i="91"/>
  <c r="J83" s="1"/>
  <c r="J84" s="1"/>
  <c r="H82"/>
  <c r="H83" s="1"/>
  <c r="H84" s="1"/>
  <c r="G82"/>
  <c r="G55" i="94" l="1"/>
  <c r="F54"/>
  <c r="F55" s="1"/>
  <c r="G70" i="95"/>
  <c r="G38" i="93"/>
  <c r="G39" s="1"/>
  <c r="F37"/>
  <c r="F38" s="1"/>
  <c r="F39" s="1"/>
  <c r="G35" i="96"/>
  <c r="F34"/>
  <c r="F35" s="1"/>
  <c r="F36" s="1"/>
  <c r="G36"/>
  <c r="G83" i="91"/>
  <c r="G84" l="1"/>
  <c r="F83"/>
  <c r="F84" s="1"/>
  <c r="G71" i="95"/>
  <c r="F70"/>
  <c r="F71" s="1"/>
</calcChain>
</file>

<file path=xl/sharedStrings.xml><?xml version="1.0" encoding="utf-8"?>
<sst xmlns="http://schemas.openxmlformats.org/spreadsheetml/2006/main" count="6599" uniqueCount="617">
  <si>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</si>
  <si>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</si>
  <si>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</si>
  <si>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</si>
  <si>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</si>
  <si>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</si>
  <si>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</si>
  <si>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</si>
  <si>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</si>
  <si>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</si>
  <si>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</si>
  <si>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</si>
  <si>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</si>
  <si>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</si>
  <si>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</si>
  <si>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</si>
  <si>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</si>
  <si>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</si>
  <si>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</si>
  <si>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</si>
  <si>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</si>
  <si>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</si>
  <si>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1522</t>
  </si>
  <si>
    <t>Tháng</t>
  </si>
  <si>
    <t>1521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</si>
  <si>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</si>
  <si>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</si>
  <si>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</si>
  <si>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</si>
  <si>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</si>
  <si>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</si>
  <si>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</si>
  <si>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</si>
  <si>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</si>
  <si>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</si>
  <si>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</si>
  <si>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</si>
  <si>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</si>
  <si>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</si>
  <si>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CTGS</t>
  </si>
  <si>
    <t>Dầu DO</t>
  </si>
  <si>
    <t>X01/NL</t>
  </si>
  <si>
    <t>X02/NL</t>
  </si>
  <si>
    <t>X03/NL</t>
  </si>
  <si>
    <t>X04/NL</t>
  </si>
  <si>
    <t>X05/NL</t>
  </si>
  <si>
    <t>X06/NL</t>
  </si>
  <si>
    <t>X07/NL</t>
  </si>
  <si>
    <t>X08/NL</t>
  </si>
  <si>
    <t>X09/NL</t>
  </si>
  <si>
    <t>X10/NL</t>
  </si>
  <si>
    <t>X11/NL</t>
  </si>
  <si>
    <t>X12/NL</t>
  </si>
  <si>
    <t>X01/VL</t>
  </si>
  <si>
    <t>X02/VL</t>
  </si>
  <si>
    <t>X03/VL</t>
  </si>
  <si>
    <t>X04/VL</t>
  </si>
  <si>
    <t>X05/VL</t>
  </si>
  <si>
    <t>Phân bổ chi phí trả trước</t>
  </si>
  <si>
    <t>242</t>
  </si>
  <si>
    <t>Trích khấu hao máy chiển chân không</t>
  </si>
  <si>
    <t>2141</t>
  </si>
  <si>
    <t>Trích khấu hao nhà xưởng</t>
  </si>
  <si>
    <t>Trích khấu hao kho lạnh</t>
  </si>
  <si>
    <t>Trích khấu hao điện chiếu sáng</t>
  </si>
  <si>
    <t>Trích khấu hao cấp thoát nước</t>
  </si>
  <si>
    <t>Trích khấu hao phòng cháy chữa cháy</t>
  </si>
  <si>
    <t>Trích khấu hao quyền sử dụng đất</t>
  </si>
  <si>
    <t>2143</t>
  </si>
  <si>
    <t>Trích khấu hao nhà vòm</t>
  </si>
  <si>
    <t>Trích khấu hao Máy dò kim loại</t>
  </si>
  <si>
    <t>Trích khấu hao Máy đóng gói bao bì chân không</t>
  </si>
  <si>
    <t>Trích khấu hao Lò sấy điện</t>
  </si>
  <si>
    <t>Trích khấu hao Máy lạn mực</t>
  </si>
  <si>
    <t>Trích khấu hao Máy cuốn mực</t>
  </si>
  <si>
    <t>Trích khấu hao Máy xé mực</t>
  </si>
  <si>
    <t>Tiền lương phải trả cho BP Phân Xưởng</t>
  </si>
  <si>
    <t>3341</t>
  </si>
  <si>
    <t>Tiền lương công nhân trực tiếp</t>
  </si>
  <si>
    <t>Tiền cơm BP Phân xưởng</t>
  </si>
  <si>
    <t>Tiền cơm công nhân</t>
  </si>
  <si>
    <t>BHXH phải trả cho BP Phân Xưởng</t>
  </si>
  <si>
    <t>3383</t>
  </si>
  <si>
    <t>BHXH công nhân trực tiếp</t>
  </si>
  <si>
    <t>BHYT phải trả cho BP Phân Xưởng</t>
  </si>
  <si>
    <t>3384</t>
  </si>
  <si>
    <t>BHYT công nhân trực tiếp</t>
  </si>
  <si>
    <t>BHTN của  BP Phân Xưởng</t>
  </si>
  <si>
    <t>BHTN của công nhân trực tiếp</t>
  </si>
  <si>
    <t>Nước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</si>
  <si>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</si>
  <si>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</si>
  <si>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</si>
  <si>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</si>
  <si>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</si>
  <si>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</si>
  <si>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</si>
  <si>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</si>
  <si>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</si>
  <si>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155</t>
  </si>
  <si>
    <t>- Tài khoản : 632</t>
  </si>
  <si>
    <t>Ghi Nợ tài khoản : 632</t>
  </si>
  <si>
    <t>- Ghi có TK : 632</t>
  </si>
  <si>
    <t>641</t>
  </si>
  <si>
    <t>An Phú - Phí xử lý cá khô</t>
  </si>
  <si>
    <t>Headway - Cước tàu</t>
  </si>
  <si>
    <t>Toàn Nguyễn - Bảo hộ lao động</t>
  </si>
  <si>
    <t>Cước vận chuyển</t>
  </si>
  <si>
    <t>Tiền lương phải trả cho BP quản lý</t>
  </si>
  <si>
    <t>Tiền cơm BP quản lý</t>
  </si>
  <si>
    <t>BHXH cho BP quản lý</t>
  </si>
  <si>
    <t>BHYT cho BP quản lý</t>
  </si>
  <si>
    <t>BHTN của BP quản lý</t>
  </si>
  <si>
    <t>GBN</t>
  </si>
  <si>
    <t>642</t>
  </si>
  <si>
    <t>1121</t>
  </si>
  <si>
    <t>Q11 - Phí dịch vụ</t>
  </si>
  <si>
    <t>Q11 - Phí dịch vụ thanh toán</t>
  </si>
  <si>
    <t>131</t>
  </si>
  <si>
    <t>Jintatsu - Phí thông báo L/C</t>
  </si>
  <si>
    <t>Jintatsu - Phí NHNG giảm trừ</t>
  </si>
  <si>
    <t>CuuLong - Phí NHNG giảm trừ</t>
  </si>
  <si>
    <t>Thuế môn bài phải nộp</t>
  </si>
  <si>
    <t>Xăng</t>
  </si>
  <si>
    <t>Phí gửi chứng từ, phụ thu xăng</t>
  </si>
  <si>
    <t>Trích khấu hao nhà làm việc</t>
  </si>
  <si>
    <t>Trích khấu hao nhà bảo vệ, đường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</si>
  <si>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</si>
  <si>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</si>
  <si>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</si>
  <si>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</si>
  <si>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</si>
  <si>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</si>
  <si>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</si>
  <si>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</si>
  <si>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</si>
  <si>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</si>
  <si>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</si>
  <si>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</si>
  <si>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X06/VL</t>
  </si>
  <si>
    <t>X07/VL</t>
  </si>
  <si>
    <t>C23</t>
  </si>
  <si>
    <t>C30</t>
  </si>
  <si>
    <t>C33</t>
  </si>
  <si>
    <t>C38</t>
  </si>
  <si>
    <t>C01</t>
  </si>
  <si>
    <t>C07</t>
  </si>
  <si>
    <t>C10</t>
  </si>
  <si>
    <t>C15</t>
  </si>
  <si>
    <t>C27</t>
  </si>
  <si>
    <t>C32</t>
  </si>
  <si>
    <t>C34</t>
  </si>
  <si>
    <t>C11</t>
  </si>
  <si>
    <t>C13</t>
  </si>
  <si>
    <t>C14</t>
  </si>
  <si>
    <t>Phí cơ sở hạ tầng</t>
  </si>
  <si>
    <t>C20</t>
  </si>
  <si>
    <t>C02</t>
  </si>
  <si>
    <t>C03</t>
  </si>
  <si>
    <t>C04</t>
  </si>
  <si>
    <t>C05</t>
  </si>
  <si>
    <t>C09</t>
  </si>
  <si>
    <t>C16</t>
  </si>
  <si>
    <t>C17</t>
  </si>
  <si>
    <t>C18</t>
  </si>
  <si>
    <t>C21</t>
  </si>
  <si>
    <t>C22</t>
  </si>
  <si>
    <t>C26</t>
  </si>
  <si>
    <t>C28</t>
  </si>
  <si>
    <t>C29</t>
  </si>
  <si>
    <t>C36</t>
  </si>
  <si>
    <t>C39</t>
  </si>
  <si>
    <t>C42</t>
  </si>
  <si>
    <t>C44</t>
  </si>
  <si>
    <t>C45</t>
  </si>
  <si>
    <t>Q11 - Phí kiểm đếm</t>
  </si>
  <si>
    <t>Q4 - Phí dịch vụ thông báo số dư tự động</t>
  </si>
  <si>
    <t>Chi phí tiếp khách</t>
  </si>
  <si>
    <t>C08</t>
  </si>
  <si>
    <t>C12</t>
  </si>
  <si>
    <t>C19</t>
  </si>
  <si>
    <t>C24</t>
  </si>
  <si>
    <t>C31</t>
  </si>
  <si>
    <t>C35</t>
  </si>
  <si>
    <t>1122</t>
  </si>
  <si>
    <t>Song Tân - Cước vận chuyển quốc tế</t>
  </si>
  <si>
    <t>Song Tân - Phí chứng từ, THC, khai hải quan</t>
  </si>
  <si>
    <t>C06</t>
  </si>
  <si>
    <t>Phí chứng từ</t>
  </si>
  <si>
    <t>- Ghi có TK : 642</t>
  </si>
  <si>
    <t>C25</t>
  </si>
  <si>
    <t>Q11 - Phí thương lượng chứng từ</t>
  </si>
  <si>
    <t>6422</t>
  </si>
  <si>
    <t>Q11 - Phí DHL</t>
  </si>
  <si>
    <t>Q11 - Phí thanh toán</t>
  </si>
  <si>
    <t>Giai Điệu - Cước vận chuyển quốc tế</t>
  </si>
  <si>
    <t>An Lạc SG - Chi phí thuê xe</t>
  </si>
  <si>
    <t>3338</t>
  </si>
  <si>
    <t>6421</t>
  </si>
  <si>
    <t>Song Tân - Phí chứng từ, phí THC, Seal</t>
  </si>
  <si>
    <t>Song Tân - Phí chứng từ bổ sung</t>
  </si>
  <si>
    <t>Song Tân - Cước VC nội địa, nâng hạ cont rỗng</t>
  </si>
  <si>
    <t>Song Tân - Phí chứng từ, phí đại lý, phí THC</t>
  </si>
  <si>
    <t>Song Tân - Phụ phí tại cảng Matsuyama</t>
  </si>
  <si>
    <t>Tân Minh Thư - Mua VP phẩm</t>
  </si>
  <si>
    <t>Jintatsu - Phí NH NNg giảm trừ</t>
  </si>
  <si>
    <t>TraceHouse - Dịch vụ thanh toán ngoài nước</t>
  </si>
  <si>
    <t>TraceHouse - Phí dịch vụ thanh toán ngoài nước</t>
  </si>
  <si>
    <t>Namgyung - Phí NH NNg giảm trừ</t>
  </si>
  <si>
    <t>Ukraina - Phí dịch vụ thanh toán ngoài nước</t>
  </si>
  <si>
    <t>Ukraina - Phí NH NNg giảm trừ</t>
  </si>
  <si>
    <t>Cước VT - CNTT tháng 12/2013</t>
  </si>
  <si>
    <t>111</t>
  </si>
  <si>
    <t>Cước CPN Tháng 12/2013</t>
  </si>
  <si>
    <t>Trả tiền rác thải T12/2013</t>
  </si>
  <si>
    <t>Phí xếp dỡ, niêm chì, chứng từ</t>
  </si>
  <si>
    <t>Khám sức khoẻ HĐ 02/PKD/HĐKSK 2013</t>
  </si>
  <si>
    <t>Phí vị trí Standdout</t>
  </si>
  <si>
    <t>Phí kiểm dịch khô cá mai</t>
  </si>
  <si>
    <t>Vệ sinh Container</t>
  </si>
  <si>
    <t>Cước vận tải quốc tế, phí THC, chứng từ</t>
  </si>
  <si>
    <t>Đóng tiền chậm nộp HQ</t>
  </si>
  <si>
    <t>Lệ phí làm thủ tục hải quan</t>
  </si>
  <si>
    <t>lệ phí hải quan</t>
  </si>
  <si>
    <t>Phí dịch vụ bảo vệ</t>
  </si>
  <si>
    <t>Phí điện và vận hành cont lạnh</t>
  </si>
  <si>
    <t>Trả tiền rác thải Tháng 01/2014 + thưởng tết</t>
  </si>
  <si>
    <t>C40</t>
  </si>
  <si>
    <t>C41</t>
  </si>
  <si>
    <t>3389</t>
  </si>
  <si>
    <t>Q11 - Phí thông báo L/C</t>
  </si>
  <si>
    <t>Giai Điệu - Phí xếp dỡ, chứng từ, niêm chì</t>
  </si>
  <si>
    <t>Nafu 4 - Phí kiểm tra lô hàng, phí gửi mẫu</t>
  </si>
  <si>
    <t>Nafu 4 - Phí phân tích chỉ tiêu</t>
  </si>
  <si>
    <t>BH Bến Tre - MCE/00684756</t>
  </si>
  <si>
    <t>Belokea - Phí thanh toán ngoài nước</t>
  </si>
  <si>
    <t>Belokea - Phí NHNN giảm trừ</t>
  </si>
  <si>
    <t>TraceHouse - Phí thanh toán ngoài nước</t>
  </si>
  <si>
    <t>Ukraina - Phí NHNNg giảm trừ</t>
  </si>
  <si>
    <t>Rút ruột thủ công hàng lạnh</t>
  </si>
  <si>
    <t>Phí vận chuyển</t>
  </si>
  <si>
    <t>Cước CPN T01/2014</t>
  </si>
  <si>
    <t>Mua văn phòng phẩm các loại</t>
  </si>
  <si>
    <t>Phí xét nghiệm mẫu nước</t>
  </si>
  <si>
    <t>Phí dịch vụ bảo vệ T02/2014</t>
  </si>
  <si>
    <t>Thẻ chữ ký điện tử</t>
  </si>
  <si>
    <t>Q11 - Thanh toán cước vận chuyển và phí liên quan</t>
  </si>
  <si>
    <t>Q11 - Phí thông báo số dư TK VNĐ</t>
  </si>
  <si>
    <t>Q11 - Phí thông báo số dư TK USD</t>
  </si>
  <si>
    <t>Speedgate - Cước vận chuyển, phí nâng hạ bãi</t>
  </si>
  <si>
    <t>CH Xuân Thu - Thuốc diệt chuột - ruồi</t>
  </si>
  <si>
    <t>BH Bến Tre - MCE/00694536</t>
  </si>
  <si>
    <t>Cước CPN T02/2014</t>
  </si>
  <si>
    <t>Bảo dưỡng xe ô tô: 51A - 141.74</t>
  </si>
  <si>
    <t>Dịch vụ bảo vệ T 03/2014</t>
  </si>
  <si>
    <t>Bình N120</t>
  </si>
  <si>
    <t>Khám sức khỏe đợt 2</t>
  </si>
  <si>
    <t>Form CO</t>
  </si>
  <si>
    <t>BHYT Điều chỉnh tăng</t>
  </si>
  <si>
    <t>Q11 - Phí thông báo tu chỉnh L/C</t>
  </si>
  <si>
    <t>Q11 - Phí thanh toán, kiểm đếm</t>
  </si>
  <si>
    <t>Nafu 4 - Phí kiểm tra lô hàng, gửi mẫu</t>
  </si>
  <si>
    <t>BH Bến Tre - MCE/00706943, MCE/00705298</t>
  </si>
  <si>
    <t>BH Bến Tre - MCE/00718497</t>
  </si>
  <si>
    <t>Tokai - Trả lãi vay chiết khấu, CCTP và giấy tờ có ghi</t>
  </si>
  <si>
    <t>Tokai - Phí NH NNg giảm trừ</t>
  </si>
  <si>
    <t>Trả tiền rác T 02/2014 + T03/2014</t>
  </si>
  <si>
    <t>Cước VT _ CNTT T03/2014</t>
  </si>
  <si>
    <t>Cước CPN T03/2014</t>
  </si>
  <si>
    <t>Sửa xe ô tô 51A-141.74</t>
  </si>
  <si>
    <t>Phí sao y</t>
  </si>
  <si>
    <t>Văn phòng phẩm các loại</t>
  </si>
  <si>
    <t>Đóng ruột thủ công hàng lạnh</t>
  </si>
  <si>
    <t>Q4 - Phí thông báo số dư tự động TK USD</t>
  </si>
  <si>
    <t>Q4 - Phí thông báo số dư tự động TK VNĐ</t>
  </si>
  <si>
    <t>Phương Đông - Cước vận chuyển quốc tế</t>
  </si>
  <si>
    <t>Phương Đông - Phí THC, phí chứng từ, phí Seal, phí ANS</t>
  </si>
  <si>
    <t>Song Tân - Phí chứng từ, THC, Seal, phí khai hải quan</t>
  </si>
  <si>
    <t>BH Bến Tre - Bảo hiểm nha xưởng AD0098/14CB75003</t>
  </si>
  <si>
    <t>CuuLong - Phí NHNN giảm trừ</t>
  </si>
  <si>
    <t>Cước VT-CNTT T04/2014</t>
  </si>
  <si>
    <t>Trả tiền rác T04/2014</t>
  </si>
  <si>
    <t>Phí phân tích mẫu</t>
  </si>
  <si>
    <t>Cước CPN T04/2014</t>
  </si>
  <si>
    <t>Mua Hoa tươi</t>
  </si>
  <si>
    <t>Mua VPP</t>
  </si>
  <si>
    <t>Test thử Uree</t>
  </si>
  <si>
    <t>ĐG cá khô tẩm gia vị nướng các loại</t>
  </si>
  <si>
    <t>Trả tiền rác T05/2014</t>
  </si>
  <si>
    <t>Q11 - Phí thông báo số dư tự động tK USD</t>
  </si>
  <si>
    <t>Q11 - phí dịch vụ</t>
  </si>
  <si>
    <t>Q4 - Phí thanh toán</t>
  </si>
  <si>
    <t>TTCL 3 - Phí duy trì MSMV</t>
  </si>
  <si>
    <t>Minh Việt - Phí tư vấn giám sát môi trường</t>
  </si>
  <si>
    <t>Nafu 4 - Phí, lệ phí, phí kiểm tra lô hàng</t>
  </si>
  <si>
    <t>Nafu 4 - Phí, lệ phí, phí phân tích mẫu gửi</t>
  </si>
  <si>
    <t>Nafu 4 - Phí phân tích các chỉ tiêu</t>
  </si>
  <si>
    <t>BH Bến Tre - MCE/00736718 &amp; MCE/00736697</t>
  </si>
  <si>
    <t>CuuLong - Phí dịch vụ thanh toán</t>
  </si>
  <si>
    <t>Ukraina - Phí dịch vụ thanh toán</t>
  </si>
  <si>
    <t>Ukraina - Phí NHNN giảm trừ</t>
  </si>
  <si>
    <t>Jintatsu - Phí NHNN giảm trừ</t>
  </si>
  <si>
    <t>TraceHouse - Phí dịch vụ thanh toán</t>
  </si>
  <si>
    <t>TraceHouse - Phí NHNG giảm trừ</t>
  </si>
  <si>
    <t>Lệ phí hải quan</t>
  </si>
  <si>
    <t>Cước VT-CNTT T05/2014</t>
  </si>
  <si>
    <t>Cước CPN T05/2014</t>
  </si>
  <si>
    <t>Sửa chữa xe 56S-1514</t>
  </si>
  <si>
    <t>Phí hiệu chỉnh nhiệt kế thủy ngân</t>
  </si>
  <si>
    <t>Bảo dưỡng xe 51A-141.74</t>
  </si>
  <si>
    <t>Sửa chữa xe 51A-141.74</t>
  </si>
  <si>
    <t>Phí hiệu chỉnh quả cân</t>
  </si>
  <si>
    <t>Q11 - Phí xử lý bộ chứng từ</t>
  </si>
  <si>
    <t>Q11 - Phí tu chỉnh L/C</t>
  </si>
  <si>
    <t>Q4 - Phí dịch vụ Internet banking</t>
  </si>
  <si>
    <t>Q11 - Phí thanh toán, dịch vụ ngân quỹ</t>
  </si>
  <si>
    <t>Q11 - Phí thu về dịch vụ ngân quỹ</t>
  </si>
  <si>
    <t>Eimskip - Phí kéo cont</t>
  </si>
  <si>
    <t>Eimskip - Cước vận chuyển quốc tế</t>
  </si>
  <si>
    <t>G.O.L - Phí DV sử dụng phần mềm CDS</t>
  </si>
  <si>
    <t>Bảo Hiểm BIDV - Bảo hiểm hàng hóa xuất khẩu</t>
  </si>
  <si>
    <t>Nafu 4 - Phí, lệ phí kiểm tra lô hàng</t>
  </si>
  <si>
    <t>BH Bến Tre - MCE/00749482</t>
  </si>
  <si>
    <t>Thành Phú - Trục in bao bì</t>
  </si>
  <si>
    <t>Headway - Phí chứng từ, niêm chì, xếp dỡ</t>
  </si>
  <si>
    <t>Ukraina - Phí NHNG giảm trừ</t>
  </si>
  <si>
    <t>Tokai - Phí thanh toán bộ chứng từ</t>
  </si>
  <si>
    <t>Tokai - Phí NHNN giảm trừ</t>
  </si>
  <si>
    <t>Jintatsu - Phí thanh toán bộ chứng từ</t>
  </si>
  <si>
    <t>TraceHouse - Phí dịch vụ thanh toán nước ngoài</t>
  </si>
  <si>
    <t>Bếp hồng ngoại</t>
  </si>
  <si>
    <t>Cước VT - CNTT T06/2014</t>
  </si>
  <si>
    <t>Cước CPN T06/2014</t>
  </si>
  <si>
    <t>Phí xếp dỡ, niêm chì, phí khai hải quan</t>
  </si>
  <si>
    <t>Cước và phụ phí vận chuyển</t>
  </si>
  <si>
    <t>Thanh toán tiền đào tạo HACCP</t>
  </si>
  <si>
    <t>Phí dịch vụ bảo vệ T07/14</t>
  </si>
  <si>
    <t>C37</t>
  </si>
  <si>
    <t>Sữa chữa xe 56S - 1514</t>
  </si>
  <si>
    <t>C43</t>
  </si>
  <si>
    <t>Mua ổ cứng, bộ nhớ vi tính</t>
  </si>
  <si>
    <t>GBC</t>
  </si>
  <si>
    <t>Q11 - Phí xử lý chứng từ, phí DHL</t>
  </si>
  <si>
    <t>Q4 - VAT Phí thông báo số dư tự động TK VNĐ</t>
  </si>
  <si>
    <t>Q4 - Phí dịch vụ thông báo TK 140214851009465 từ 09/08/14-10/11/14</t>
  </si>
  <si>
    <t>Q4 - Phí dịch vụ thông báo TK 140214851009479 từ 09/08/14-10/11/14</t>
  </si>
  <si>
    <t>Q11 - Phí kiểm đếm, phí dịch vụ</t>
  </si>
  <si>
    <t xml:space="preserve">Q11 - Phí thanh toán </t>
  </si>
  <si>
    <t>Nafu 4 - Phí kiểm nghiệm</t>
  </si>
  <si>
    <t>THS Sài Gòn - Hoa hồng UTXK HĐ Số 94/UT-AL-ATP</t>
  </si>
  <si>
    <t>THS Sài Gòn - Hoa hồng UTXK HĐ Số 02/UT-AL-ATP</t>
  </si>
  <si>
    <t>ThreeC - Phí thanh toán</t>
  </si>
  <si>
    <t>ThreeC - Phí NHNG giảm trừ</t>
  </si>
  <si>
    <t>ThreeC - Phí dịch vụ thanh toán nước ngoài</t>
  </si>
  <si>
    <t>Phí cấp cont, hạ bãi, kiểm hóa</t>
  </si>
  <si>
    <t>Cước VT-CNTT tháng 07/2014</t>
  </si>
  <si>
    <t>Trả tiền rác T06+07/2014</t>
  </si>
  <si>
    <t>Cước CPN T07/2014</t>
  </si>
  <si>
    <t>Phí cấp cont, hạ bãi</t>
  </si>
  <si>
    <t>Nộp phí, lệ phí</t>
  </si>
  <si>
    <t>Bảo dưỡng xe ô tô 51A-141.74</t>
  </si>
  <si>
    <t>Phí xếp dỡ, phí niêm chì</t>
  </si>
  <si>
    <t>Phí dịch vụ bảo vệ T08/2014</t>
  </si>
  <si>
    <t>Lắp sứ đỡ tăng cường FCO</t>
  </si>
  <si>
    <t>Q11 - Phí thanh toán, phí kiểm đếm</t>
  </si>
  <si>
    <t>Q11 - Phí dịch vụ thanh toán, điện phí</t>
  </si>
  <si>
    <t>Nafu 4 - Tập huấn kiến thức an toàn thực phẩm</t>
  </si>
  <si>
    <t>Bizmax - Phí thanh toán bộ chứng từ</t>
  </si>
  <si>
    <t>Bizmax - Phí NH NNg giảm trừ</t>
  </si>
  <si>
    <t>ATB - Phí dịch vụ thanh toán</t>
  </si>
  <si>
    <t>ATB - Phí NH NNg giảm trừ</t>
  </si>
  <si>
    <t>Jintatsu - VAT Phí thông báo L/C</t>
  </si>
  <si>
    <t>CuuLong - Phí dịch vụ thanh toán nước ngoài</t>
  </si>
  <si>
    <t>CuuLong - Phí NH NNg giảm trừ</t>
  </si>
  <si>
    <t>Phí hạ bãi, nâng cont</t>
  </si>
  <si>
    <t>Phí phân tích mẵu</t>
  </si>
  <si>
    <t>Cước VT-CNTT tháng 08/2014</t>
  </si>
  <si>
    <t>Cước CPN tháng 08/2014</t>
  </si>
  <si>
    <t>Nộp phí, lệ phí, form AJ</t>
  </si>
  <si>
    <t>Phí sữa chữa xe 56S-1514</t>
  </si>
  <si>
    <t>Phí đánh giá khô cá mai tẩm gia vị nướng các loại</t>
  </si>
  <si>
    <t>Phí CPN, phụ thu xăng</t>
  </si>
  <si>
    <t>Trả tiền rác T08+09/2014</t>
  </si>
  <si>
    <t>Q4 - Phí thanh toán ngoài nước</t>
  </si>
  <si>
    <t>Q11 - Phí điều chỉnh lệnh chuyển tiền 24/10/14</t>
  </si>
  <si>
    <t>BH Bến Tre - MCE/00783918</t>
  </si>
  <si>
    <t>Nafu 4 - Phí kiểm tra lô hàng</t>
  </si>
  <si>
    <t>ATB - Phí thanh toán dịch vụ nước ngoài</t>
  </si>
  <si>
    <t>ATB - Phí NHNN giảm trừ</t>
  </si>
  <si>
    <t>Ukraina - Phí dịch vụ nước ngoài</t>
  </si>
  <si>
    <t>Tokai - Phí dịch vụ nước ngoài</t>
  </si>
  <si>
    <t>Bizmax - Phí dịch vụ nước ngoài</t>
  </si>
  <si>
    <t>Bizmax - Phí NHNN giảm trừ</t>
  </si>
  <si>
    <t>Bizmax - Phí xử lý bộ chứng từ, phí DHL</t>
  </si>
  <si>
    <t>Cước VT-CNTT tháng 09/2014</t>
  </si>
  <si>
    <t>Bình nóng lạnh</t>
  </si>
  <si>
    <t>Phí hạ bãi, cấp cont</t>
  </si>
  <si>
    <t>Phí cấp cont, nâng cont</t>
  </si>
  <si>
    <t>Phí hạ bãi</t>
  </si>
  <si>
    <t>Khám chữa bệnh</t>
  </si>
  <si>
    <t>Phí dịch vụ bảo vệ tháng 10/2014</t>
  </si>
  <si>
    <t>Mực in</t>
  </si>
  <si>
    <t>Phí chuyển phát nhanh, phụ thu xăng</t>
  </si>
  <si>
    <t>Q11 - Phạt chậm nộp NS</t>
  </si>
  <si>
    <t>Q11 - Phí thanh toán ngoài nước</t>
  </si>
  <si>
    <t>Q11 - Điện phí chuyển điện</t>
  </si>
  <si>
    <t>Cước VT-CNTT tháng 10/2014</t>
  </si>
  <si>
    <t>Dịch vụ kê khai chữ ký số qua mạng</t>
  </si>
  <si>
    <t>Phí lưu kho, bốc xếp</t>
  </si>
  <si>
    <t>Bảo dưỡng xe 56S - 1514</t>
  </si>
  <si>
    <t>Máy tính xách tay</t>
  </si>
  <si>
    <t>Phí, lệ phí</t>
  </si>
  <si>
    <t>Phí chứng từ, bốc xếp, xếp dỡ</t>
  </si>
  <si>
    <t>Phí bốc xếp kiểm hóa hàng kho</t>
  </si>
  <si>
    <t>Bộ nhớ máy tính xách tay</t>
  </si>
  <si>
    <t>Phụ phí, phí xếp dỡ, phí niêm chì</t>
  </si>
  <si>
    <t>Phí dịch vụ bảo vệ tháng 11/2014</t>
  </si>
  <si>
    <t>ThreeC - Phí NHng giảm trừ</t>
  </si>
  <si>
    <t>Q11 - Phí thông báo số dư tự đông TK VNĐ</t>
  </si>
  <si>
    <t>Q11 - Phí thông báo số dư tự đông TK USD</t>
  </si>
  <si>
    <t>Nâng rỗng</t>
  </si>
  <si>
    <t>Cước vận chuyển cont</t>
  </si>
  <si>
    <t>Nâng rỗng lạnh</t>
  </si>
  <si>
    <t>Cước VT - CNTT tháng 11/2014</t>
  </si>
  <si>
    <t>Xét nghiệm nước</t>
  </si>
  <si>
    <t>Thu gom, vận chuyển rác thải</t>
  </si>
  <si>
    <t>Cấp cont rỗng lạnh</t>
  </si>
  <si>
    <t>Hạ bãi chờ xuất cont hàng</t>
  </si>
  <si>
    <t>Hạ bãi chờ xuất cont hàng lạnh</t>
  </si>
  <si>
    <t>Hạ bãi chờ kiểm hóa cont hàng</t>
  </si>
  <si>
    <t>Nâng hạ hàng cont</t>
  </si>
  <si>
    <t>Gạch men</t>
  </si>
  <si>
    <t>Xăng, dầu</t>
  </si>
  <si>
    <t>Cước vận chuyển hàng</t>
  </si>
  <si>
    <t>Khám chữa bệnh theo HĐ KSK</t>
  </si>
  <si>
    <t>Cước CPN T11</t>
  </si>
  <si>
    <t>Nhớt, R22 Gas</t>
  </si>
  <si>
    <t>Xăng, Dầu</t>
  </si>
  <si>
    <t>Phí xác nhận kiến thức ATTP</t>
  </si>
  <si>
    <t>C47</t>
  </si>
  <si>
    <t>Phí hạ hàng</t>
  </si>
  <si>
    <t>C48</t>
  </si>
  <si>
    <t>C50</t>
  </si>
  <si>
    <t>Phí sửa chữa xe 56S - 1514</t>
  </si>
  <si>
    <t>C51</t>
  </si>
  <si>
    <t>Phí lắp đặt camera</t>
  </si>
  <si>
    <t>C52</t>
  </si>
  <si>
    <t>Phí cung ứng dịch vụ bảo vệ T12/2014</t>
  </si>
  <si>
    <t>C55</t>
  </si>
  <si>
    <t>C58</t>
  </si>
  <si>
    <t>Cấp cont rỗng lạnh, hạ bãi</t>
  </si>
  <si>
    <t>C59</t>
  </si>
  <si>
    <t>C60</t>
  </si>
  <si>
    <t>C61</t>
  </si>
  <si>
    <t>C62</t>
  </si>
  <si>
    <t>Cước CPN T12</t>
  </si>
  <si>
    <t>C63</t>
  </si>
  <si>
    <t>Phí xếp dỡ, niêm chì, phụ phí cước</t>
  </si>
  <si>
    <t>Snack Depot - Phí thanh toán</t>
  </si>
  <si>
    <t>Yih Yii - Phí thanh toán</t>
  </si>
  <si>
    <t>Yanbian - Phí thanh toán</t>
  </si>
  <si>
    <t>Dong Xing - Phí thanh toán</t>
  </si>
  <si>
    <t>Điện lực LA - Điện kỳ 1 Tháng 01/2014</t>
  </si>
  <si>
    <t>Điện lực LA - Điện kỳ 2 T01/2014</t>
  </si>
  <si>
    <t>Điện lực LA - Điện kỳ 3 T01/2014</t>
  </si>
  <si>
    <t>Nước, nước thải, phí CSHT</t>
  </si>
  <si>
    <t>Mua giấy vệ sinh</t>
  </si>
  <si>
    <t>Xuất SX - Ghẹ NL</t>
  </si>
  <si>
    <t>Xuất SX - Cá chỉ vàng NL</t>
  </si>
  <si>
    <t>Xuất SX - Cá ngân NL</t>
  </si>
  <si>
    <t>Xuất SX - Cá cơm NL</t>
  </si>
  <si>
    <t>Xuất SX - Cá mai NL</t>
  </si>
  <si>
    <t>Xuất SX - Cá bống NL</t>
  </si>
  <si>
    <t>Xuất SX - Tôm NL</t>
  </si>
  <si>
    <t>Xuất SX - Cá bò NL</t>
  </si>
  <si>
    <t>Xuất dùng - Bột ngọt</t>
  </si>
  <si>
    <t>Xuất dùng - Đường</t>
  </si>
  <si>
    <t>Xuất dùng - Gas</t>
  </si>
  <si>
    <t>Xuất dùng - Muối</t>
  </si>
  <si>
    <t>Xuất dùng - Băng keo</t>
  </si>
  <si>
    <t>Xuất dùng - Túi PE</t>
  </si>
  <si>
    <t>Xuất dùng - Thùng carton 54.5x37.5x38</t>
  </si>
  <si>
    <t>Xuất dùng - Thùng carton 36.5x26x17.5</t>
  </si>
  <si>
    <t>Xuất dùng - Thùng carton 56x36x22</t>
  </si>
  <si>
    <t>Xuất dùng - Thùng carton 48x32x16</t>
  </si>
  <si>
    <t>Xuất dùng - Thùng carton 48x35.5x22</t>
  </si>
  <si>
    <t>Xuất dùng - Hũ ly nhỏ nắp trắng trong</t>
  </si>
  <si>
    <t>Xuất dùng - Thùng carton 56x30x32</t>
  </si>
  <si>
    <t>Điện lực LA - Điện kỳ 1 T02/2014</t>
  </si>
  <si>
    <t>Điện lực LA - Điện kỳ 2 T02/2014</t>
  </si>
  <si>
    <t>Phí gia công</t>
  </si>
  <si>
    <t>Nước, Phí CSHT</t>
  </si>
  <si>
    <t xml:space="preserve">Túi PE - Xuất dùng </t>
  </si>
  <si>
    <t>Điện lực LA - Điện kỳ 3 T02/2014</t>
  </si>
  <si>
    <t>Điện lực LA - Điện kỳ 1 T3/2014</t>
  </si>
  <si>
    <t>Nước, phí hạ tầng</t>
  </si>
  <si>
    <t>Dầu</t>
  </si>
  <si>
    <t>Xuất dùng - Thùng carton 50x30x19</t>
  </si>
  <si>
    <t>Xuất dùng - Thùng carton 47x37x11</t>
  </si>
  <si>
    <t>Xuất dùng - Thùng carton 47x37x15</t>
  </si>
  <si>
    <t>Điện lực LA - Điện kỳ 2 T03/2014</t>
  </si>
  <si>
    <t>Điện lực LA - điện kỳ 3 T03/2014</t>
  </si>
  <si>
    <t>Điện lực LA - Điện kỳ 1 T04/2014</t>
  </si>
  <si>
    <t>Điện lực LA - Điện kỳ 3 T04/2014</t>
  </si>
  <si>
    <t>Sứ đỡ tăng cường FCO, LBFCO</t>
  </si>
  <si>
    <t>Gas lạnh, nhớt lạnh</t>
  </si>
  <si>
    <t>Điện kỳ 2 T04/2014</t>
  </si>
  <si>
    <t>Máy thổi khí</t>
  </si>
  <si>
    <t>Xuất dùng - Mè</t>
  </si>
  <si>
    <t xml:space="preserve">Xuất dùng -  Sorbitol </t>
  </si>
  <si>
    <t>Xuất dùng - Thùng carton 50x30x14</t>
  </si>
  <si>
    <t>Xuất dùng - Thùng carton 50x34x15.5</t>
  </si>
  <si>
    <t>Xuất dùng - Thùng carton 56x36x32</t>
  </si>
  <si>
    <t>Xuất dùng - Thùng carton 50x30x16</t>
  </si>
  <si>
    <t>Điện lực LA - Điện kỳ 1 T05/2014</t>
  </si>
  <si>
    <t>Điện lực LA - Điện kỳ 2 T05/2014</t>
  </si>
  <si>
    <t>Điện lực LA - Điện kỳ 3 T05/2014</t>
  </si>
  <si>
    <t>Xuất SX - Cá liệt NL</t>
  </si>
  <si>
    <t>Xuất SX - Cá đuối NL</t>
  </si>
  <si>
    <t>Xuất SX - Mực fille NL</t>
  </si>
  <si>
    <t>Xuất dùng - Thùng carton 32.5x26x13</t>
  </si>
  <si>
    <t>Xuất dùng -  Thùng carton 54.5x37.5x26</t>
  </si>
  <si>
    <t>Xuất dùng -  Thùng carton 54.5x37.5x22</t>
  </si>
  <si>
    <t>Xuất dùng -  Thùng carton 54.5x37.5x20</t>
  </si>
  <si>
    <t>Xuất dùng - Thùng carton 50x30x17</t>
  </si>
  <si>
    <t>Xuất dùng - Thùng carton 48x32.5x15</t>
  </si>
  <si>
    <t>Điện lực LA - điện kỳ 1 T06/2014</t>
  </si>
  <si>
    <t>Điện lực LA - điện kỳ 2 T06/2014</t>
  </si>
  <si>
    <t>Điện lực LA - điện kỳ 3 T06/2014</t>
  </si>
  <si>
    <t>Sửa chữa xưởng</t>
  </si>
  <si>
    <t>Xuất SX - Cá đổng NL</t>
  </si>
  <si>
    <t>Điện lực LA - Điện kỳ 1 T 07/14</t>
  </si>
  <si>
    <t>Điện lực LA - Điện kỳ 2 T07/2014</t>
  </si>
  <si>
    <t>Sữa chữa xưởng</t>
  </si>
  <si>
    <t>Xuất dùng - Thùng carton 51x34.5x8</t>
  </si>
  <si>
    <t>Điện lực LA - Điện kỳ 3 T07/2014</t>
  </si>
  <si>
    <t>Điện lực LA - Điện kỳ 1 T08/2014</t>
  </si>
  <si>
    <t>Điện lực LA - Điện kỳ 2 T08/2014</t>
  </si>
  <si>
    <t>Điện lực LA - Điện kỳ 3 T08/2014</t>
  </si>
  <si>
    <t>Dầu DO, Xăng</t>
  </si>
  <si>
    <t>Sửa chữa máy lạnh</t>
  </si>
  <si>
    <t>Sửa chữa, vệ sinh máy lạnh</t>
  </si>
  <si>
    <t>Xuất dùng -  Túi cá chỉ vàng 90g</t>
  </si>
  <si>
    <t>Xuất dùng - Túi cá chỉ vàng 40g</t>
  </si>
  <si>
    <t>Xuất dùng - Túi cá cơm 25g</t>
  </si>
  <si>
    <t>Xuất dùng  - Thùng carton 30.5x20x15</t>
  </si>
  <si>
    <t>Xuất dùng - Thùng carton 49x38x18</t>
  </si>
  <si>
    <t xml:space="preserve">Xuất dùng - Hộp ghẹ </t>
  </si>
  <si>
    <t>Xuất dùng - Thùng carton 46.5x34.5x26.5</t>
  </si>
  <si>
    <t>Xuất dùng  - Thùng carton 44.5x42x8</t>
  </si>
  <si>
    <t>Xuất dùng  - Thùng carton 46x35x10</t>
  </si>
  <si>
    <t>Điện lực LA - Điện kỳ 1 T09/2014</t>
  </si>
  <si>
    <t>Điện lực LA - Điện kỳ 2 T09/2014</t>
  </si>
  <si>
    <t>Gas, nhớt</t>
  </si>
  <si>
    <t>Nước, phí CSHT tháng 08/2014</t>
  </si>
  <si>
    <t>Xuất dùng - Thùng carton 37x26x26</t>
  </si>
  <si>
    <t>Xuất dùng - Thùng cá mai</t>
  </si>
  <si>
    <t>Điện lực LA - Điện kỳ 3 tháng 09/2014</t>
  </si>
  <si>
    <t>Điện lực LA - Điện kỳ 1 tháng 10/2014</t>
  </si>
  <si>
    <t>Điện lực LA - Điện kỳ 2 tháng 10/2014</t>
  </si>
  <si>
    <t>Điện lực LA - Điện kỳ 3 tháng 10/2014</t>
  </si>
  <si>
    <t>Nước, phí CSHT, nước thải</t>
  </si>
  <si>
    <t>Xuất dùng - Thùng carton 46.5x39.5x26.5</t>
  </si>
  <si>
    <t>Xuất dùng - Thùng carton 46.5x34.5x26.6</t>
  </si>
  <si>
    <t>142</t>
  </si>
  <si>
    <t>Phí CSHT, nước thải</t>
  </si>
  <si>
    <t>Điện Lực LA - Điện kỳ 1 tháng 11/2014</t>
  </si>
  <si>
    <t>Điện Lực LA - Điện kỳ 2 tháng 11/2014</t>
  </si>
  <si>
    <t>Xuất dùng - Thùng thiếc</t>
  </si>
  <si>
    <t>Xuất dùng - Túi cá chỉ vàng 90g</t>
  </si>
  <si>
    <t>Xuất dùng - Hộp ghẹ</t>
  </si>
  <si>
    <t>Xuất dùng - Thùng carton 50x35x25</t>
  </si>
  <si>
    <t>Xuất dùng - Thùng carton 31x20x15</t>
  </si>
  <si>
    <t>Nước, nước thải</t>
  </si>
  <si>
    <t>Thanh toán tiền điện kỳ 2 tháng 12/2014</t>
  </si>
  <si>
    <t>Điện Lực LA - Điện kỳ 3 tháng 11/2014</t>
  </si>
  <si>
    <t>Điện Lực LA - Điện kỳ 1 tháng 12/2014</t>
  </si>
  <si>
    <t>Điện Lực LA - Điện kỳ 3 tháng 12/2014</t>
  </si>
  <si>
    <t>Xuất dùng - Thùng carton 46x35x10</t>
  </si>
  <si>
    <t>Xuất dùng - Giấy tấm 3 lớp 54x41</t>
  </si>
  <si>
    <t>Xuất dùng - Thùng carton 43x37x16</t>
  </si>
  <si>
    <t>Xuất dùng  - Thùng carton 48x32x13.5</t>
  </si>
  <si>
    <t>Xuất dùng  - Thùng carton 36.5x26x17.5</t>
  </si>
  <si>
    <t>X01</t>
  </si>
  <si>
    <t>Ghẹ khô</t>
  </si>
  <si>
    <t>X03</t>
  </si>
  <si>
    <t>X05</t>
  </si>
  <si>
    <t>X02</t>
  </si>
  <si>
    <t>Ghẹ khô tẩm nướng</t>
  </si>
  <si>
    <t>Cá mai tẩm nướng</t>
  </si>
  <si>
    <t xml:space="preserve"> Cá mai tẩm nướng cán</t>
  </si>
  <si>
    <t xml:space="preserve"> Khô cá cơm </t>
  </si>
  <si>
    <t>X04</t>
  </si>
  <si>
    <t>Khô cá cơm B</t>
  </si>
  <si>
    <t xml:space="preserve">Khô cá ngân </t>
  </si>
  <si>
    <t>Khô cá chỉ vàng</t>
  </si>
  <si>
    <t>Cá chỉ vàng tẩm</t>
  </si>
  <si>
    <t xml:space="preserve">Cá chỉ vàng B </t>
  </si>
  <si>
    <t>Cá chỉ vàng tẩm ghép</t>
  </si>
  <si>
    <t>Cá chỉ vàng tẩm mè</t>
  </si>
  <si>
    <t>Cá bò tẩm</t>
  </si>
  <si>
    <t>Cá đuối tẩm nướng cán</t>
  </si>
  <si>
    <t>Mực nướng xé</t>
  </si>
  <si>
    <t>Cá đổng tẩm</t>
  </si>
  <si>
    <t>Cá chỉ vàng (12kg/bó)</t>
  </si>
  <si>
    <t>Cá chỉ vàng (10.8kg/bó)</t>
  </si>
  <si>
    <t>Cá chỉ vàng (10kg/bó)</t>
  </si>
  <si>
    <t>Cá cơm (9kg/bó)</t>
  </si>
  <si>
    <t>Cá cơm (10kg/bó)</t>
  </si>
  <si>
    <t>Cá bống cắt 100g</t>
  </si>
  <si>
    <t>Cá bống giòn 100g</t>
  </si>
  <si>
    <t>Tôm khô sấy 100g</t>
  </si>
  <si>
    <t>xương cá bò 50g</t>
  </si>
  <si>
    <t>Tôm khô sấy 50gr</t>
  </si>
  <si>
    <t>Cá liệt tẩm</t>
  </si>
  <si>
    <t>Cá mai tẩm</t>
  </si>
  <si>
    <t>N01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</si>
</sst>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9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58"/>
  </sheetPr>
  <dimension ref="A1:I1600"/>
  <sheetViews>
    <sheetView tabSelected="1" topLeftCell="A2" zoomScale="90" zoomScaleNormal="90" workbookViewId="0">
      <pane ySplit="3" topLeftCell="A1466" activePane="bottomLeft" state="frozen"/>
      <selection activeCell="C2" sqref="C2"/>
      <selection pane="bottomLeft" activeCell="D1606" sqref="D1606"/>
    </sheetView>
  </sheetViews>
  <sheetFormatPr defaultColWidth="23.85546875" defaultRowHeight="15"/>
  <cols>
    <col min="1" max="1" width="6.14062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4" t="s">
        <v>23</v>
      </c>
      <c r="B2" s="55" t="s">
        <v>28</v>
      </c>
      <c r="C2" s="54" t="s">
        <v>0</v>
      </c>
      <c r="D2" s="54"/>
      <c r="E2" s="54" t="s">
        <v>1</v>
      </c>
      <c r="F2" s="54" t="s">
        <v>29</v>
      </c>
      <c r="G2" s="54" t="s">
        <v>20</v>
      </c>
      <c r="H2" s="54" t="s">
        <v>21</v>
      </c>
      <c r="I2" s="54" t="s">
        <v>3</v>
      </c>
    </row>
    <row r="3" spans="1:9" s="32" customFormat="1" ht="33" customHeight="1">
      <c r="A3" s="54"/>
      <c r="B3" s="56"/>
      <c r="C3" s="16" t="s">
        <v>4</v>
      </c>
      <c r="D3" s="16" t="s">
        <v>5</v>
      </c>
      <c r="E3" s="54"/>
      <c r="F3" s="54"/>
      <c r="G3" s="54"/>
      <c r="H3" s="54"/>
      <c r="I3" s="54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>
        <f>IF(B5&lt;&gt;"",IF(OR(AND(G5="154",'154 - CPSX'!$L$7="..."),AND(G5="632",'632 - CPSX'!$K$7="..."),AND(G5="641",'641 - CPSX'!$K$7="..."),AND(G5="642",'642 - CPSX'!$N$7="..."),AND(G5="242",'242 - CPSX'!$L$7="...")),"...",MONTH(B5)),"")</f>
        <v>1</v>
      </c>
      <c r="B5" s="10">
        <v>41649</v>
      </c>
      <c r="C5" s="6" t="s">
        <v>113</v>
      </c>
      <c r="D5" s="10">
        <v>41649</v>
      </c>
      <c r="E5" s="8" t="s">
        <v>191</v>
      </c>
      <c r="F5" s="5">
        <v>611451</v>
      </c>
      <c r="G5" s="33" t="s">
        <v>192</v>
      </c>
      <c r="H5" s="33" t="s">
        <v>184</v>
      </c>
      <c r="I5" s="5" t="str">
        <f>IF(AND(G5="154",'154 - CPSX'!$L$7=TH!A5),"154",IF(AND(G5="632",'632 - CPSX'!$K$7=TH!A5),"632",IF(AND(G5="6421",'641 - CPSX'!$K$7=TH!A5),"641",IF(AND(G5="6422",'642 - CPSX'!$N$7=TH!A5),"642",IF(AND(G5="242",'242 - CPSX'!$L$7=TH!A5),"242","")))))</f>
        <v>642</v>
      </c>
    </row>
    <row r="6" spans="1:9">
      <c r="A6" s="6">
        <f>IF(B6&lt;&gt;"",IF(OR(AND(G6="154",'154 - CPSX'!$L$7="..."),AND(G6="632",'632 - CPSX'!$K$7="..."),AND(G6="641",'641 - CPSX'!$K$7="..."),AND(G6="642",'642 - CPSX'!$N$7="..."),AND(G6="242",'242 - CPSX'!$L$7="...")),"...",MONTH(B6)),"")</f>
        <v>1</v>
      </c>
      <c r="B6" s="10">
        <v>41649</v>
      </c>
      <c r="C6" s="6" t="s">
        <v>113</v>
      </c>
      <c r="D6" s="10">
        <v>41649</v>
      </c>
      <c r="E6" s="8" t="s">
        <v>193</v>
      </c>
      <c r="F6" s="5">
        <v>581953</v>
      </c>
      <c r="G6" s="33" t="s">
        <v>192</v>
      </c>
      <c r="H6" s="33" t="s">
        <v>184</v>
      </c>
      <c r="I6" s="5" t="str">
        <f>IF(AND(G6="154",'154 - CPSX'!$L$7=TH!A6),"154",IF(AND(G6="632",'632 - CPSX'!$K$7=TH!A6),"632",IF(AND(G6="6421",'641 - CPSX'!$K$7=TH!A6),"641",IF(AND(G6="6422",'642 - CPSX'!$N$7=TH!A6),"642",IF(AND(G6="242",'242 - CPSX'!$L$7=TH!A6),"242","")))))</f>
        <v>642</v>
      </c>
    </row>
    <row r="7" spans="1:9">
      <c r="A7" s="6">
        <f>IF(B7&lt;&gt;"",IF(OR(AND(G7="154",'154 - CPSX'!$L$7="..."),AND(G7="632",'632 - CPSX'!$K$7="..."),AND(G7="641",'641 - CPSX'!$K$7="..."),AND(G7="642",'642 - CPSX'!$N$7="..."),AND(G7="242",'242 - CPSX'!$L$7="...")),"...",MONTH(B7)),"")</f>
        <v>1</v>
      </c>
      <c r="B7" s="10">
        <v>41649</v>
      </c>
      <c r="C7" s="6" t="s">
        <v>113</v>
      </c>
      <c r="D7" s="10">
        <v>41649</v>
      </c>
      <c r="E7" s="8" t="s">
        <v>193</v>
      </c>
      <c r="F7" s="5">
        <v>753042</v>
      </c>
      <c r="G7" s="33" t="s">
        <v>192</v>
      </c>
      <c r="H7" s="33" t="s">
        <v>184</v>
      </c>
      <c r="I7" s="5" t="str">
        <f>IF(AND(G7="154",'154 - CPSX'!$L$7=TH!A7),"154",IF(AND(G7="632",'632 - CPSX'!$K$7=TH!A7),"632",IF(AND(G7="6421",'641 - CPSX'!$K$7=TH!A7),"641",IF(AND(G7="6422",'642 - CPSX'!$N$7=TH!A7),"642",IF(AND(G7="242",'242 - CPSX'!$L$7=TH!A7),"242","")))))</f>
        <v>642</v>
      </c>
    </row>
    <row r="8" spans="1:9">
      <c r="A8" s="6">
        <f>IF(B8&lt;&gt;"",IF(OR(AND(G8="154",'154 - CPSX'!$L$7="..."),AND(G8="632",'632 - CPSX'!$K$7="..."),AND(G8="641",'641 - CPSX'!$K$7="..."),AND(G8="642",'642 - CPSX'!$N$7="..."),AND(G8="242",'242 - CPSX'!$L$7="...")),"...",MONTH(B8)),"")</f>
        <v>1</v>
      </c>
      <c r="B8" s="10">
        <v>41641</v>
      </c>
      <c r="C8" s="6" t="s">
        <v>113</v>
      </c>
      <c r="D8" s="10">
        <v>41641</v>
      </c>
      <c r="E8" s="8" t="s">
        <v>194</v>
      </c>
      <c r="F8" s="5">
        <v>20000</v>
      </c>
      <c r="G8" s="33" t="s">
        <v>192</v>
      </c>
      <c r="H8" s="33" t="s">
        <v>115</v>
      </c>
      <c r="I8" s="5" t="str">
        <f>IF(AND(G8="154",'154 - CPSX'!$L$7=TH!A8),"154",IF(AND(G8="632",'632 - CPSX'!$K$7=TH!A8),"632",IF(AND(G8="6421",'641 - CPSX'!$K$7=TH!A8),"641",IF(AND(G8="6422",'642 - CPSX'!$N$7=TH!A8),"642",IF(AND(G8="242",'242 - CPSX'!$L$7=TH!A8),"242","")))))</f>
        <v>642</v>
      </c>
    </row>
    <row r="9" spans="1:9">
      <c r="A9" s="6">
        <f>IF(B9&lt;&gt;"",IF(OR(AND(G9="154",'154 - CPSX'!$L$7="..."),AND(G9="632",'632 - CPSX'!$K$7="..."),AND(G9="641",'641 - CPSX'!$K$7="..."),AND(G9="642",'642 - CPSX'!$N$7="..."),AND(G9="242",'242 - CPSX'!$L$7="...")),"...",MONTH(B9)),"")</f>
        <v>1</v>
      </c>
      <c r="B9" s="10">
        <v>41653</v>
      </c>
      <c r="C9" s="6" t="s">
        <v>113</v>
      </c>
      <c r="D9" s="10">
        <v>41653</v>
      </c>
      <c r="E9" s="8" t="s">
        <v>194</v>
      </c>
      <c r="F9" s="5">
        <v>20000</v>
      </c>
      <c r="G9" s="33" t="s">
        <v>192</v>
      </c>
      <c r="H9" s="33" t="s">
        <v>115</v>
      </c>
      <c r="I9" s="5" t="str">
        <f>IF(AND(G9="154",'154 - CPSX'!$L$7=TH!A9),"154",IF(AND(G9="632",'632 - CPSX'!$K$7=TH!A9),"632",IF(AND(G9="6421",'641 - CPSX'!$K$7=TH!A9),"641",IF(AND(G9="6422",'642 - CPSX'!$N$7=TH!A9),"642",IF(AND(G9="242",'242 - CPSX'!$L$7=TH!A9),"242","")))))</f>
        <v>642</v>
      </c>
    </row>
    <row r="10" spans="1:9">
      <c r="A10" s="6">
        <f>IF(B10&lt;&gt;"",IF(OR(AND(G10="154",'154 - CPSX'!$L$7="..."),AND(G10="632",'632 - CPSX'!$K$7="..."),AND(G10="641",'641 - CPSX'!$K$7="..."),AND(G10="642",'642 - CPSX'!$N$7="..."),AND(G10="242",'242 - CPSX'!$L$7="...")),"...",MONTH(B10)),"")</f>
        <v>1</v>
      </c>
      <c r="B10" s="10">
        <v>41653</v>
      </c>
      <c r="C10" s="6" t="s">
        <v>113</v>
      </c>
      <c r="D10" s="10">
        <v>41653</v>
      </c>
      <c r="E10" s="8" t="s">
        <v>175</v>
      </c>
      <c r="F10" s="5">
        <v>10000</v>
      </c>
      <c r="G10" s="33" t="s">
        <v>192</v>
      </c>
      <c r="H10" s="33" t="s">
        <v>115</v>
      </c>
      <c r="I10" s="5" t="str">
        <f>IF(AND(G10="154",'154 - CPSX'!$L$7=TH!A10),"154",IF(AND(G10="632",'632 - CPSX'!$K$7=TH!A10),"632",IF(AND(G10="6421",'641 - CPSX'!$K$7=TH!A10),"641",IF(AND(G10="6422",'642 - CPSX'!$N$7=TH!A10),"642",IF(AND(G10="242",'242 - CPSX'!$L$7=TH!A10),"242","")))))</f>
        <v>642</v>
      </c>
    </row>
    <row r="11" spans="1:9">
      <c r="A11" s="6">
        <f>IF(B11&lt;&gt;"",IF(OR(AND(G11="154",'154 - CPSX'!$L$7="..."),AND(G11="632",'632 - CPSX'!$K$7="..."),AND(G11="641",'641 - CPSX'!$K$7="..."),AND(G11="642",'642 - CPSX'!$N$7="..."),AND(G11="242",'242 - CPSX'!$L$7="...")),"...",MONTH(B11)),"")</f>
        <v>1</v>
      </c>
      <c r="B11" s="10">
        <v>41655</v>
      </c>
      <c r="C11" s="6" t="s">
        <v>113</v>
      </c>
      <c r="D11" s="10">
        <v>41655</v>
      </c>
      <c r="E11" s="8" t="s">
        <v>194</v>
      </c>
      <c r="F11" s="5">
        <v>40000</v>
      </c>
      <c r="G11" s="33" t="s">
        <v>192</v>
      </c>
      <c r="H11" s="33" t="s">
        <v>115</v>
      </c>
      <c r="I11" s="5" t="str">
        <f>IF(AND(G11="154",'154 - CPSX'!$L$7=TH!A11),"154",IF(AND(G11="632",'632 - CPSX'!$K$7=TH!A11),"632",IF(AND(G11="6421",'641 - CPSX'!$K$7=TH!A11),"641",IF(AND(G11="6422",'642 - CPSX'!$N$7=TH!A11),"642",IF(AND(G11="242",'242 - CPSX'!$L$7=TH!A11),"242","")))))</f>
        <v>642</v>
      </c>
    </row>
    <row r="12" spans="1:9">
      <c r="A12" s="6">
        <f>IF(B12&lt;&gt;"",IF(OR(AND(G12="154",'154 - CPSX'!$L$7="..."),AND(G12="632",'632 - CPSX'!$K$7="..."),AND(G12="641",'641 - CPSX'!$K$7="..."),AND(G12="642",'642 - CPSX'!$N$7="..."),AND(G12="242",'242 - CPSX'!$L$7="...")),"...",MONTH(B12)),"")</f>
        <v>1</v>
      </c>
      <c r="B12" s="10">
        <v>41655</v>
      </c>
      <c r="C12" s="6" t="s">
        <v>113</v>
      </c>
      <c r="D12" s="10">
        <v>41655</v>
      </c>
      <c r="E12" s="8" t="s">
        <v>194</v>
      </c>
      <c r="F12" s="5">
        <v>10000</v>
      </c>
      <c r="G12" s="33" t="s">
        <v>192</v>
      </c>
      <c r="H12" s="33" t="s">
        <v>115</v>
      </c>
      <c r="I12" s="5" t="str">
        <f>IF(AND(G12="154",'154 - CPSX'!$L$7=TH!A12),"154",IF(AND(G12="632",'632 - CPSX'!$K$7=TH!A12),"632",IF(AND(G12="6421",'641 - CPSX'!$K$7=TH!A12),"641",IF(AND(G12="6422",'642 - CPSX'!$N$7=TH!A12),"642",IF(AND(G12="242",'242 - CPSX'!$L$7=TH!A12),"242","")))))</f>
        <v>642</v>
      </c>
    </row>
    <row r="13" spans="1:9">
      <c r="A13" s="6">
        <f>IF(B13&lt;&gt;"",IF(OR(AND(G13="154",'154 - CPSX'!$L$7="..."),AND(G13="632",'632 - CPSX'!$K$7="..."),AND(G13="641",'641 - CPSX'!$K$7="..."),AND(G13="642",'642 - CPSX'!$N$7="..."),AND(G13="242",'242 - CPSX'!$L$7="...")),"...",MONTH(B13)),"")</f>
        <v>1</v>
      </c>
      <c r="B13" s="10">
        <v>41655</v>
      </c>
      <c r="C13" s="6" t="s">
        <v>113</v>
      </c>
      <c r="D13" s="10">
        <v>41655</v>
      </c>
      <c r="E13" s="8" t="s">
        <v>194</v>
      </c>
      <c r="F13" s="5">
        <v>10000</v>
      </c>
      <c r="G13" s="33" t="s">
        <v>192</v>
      </c>
      <c r="H13" s="33" t="s">
        <v>115</v>
      </c>
      <c r="I13" s="5" t="str">
        <f>IF(AND(G13="154",'154 - CPSX'!$L$7=TH!A13),"154",IF(AND(G13="632",'632 - CPSX'!$K$7=TH!A13),"632",IF(AND(G13="6421",'641 - CPSX'!$K$7=TH!A13),"641",IF(AND(G13="6422",'642 - CPSX'!$N$7=TH!A13),"642",IF(AND(G13="242",'242 - CPSX'!$L$7=TH!A13),"242","")))))</f>
        <v>642</v>
      </c>
    </row>
    <row r="14" spans="1:9">
      <c r="A14" s="6">
        <f>IF(B14&lt;&gt;"",IF(OR(AND(G14="154",'154 - CPSX'!$L$7="..."),AND(G14="632",'632 - CPSX'!$K$7="..."),AND(G14="641",'641 - CPSX'!$K$7="..."),AND(G14="642",'642 - CPSX'!$N$7="..."),AND(G14="242",'242 - CPSX'!$L$7="...")),"...",MONTH(B14)),"")</f>
        <v>1</v>
      </c>
      <c r="B14" s="10">
        <v>41655</v>
      </c>
      <c r="C14" s="6" t="s">
        <v>113</v>
      </c>
      <c r="D14" s="10">
        <v>41655</v>
      </c>
      <c r="E14" s="8" t="s">
        <v>194</v>
      </c>
      <c r="F14" s="5">
        <v>50000</v>
      </c>
      <c r="G14" s="33" t="s">
        <v>192</v>
      </c>
      <c r="H14" s="33" t="s">
        <v>115</v>
      </c>
      <c r="I14" s="5" t="str">
        <f>IF(AND(G14="154",'154 - CPSX'!$L$7=TH!A14),"154",IF(AND(G14="632",'632 - CPSX'!$K$7=TH!A14),"632",IF(AND(G14="6421",'641 - CPSX'!$K$7=TH!A14),"641",IF(AND(G14="6422",'642 - CPSX'!$N$7=TH!A14),"642",IF(AND(G14="242",'242 - CPSX'!$L$7=TH!A14),"242","")))))</f>
        <v>642</v>
      </c>
    </row>
    <row r="15" spans="1:9">
      <c r="A15" s="6">
        <f>IF(B15&lt;&gt;"",IF(OR(AND(G15="154",'154 - CPSX'!$L$7="..."),AND(G15="632",'632 - CPSX'!$K$7="..."),AND(G15="641",'641 - CPSX'!$K$7="..."),AND(G15="642",'642 - CPSX'!$N$7="..."),AND(G15="242",'242 - CPSX'!$L$7="...")),"...",MONTH(B15)),"")</f>
        <v>1</v>
      </c>
      <c r="B15" s="10">
        <v>41655</v>
      </c>
      <c r="C15" s="11" t="s">
        <v>113</v>
      </c>
      <c r="D15" s="10">
        <v>41655</v>
      </c>
      <c r="E15" s="8" t="s">
        <v>194</v>
      </c>
      <c r="F15" s="5">
        <v>10000</v>
      </c>
      <c r="G15" s="14" t="s">
        <v>192</v>
      </c>
      <c r="H15" s="7" t="s">
        <v>115</v>
      </c>
      <c r="I15" s="5" t="str">
        <f>IF(AND(G15="154",'154 - CPSX'!$L$7=TH!A15),"154",IF(AND(G15="632",'632 - CPSX'!$K$7=TH!A15),"632",IF(AND(G15="6421",'641 - CPSX'!$K$7=TH!A15),"641",IF(AND(G15="6422",'642 - CPSX'!$N$7=TH!A15),"642",IF(AND(G15="242",'242 - CPSX'!$L$7=TH!A15),"242","")))))</f>
        <v>642</v>
      </c>
    </row>
    <row r="16" spans="1:9">
      <c r="A16" s="6">
        <f>IF(B16&lt;&gt;"",IF(OR(AND(G16="154",'154 - CPSX'!$L$7="..."),AND(G16="632",'632 - CPSX'!$K$7="..."),AND(G16="641",'641 - CPSX'!$K$7="..."),AND(G16="642",'642 - CPSX'!$N$7="..."),AND(G16="242",'242 - CPSX'!$L$7="...")),"...",MONTH(B16)),"")</f>
        <v>1</v>
      </c>
      <c r="B16" s="10">
        <v>41655</v>
      </c>
      <c r="C16" s="11" t="s">
        <v>113</v>
      </c>
      <c r="D16" s="10">
        <v>41655</v>
      </c>
      <c r="E16" s="8" t="s">
        <v>194</v>
      </c>
      <c r="F16" s="5">
        <v>20000</v>
      </c>
      <c r="G16" s="14" t="s">
        <v>192</v>
      </c>
      <c r="H16" s="7" t="s">
        <v>115</v>
      </c>
      <c r="I16" s="5" t="str">
        <f>IF(AND(G16="154",'154 - CPSX'!$L$7=TH!A16),"154",IF(AND(G16="632",'632 - CPSX'!$K$7=TH!A16),"632",IF(AND(G16="6421",'641 - CPSX'!$K$7=TH!A16),"641",IF(AND(G16="6422",'642 - CPSX'!$N$7=TH!A16),"642",IF(AND(G16="242",'242 - CPSX'!$L$7=TH!A16),"242","")))))</f>
        <v>642</v>
      </c>
    </row>
    <row r="17" spans="1:9">
      <c r="A17" s="6">
        <f>IF(B17&lt;&gt;"",IF(OR(AND(G17="154",'154 - CPSX'!$L$7="..."),AND(G17="632",'632 - CPSX'!$K$7="..."),AND(G17="641",'641 - CPSX'!$K$7="..."),AND(G17="642",'642 - CPSX'!$N$7="..."),AND(G17="242",'242 - CPSX'!$L$7="...")),"...",MONTH(B17)),"")</f>
        <v>1</v>
      </c>
      <c r="B17" s="10">
        <v>41655</v>
      </c>
      <c r="C17" s="11" t="s">
        <v>113</v>
      </c>
      <c r="D17" s="10">
        <v>41655</v>
      </c>
      <c r="E17" s="8" t="s">
        <v>194</v>
      </c>
      <c r="F17" s="5">
        <v>10000</v>
      </c>
      <c r="G17" s="14" t="s">
        <v>192</v>
      </c>
      <c r="H17" s="7" t="s">
        <v>115</v>
      </c>
      <c r="I17" s="5" t="str">
        <f>IF(AND(G17="154",'154 - CPSX'!$L$7=TH!A17),"154",IF(AND(G17="632",'632 - CPSX'!$K$7=TH!A17),"632",IF(AND(G17="6421",'641 - CPSX'!$K$7=TH!A17),"641",IF(AND(G17="6422",'642 - CPSX'!$N$7=TH!A17),"642",IF(AND(G17="242",'242 - CPSX'!$L$7=TH!A17),"242","")))))</f>
        <v>642</v>
      </c>
    </row>
    <row r="18" spans="1:9">
      <c r="A18" s="6">
        <f>IF(B18&lt;&gt;"",IF(OR(AND(G18="154",'154 - CPSX'!$L$7="..."),AND(G18="632",'632 - CPSX'!$K$7="..."),AND(G18="641",'641 - CPSX'!$K$7="..."),AND(G18="642",'642 - CPSX'!$N$7="..."),AND(G18="242",'242 - CPSX'!$L$7="...")),"...",MONTH(B18)),"")</f>
        <v>1</v>
      </c>
      <c r="B18" s="10">
        <v>41655</v>
      </c>
      <c r="C18" s="11" t="s">
        <v>113</v>
      </c>
      <c r="D18" s="10">
        <v>41655</v>
      </c>
      <c r="E18" s="8" t="s">
        <v>194</v>
      </c>
      <c r="F18" s="5">
        <v>10000</v>
      </c>
      <c r="G18" s="14" t="s">
        <v>192</v>
      </c>
      <c r="H18" s="7" t="s">
        <v>115</v>
      </c>
      <c r="I18" s="5" t="str">
        <f>IF(AND(G18="154",'154 - CPSX'!$L$7=TH!A18),"154",IF(AND(G18="632",'632 - CPSX'!$K$7=TH!A18),"632",IF(AND(G18="6421",'641 - CPSX'!$K$7=TH!A18),"641",IF(AND(G18="6422",'642 - CPSX'!$N$7=TH!A18),"642",IF(AND(G18="242",'242 - CPSX'!$L$7=TH!A18),"242","")))))</f>
        <v>642</v>
      </c>
    </row>
    <row r="19" spans="1:9">
      <c r="A19" s="6">
        <f>IF(B19&lt;&gt;"",IF(OR(AND(G19="154",'154 - CPSX'!$L$7="..."),AND(G19="632",'632 - CPSX'!$K$7="..."),AND(G19="641",'641 - CPSX'!$K$7="..."),AND(G19="642",'642 - CPSX'!$N$7="..."),AND(G19="242",'242 - CPSX'!$L$7="...")),"...",MONTH(B19)),"")</f>
        <v>1</v>
      </c>
      <c r="B19" s="10">
        <v>41655</v>
      </c>
      <c r="C19" s="11" t="s">
        <v>113</v>
      </c>
      <c r="D19" s="10">
        <v>41655</v>
      </c>
      <c r="E19" s="8" t="s">
        <v>194</v>
      </c>
      <c r="F19" s="5">
        <v>20000</v>
      </c>
      <c r="G19" s="14" t="s">
        <v>192</v>
      </c>
      <c r="H19" s="7" t="s">
        <v>115</v>
      </c>
      <c r="I19" s="5" t="str">
        <f>IF(AND(G19="154",'154 - CPSX'!$L$7=TH!A19),"154",IF(AND(G19="632",'632 - CPSX'!$K$7=TH!A19),"632",IF(AND(G19="6421",'641 - CPSX'!$K$7=TH!A19),"641",IF(AND(G19="6422",'642 - CPSX'!$N$7=TH!A19),"642",IF(AND(G19="242",'242 - CPSX'!$L$7=TH!A19),"242","")))))</f>
        <v>642</v>
      </c>
    </row>
    <row r="20" spans="1:9">
      <c r="A20" s="6">
        <f>IF(B20&lt;&gt;"",IF(OR(AND(G20="154",'154 - CPSX'!$L$7="..."),AND(G20="632",'632 - CPSX'!$K$7="..."),AND(G20="641",'641 - CPSX'!$K$7="..."),AND(G20="642",'642 - CPSX'!$N$7="..."),AND(G20="242",'242 - CPSX'!$L$7="...")),"...",MONTH(B20)),"")</f>
        <v>1</v>
      </c>
      <c r="B20" s="10">
        <v>41660</v>
      </c>
      <c r="C20" s="11" t="s">
        <v>113</v>
      </c>
      <c r="D20" s="10">
        <v>41660</v>
      </c>
      <c r="E20" s="8" t="s">
        <v>194</v>
      </c>
      <c r="F20" s="5">
        <v>20000</v>
      </c>
      <c r="G20" s="14" t="s">
        <v>192</v>
      </c>
      <c r="H20" s="7" t="s">
        <v>115</v>
      </c>
      <c r="I20" s="5" t="str">
        <f>IF(AND(G20="154",'154 - CPSX'!$L$7=TH!A20),"154",IF(AND(G20="632",'632 - CPSX'!$K$7=TH!A20),"632",IF(AND(G20="6421",'641 - CPSX'!$K$7=TH!A20),"641",IF(AND(G20="6422",'642 - CPSX'!$N$7=TH!A20),"642",IF(AND(G20="242",'242 - CPSX'!$L$7=TH!A20),"242","")))))</f>
        <v>642</v>
      </c>
    </row>
    <row r="21" spans="1:9">
      <c r="A21" s="6">
        <f>IF(B21&lt;&gt;"",IF(OR(AND(G21="154",'154 - CPSX'!$L$7="..."),AND(G21="632",'632 - CPSX'!$K$7="..."),AND(G21="641",'641 - CPSX'!$K$7="..."),AND(G21="642",'642 - CPSX'!$N$7="..."),AND(G21="242",'242 - CPSX'!$L$7="...")),"...",MONTH(B21)),"")</f>
        <v>1</v>
      </c>
      <c r="B21" s="10">
        <v>41664</v>
      </c>
      <c r="C21" s="11" t="s">
        <v>113</v>
      </c>
      <c r="D21" s="10">
        <v>41664</v>
      </c>
      <c r="E21" s="8" t="s">
        <v>194</v>
      </c>
      <c r="F21" s="5">
        <v>10000</v>
      </c>
      <c r="G21" s="14" t="s">
        <v>192</v>
      </c>
      <c r="H21" s="7" t="s">
        <v>115</v>
      </c>
      <c r="I21" s="5" t="str">
        <f>IF(AND(G21="154",'154 - CPSX'!$L$7=TH!A21),"154",IF(AND(G21="632",'632 - CPSX'!$K$7=TH!A21),"632",IF(AND(G21="6421",'641 - CPSX'!$K$7=TH!A21),"641",IF(AND(G21="6422",'642 - CPSX'!$N$7=TH!A21),"642",IF(AND(G21="242",'242 - CPSX'!$L$7=TH!A21),"242","")))))</f>
        <v>642</v>
      </c>
    </row>
    <row r="22" spans="1:9">
      <c r="A22" s="6">
        <f>IF(B22&lt;&gt;"",IF(OR(AND(G22="154",'154 - CPSX'!$L$7="..."),AND(G22="632",'632 - CPSX'!$K$7="..."),AND(G22="641",'641 - CPSX'!$K$7="..."),AND(G22="642",'642 - CPSX'!$N$7="..."),AND(G22="242",'242 - CPSX'!$L$7="...")),"...",MONTH(B22)),"")</f>
        <v>1</v>
      </c>
      <c r="B22" s="10">
        <v>41664</v>
      </c>
      <c r="C22" s="11" t="s">
        <v>113</v>
      </c>
      <c r="D22" s="10">
        <v>41664</v>
      </c>
      <c r="E22" s="8" t="s">
        <v>175</v>
      </c>
      <c r="F22" s="5">
        <v>10000</v>
      </c>
      <c r="G22" s="14" t="s">
        <v>192</v>
      </c>
      <c r="H22" s="7" t="s">
        <v>115</v>
      </c>
      <c r="I22" s="5" t="str">
        <f>IF(AND(G22="154",'154 - CPSX'!$L$7=TH!A22),"154",IF(AND(G22="632",'632 - CPSX'!$K$7=TH!A22),"632",IF(AND(G22="6421",'641 - CPSX'!$K$7=TH!A22),"641",IF(AND(G22="6422",'642 - CPSX'!$N$7=TH!A22),"642",IF(AND(G22="242",'242 - CPSX'!$L$7=TH!A22),"242","")))))</f>
        <v>642</v>
      </c>
    </row>
    <row r="23" spans="1:9">
      <c r="A23" s="6">
        <f>IF(B23&lt;&gt;"",IF(OR(AND(G23="154",'154 - CPSX'!$L$7="..."),AND(G23="632",'632 - CPSX'!$K$7="..."),AND(G23="641",'641 - CPSX'!$K$7="..."),AND(G23="642",'642 - CPSX'!$N$7="..."),AND(G23="242",'242 - CPSX'!$L$7="...")),"...",MONTH(B23)),"")</f>
        <v>1</v>
      </c>
      <c r="B23" s="10">
        <v>41670</v>
      </c>
      <c r="C23" s="11" t="s">
        <v>39</v>
      </c>
      <c r="D23" s="10">
        <v>41670</v>
      </c>
      <c r="E23" s="8" t="s">
        <v>122</v>
      </c>
      <c r="F23" s="5">
        <v>2000000</v>
      </c>
      <c r="G23" s="14" t="s">
        <v>192</v>
      </c>
      <c r="H23" s="7" t="s">
        <v>197</v>
      </c>
      <c r="I23" s="5" t="str">
        <f>IF(AND(G23="154",'154 - CPSX'!$L$7=TH!A23),"154",IF(AND(G23="632",'632 - CPSX'!$K$7=TH!A23),"632",IF(AND(G23="6421",'641 - CPSX'!$K$7=TH!A23),"641",IF(AND(G23="6422",'642 - CPSX'!$N$7=TH!A23),"642",IF(AND(G23="242",'242 - CPSX'!$L$7=TH!A23),"242","")))))</f>
        <v>642</v>
      </c>
    </row>
    <row r="24" spans="1:9">
      <c r="A24" s="6">
        <f>IF(B24&lt;&gt;"",IF(OR(AND(G24="154",'154 - CPSX'!$L$7="..."),AND(G24="632",'632 - CPSX'!$K$7="..."),AND(G24="641",'641 - CPSX'!$K$7="..."),AND(G24="642",'642 - CPSX'!$N$7="..."),AND(G24="242",'242 - CPSX'!$L$7="...")),"...",MONTH(B24)),"")</f>
        <v>1</v>
      </c>
      <c r="B24" s="10">
        <v>41670</v>
      </c>
      <c r="C24" s="11" t="s">
        <v>39</v>
      </c>
      <c r="D24" s="10">
        <v>41642</v>
      </c>
      <c r="E24" s="8" t="s">
        <v>195</v>
      </c>
      <c r="F24" s="5">
        <v>85536000</v>
      </c>
      <c r="G24" s="14" t="s">
        <v>198</v>
      </c>
      <c r="H24" s="7" t="s">
        <v>18</v>
      </c>
      <c r="I24" s="5" t="str">
        <f>IF(AND(G24="154",'154 - CPSX'!$L$7=TH!A24),"154",IF(AND(G24="632",'632 - CPSX'!$K$7=TH!A24),"632",IF(AND(G24="6421",'641 - CPSX'!$K$7=TH!A24),"641",IF(AND(G24="6422",'642 - CPSX'!$N$7=TH!A24),"642",IF(AND(G24="242",'242 - CPSX'!$L$7=TH!A24),"242","")))))</f>
        <v>641</v>
      </c>
    </row>
    <row r="25" spans="1:9">
      <c r="A25" s="6">
        <f>IF(B25&lt;&gt;"",IF(OR(AND(G25="154",'154 - CPSX'!$L$7="..."),AND(G25="632",'632 - CPSX'!$K$7="..."),AND(G25="641",'641 - CPSX'!$K$7="..."),AND(G25="642",'642 - CPSX'!$N$7="..."),AND(G25="242",'242 - CPSX'!$L$7="...")),"...",MONTH(B25)),"")</f>
        <v>1</v>
      </c>
      <c r="B25" s="10">
        <v>41670</v>
      </c>
      <c r="C25" s="11" t="s">
        <v>39</v>
      </c>
      <c r="D25" s="10">
        <v>41642</v>
      </c>
      <c r="E25" s="8" t="s">
        <v>195</v>
      </c>
      <c r="F25" s="5">
        <v>85536000</v>
      </c>
      <c r="G25" s="14" t="s">
        <v>198</v>
      </c>
      <c r="H25" s="7" t="s">
        <v>18</v>
      </c>
      <c r="I25" s="5" t="str">
        <f>IF(AND(G25="154",'154 - CPSX'!$L$7=TH!A25),"154",IF(AND(G25="632",'632 - CPSX'!$K$7=TH!A25),"632",IF(AND(G25="6421",'641 - CPSX'!$K$7=TH!A25),"641",IF(AND(G25="6422",'642 - CPSX'!$N$7=TH!A25),"642",IF(AND(G25="242",'242 - CPSX'!$L$7=TH!A25),"242","")))))</f>
        <v>641</v>
      </c>
    </row>
    <row r="26" spans="1:9">
      <c r="A26" s="6">
        <f>IF(B26&lt;&gt;"",IF(OR(AND(G26="154",'154 - CPSX'!$L$7="..."),AND(G26="632",'632 - CPSX'!$K$7="..."),AND(G26="641",'641 - CPSX'!$K$7="..."),AND(G26="642",'642 - CPSX'!$N$7="..."),AND(G26="242",'242 - CPSX'!$L$7="...")),"...",MONTH(B26)),"")</f>
        <v>1</v>
      </c>
      <c r="B26" s="10">
        <v>41670</v>
      </c>
      <c r="C26" s="11" t="s">
        <v>39</v>
      </c>
      <c r="D26" s="10">
        <v>41654</v>
      </c>
      <c r="E26" s="8" t="s">
        <v>196</v>
      </c>
      <c r="F26" s="5">
        <v>46000000</v>
      </c>
      <c r="G26" s="14" t="s">
        <v>192</v>
      </c>
      <c r="H26" s="7" t="s">
        <v>18</v>
      </c>
      <c r="I26" s="5" t="str">
        <f>IF(AND(G26="154",'154 - CPSX'!$L$7=TH!A26),"154",IF(AND(G26="632",'632 - CPSX'!$K$7=TH!A26),"632",IF(AND(G26="6421",'641 - CPSX'!$K$7=TH!A26),"641",IF(AND(G26="6422",'642 - CPSX'!$N$7=TH!A26),"642",IF(AND(G26="242",'242 - CPSX'!$L$7=TH!A26),"242","")))))</f>
        <v>642</v>
      </c>
    </row>
    <row r="27" spans="1:9">
      <c r="A27" s="6">
        <f>IF(B27&lt;&gt;"",IF(OR(AND(G27="154",'154 - CPSX'!$L$7="..."),AND(G27="632",'632 - CPSX'!$K$7="..."),AND(G27="641",'641 - CPSX'!$K$7="..."),AND(G27="642",'642 - CPSX'!$N$7="..."),AND(G27="242",'242 - CPSX'!$L$7="...")),"...",MONTH(B27)),"")</f>
        <v>1</v>
      </c>
      <c r="B27" s="10">
        <v>41670</v>
      </c>
      <c r="C27" s="11" t="s">
        <v>39</v>
      </c>
      <c r="D27" s="10">
        <v>41634</v>
      </c>
      <c r="E27" s="8" t="s">
        <v>185</v>
      </c>
      <c r="F27" s="5">
        <v>4328575</v>
      </c>
      <c r="G27" s="14" t="s">
        <v>198</v>
      </c>
      <c r="H27" s="7" t="s">
        <v>18</v>
      </c>
      <c r="I27" s="5" t="str">
        <f>IF(AND(G27="154",'154 - CPSX'!$L$7=TH!A27),"154",IF(AND(G27="632",'632 - CPSX'!$K$7=TH!A27),"632",IF(AND(G27="6421",'641 - CPSX'!$K$7=TH!A27),"641",IF(AND(G27="6422",'642 - CPSX'!$N$7=TH!A27),"642",IF(AND(G27="242",'242 - CPSX'!$L$7=TH!A27),"242","")))))</f>
        <v>641</v>
      </c>
    </row>
    <row r="28" spans="1:9">
      <c r="A28" s="6">
        <f>IF(B28&lt;&gt;"",IF(OR(AND(G28="154",'154 - CPSX'!$L$7="..."),AND(G28="632",'632 - CPSX'!$K$7="..."),AND(G28="641",'641 - CPSX'!$K$7="..."),AND(G28="642",'642 - CPSX'!$N$7="..."),AND(G28="242",'242 - CPSX'!$L$7="...")),"...",MONTH(B28)),"")</f>
        <v>1</v>
      </c>
      <c r="B28" s="10">
        <v>41670</v>
      </c>
      <c r="C28" s="11" t="s">
        <v>39</v>
      </c>
      <c r="D28" s="10">
        <v>41634</v>
      </c>
      <c r="E28" s="8" t="s">
        <v>199</v>
      </c>
      <c r="F28" s="5">
        <v>1191220</v>
      </c>
      <c r="G28" s="14" t="s">
        <v>198</v>
      </c>
      <c r="H28" s="7" t="s">
        <v>18</v>
      </c>
      <c r="I28" s="5" t="str">
        <f>IF(AND(G28="154",'154 - CPSX'!$L$7=TH!A28),"154",IF(AND(G28="632",'632 - CPSX'!$K$7=TH!A28),"632",IF(AND(G28="6421",'641 - CPSX'!$K$7=TH!A28),"641",IF(AND(G28="6422",'642 - CPSX'!$N$7=TH!A28),"642",IF(AND(G28="242",'242 - CPSX'!$L$7=TH!A28),"242","")))))</f>
        <v>641</v>
      </c>
    </row>
    <row r="29" spans="1:9">
      <c r="A29" s="6">
        <f>IF(B29&lt;&gt;"",IF(OR(AND(G29="154",'154 - CPSX'!$L$7="..."),AND(G29="632",'632 - CPSX'!$K$7="..."),AND(G29="641",'641 - CPSX'!$K$7="..."),AND(G29="642",'642 - CPSX'!$N$7="..."),AND(G29="242",'242 - CPSX'!$L$7="...")),"...",MONTH(B29)),"")</f>
        <v>1</v>
      </c>
      <c r="B29" s="10">
        <v>41670</v>
      </c>
      <c r="C29" s="11" t="s">
        <v>39</v>
      </c>
      <c r="D29" s="10">
        <v>41639</v>
      </c>
      <c r="E29" s="8" t="s">
        <v>185</v>
      </c>
      <c r="F29" s="5">
        <v>14794500</v>
      </c>
      <c r="G29" s="14" t="s">
        <v>198</v>
      </c>
      <c r="H29" s="7" t="s">
        <v>18</v>
      </c>
      <c r="I29" s="5" t="str">
        <f>IF(AND(G29="154",'154 - CPSX'!$L$7=TH!A29),"154",IF(AND(G29="632",'632 - CPSX'!$K$7=TH!A29),"632",IF(AND(G29="6421",'641 - CPSX'!$K$7=TH!A29),"641",IF(AND(G29="6422",'642 - CPSX'!$N$7=TH!A29),"642",IF(AND(G29="242",'242 - CPSX'!$L$7=TH!A29),"242","")))))</f>
        <v>641</v>
      </c>
    </row>
    <row r="30" spans="1:9">
      <c r="A30" s="6">
        <f>IF(B30&lt;&gt;"",IF(OR(AND(G30="154",'154 - CPSX'!$L$7="..."),AND(G30="632",'632 - CPSX'!$K$7="..."),AND(G30="641",'641 - CPSX'!$K$7="..."),AND(G30="642",'642 - CPSX'!$N$7="..."),AND(G30="242",'242 - CPSX'!$L$7="...")),"...",MONTH(B30)),"")</f>
        <v>1</v>
      </c>
      <c r="B30" s="10">
        <v>41670</v>
      </c>
      <c r="C30" s="11" t="s">
        <v>39</v>
      </c>
      <c r="D30" s="10">
        <v>41639</v>
      </c>
      <c r="E30" s="8" t="s">
        <v>199</v>
      </c>
      <c r="F30" s="5">
        <v>3510955</v>
      </c>
      <c r="G30" s="14" t="s">
        <v>198</v>
      </c>
      <c r="H30" s="7" t="s">
        <v>18</v>
      </c>
      <c r="I30" s="5" t="str">
        <f>IF(AND(G30="154",'154 - CPSX'!$L$7=TH!A30),"154",IF(AND(G30="632",'632 - CPSX'!$K$7=TH!A30),"632",IF(AND(G30="6421",'641 - CPSX'!$K$7=TH!A30),"641",IF(AND(G30="6422",'642 - CPSX'!$N$7=TH!A30),"642",IF(AND(G30="242",'242 - CPSX'!$L$7=TH!A30),"242","")))))</f>
        <v>641</v>
      </c>
    </row>
    <row r="31" spans="1:9">
      <c r="A31" s="6">
        <f>IF(B31&lt;&gt;"",IF(OR(AND(G31="154",'154 - CPSX'!$L$7="..."),AND(G31="632",'632 - CPSX'!$K$7="..."),AND(G31="641",'641 - CPSX'!$K$7="..."),AND(G31="642",'642 - CPSX'!$N$7="..."),AND(G31="242",'242 - CPSX'!$L$7="...")),"...",MONTH(B31)),"")</f>
        <v>1</v>
      </c>
      <c r="B31" s="10">
        <v>41670</v>
      </c>
      <c r="C31" s="6" t="s">
        <v>39</v>
      </c>
      <c r="D31" s="10">
        <v>41639</v>
      </c>
      <c r="E31" s="8" t="s">
        <v>200</v>
      </c>
      <c r="F31" s="5">
        <v>700000</v>
      </c>
      <c r="G31" s="14" t="s">
        <v>198</v>
      </c>
      <c r="H31" s="7" t="s">
        <v>18</v>
      </c>
      <c r="I31" s="5" t="str">
        <f>IF(AND(G31="154",'154 - CPSX'!$L$7=TH!A31),"154",IF(AND(G31="632",'632 - CPSX'!$K$7=TH!A31),"632",IF(AND(G31="6421",'641 - CPSX'!$K$7=TH!A31),"641",IF(AND(G31="6422",'642 - CPSX'!$N$7=TH!A31),"642",IF(AND(G31="242",'242 - CPSX'!$L$7=TH!A31),"242","")))))</f>
        <v>641</v>
      </c>
    </row>
    <row r="32" spans="1:9">
      <c r="A32" s="6">
        <f>IF(B32&lt;&gt;"",IF(OR(AND(G32="154",'154 - CPSX'!$L$7="..."),AND(G32="632",'632 - CPSX'!$K$7="..."),AND(G32="641",'641 - CPSX'!$K$7="..."),AND(G32="642",'642 - CPSX'!$N$7="..."),AND(G32="242",'242 - CPSX'!$L$7="...")),"...",MONTH(B32)),"")</f>
        <v>1</v>
      </c>
      <c r="B32" s="10">
        <v>41670</v>
      </c>
      <c r="C32" s="6" t="s">
        <v>39</v>
      </c>
      <c r="D32" s="10">
        <v>41641</v>
      </c>
      <c r="E32" s="8" t="s">
        <v>201</v>
      </c>
      <c r="F32" s="5">
        <v>4181818</v>
      </c>
      <c r="G32" s="14" t="s">
        <v>198</v>
      </c>
      <c r="H32" s="7" t="s">
        <v>18</v>
      </c>
      <c r="I32" s="5" t="str">
        <f>IF(AND(G32="154",'154 - CPSX'!$L$7=TH!A32),"154",IF(AND(G32="632",'632 - CPSX'!$K$7=TH!A32),"632",IF(AND(G32="6421",'641 - CPSX'!$K$7=TH!A32),"641",IF(AND(G32="6422",'642 - CPSX'!$N$7=TH!A32),"642",IF(AND(G32="242",'242 - CPSX'!$L$7=TH!A32),"242","")))))</f>
        <v>641</v>
      </c>
    </row>
    <row r="33" spans="1:9">
      <c r="A33" s="6">
        <f>IF(B33&lt;&gt;"",IF(OR(AND(G33="154",'154 - CPSX'!$L$7="..."),AND(G33="632",'632 - CPSX'!$K$7="..."),AND(G33="641",'641 - CPSX'!$K$7="..."),AND(G33="642",'642 - CPSX'!$N$7="..."),AND(G33="242",'242 - CPSX'!$L$7="...")),"...",MONTH(B33)),"")</f>
        <v>1</v>
      </c>
      <c r="B33" s="10">
        <v>41670</v>
      </c>
      <c r="C33" s="6" t="s">
        <v>39</v>
      </c>
      <c r="D33" s="10">
        <v>41641</v>
      </c>
      <c r="E33" s="8" t="s">
        <v>201</v>
      </c>
      <c r="F33" s="5">
        <v>4181818</v>
      </c>
      <c r="G33" s="14" t="s">
        <v>198</v>
      </c>
      <c r="H33" s="7" t="s">
        <v>18</v>
      </c>
      <c r="I33" s="5" t="str">
        <f>IF(AND(G33="154",'154 - CPSX'!$L$7=TH!A33),"154",IF(AND(G33="632",'632 - CPSX'!$K$7=TH!A33),"632",IF(AND(G33="6421",'641 - CPSX'!$K$7=TH!A33),"641",IF(AND(G33="6422",'642 - CPSX'!$N$7=TH!A33),"642",IF(AND(G33="242",'242 - CPSX'!$L$7=TH!A33),"242","")))))</f>
        <v>641</v>
      </c>
    </row>
    <row r="34" spans="1:9">
      <c r="A34" s="6">
        <f>IF(B34&lt;&gt;"",IF(OR(AND(G34="154",'154 - CPSX'!$L$7="..."),AND(G34="632",'632 - CPSX'!$K$7="..."),AND(G34="641",'641 - CPSX'!$K$7="..."),AND(G34="642",'642 - CPSX'!$N$7="..."),AND(G34="242",'242 - CPSX'!$L$7="...")),"...",MONTH(B34)),"")</f>
        <v>1</v>
      </c>
      <c r="B34" s="10">
        <v>41670</v>
      </c>
      <c r="C34" s="6" t="s">
        <v>39</v>
      </c>
      <c r="D34" s="10">
        <v>41652</v>
      </c>
      <c r="E34" s="8" t="s">
        <v>185</v>
      </c>
      <c r="F34" s="5">
        <v>14780500</v>
      </c>
      <c r="G34" s="14" t="s">
        <v>198</v>
      </c>
      <c r="H34" s="7" t="s">
        <v>18</v>
      </c>
      <c r="I34" s="5" t="str">
        <f>IF(AND(G34="154",'154 - CPSX'!$L$7=TH!A34),"154",IF(AND(G34="632",'632 - CPSX'!$K$7=TH!A34),"632",IF(AND(G34="6421",'641 - CPSX'!$K$7=TH!A34),"641",IF(AND(G34="6422",'642 - CPSX'!$N$7=TH!A34),"642",IF(AND(G34="242",'242 - CPSX'!$L$7=TH!A34),"242","")))))</f>
        <v>641</v>
      </c>
    </row>
    <row r="35" spans="1:9">
      <c r="A35" s="6">
        <f>IF(B35&lt;&gt;"",IF(OR(AND(G35="154",'154 - CPSX'!$L$7="..."),AND(G35="632",'632 - CPSX'!$K$7="..."),AND(G35="641",'641 - CPSX'!$K$7="..."),AND(G35="642",'642 - CPSX'!$N$7="..."),AND(G35="242",'242 - CPSX'!$L$7="...")),"...",MONTH(B35)),"")</f>
        <v>1</v>
      </c>
      <c r="B35" s="10">
        <v>41670</v>
      </c>
      <c r="C35" s="6" t="s">
        <v>39</v>
      </c>
      <c r="D35" s="10">
        <v>41652</v>
      </c>
      <c r="E35" s="8" t="s">
        <v>199</v>
      </c>
      <c r="F35" s="5">
        <v>3508295</v>
      </c>
      <c r="G35" s="34" t="s">
        <v>198</v>
      </c>
      <c r="H35" s="7" t="s">
        <v>18</v>
      </c>
      <c r="I35" s="5" t="str">
        <f>IF(AND(G35="154",'154 - CPSX'!$L$7=TH!A35),"154",IF(AND(G35="632",'632 - CPSX'!$K$7=TH!A35),"632",IF(AND(G35="6421",'641 - CPSX'!$K$7=TH!A35),"641",IF(AND(G35="6422",'642 - CPSX'!$N$7=TH!A35),"642",IF(AND(G35="242",'242 - CPSX'!$L$7=TH!A35),"242","")))))</f>
        <v>641</v>
      </c>
    </row>
    <row r="36" spans="1:9">
      <c r="A36" s="6">
        <f>IF(B36&lt;&gt;"",IF(OR(AND(G36="154",'154 - CPSX'!$L$7="..."),AND(G36="632",'632 - CPSX'!$K$7="..."),AND(G36="641",'641 - CPSX'!$K$7="..."),AND(G36="642",'642 - CPSX'!$N$7="..."),AND(G36="242",'242 - CPSX'!$L$7="...")),"...",MONTH(B36)),"")</f>
        <v>1</v>
      </c>
      <c r="B36" s="10">
        <v>41670</v>
      </c>
      <c r="C36" s="6" t="s">
        <v>39</v>
      </c>
      <c r="D36" s="10">
        <v>41653</v>
      </c>
      <c r="E36" s="8" t="s">
        <v>201</v>
      </c>
      <c r="F36" s="5">
        <v>4331818</v>
      </c>
      <c r="G36" s="34" t="s">
        <v>198</v>
      </c>
      <c r="H36" s="7" t="s">
        <v>18</v>
      </c>
      <c r="I36" s="5" t="str">
        <f>IF(AND(G36="154",'154 - CPSX'!$L$7=TH!A36),"154",IF(AND(G36="632",'632 - CPSX'!$K$7=TH!A36),"632",IF(AND(G36="6421",'641 - CPSX'!$K$7=TH!A36),"641",IF(AND(G36="6422",'642 - CPSX'!$N$7=TH!A36),"642",IF(AND(G36="242",'242 - CPSX'!$L$7=TH!A36),"242","")))))</f>
        <v>641</v>
      </c>
    </row>
    <row r="37" spans="1:9">
      <c r="A37" s="6">
        <f>IF(B37&lt;&gt;"",IF(OR(AND(G37="154",'154 - CPSX'!$L$7="..."),AND(G37="632",'632 - CPSX'!$K$7="..."),AND(G37="641",'641 - CPSX'!$K$7="..."),AND(G37="642",'642 - CPSX'!$N$7="..."),AND(G37="242",'242 - CPSX'!$L$7="...")),"...",MONTH(B37)),"")</f>
        <v>1</v>
      </c>
      <c r="B37" s="10">
        <v>41670</v>
      </c>
      <c r="C37" s="6" t="s">
        <v>39</v>
      </c>
      <c r="D37" s="10">
        <v>41661</v>
      </c>
      <c r="E37" s="8" t="s">
        <v>201</v>
      </c>
      <c r="F37" s="5">
        <v>4300000</v>
      </c>
      <c r="G37" s="34" t="s">
        <v>198</v>
      </c>
      <c r="H37" s="7" t="s">
        <v>18</v>
      </c>
      <c r="I37" s="5" t="str">
        <f>IF(AND(G37="154",'154 - CPSX'!$L$7=TH!A37),"154",IF(AND(G37="632",'632 - CPSX'!$K$7=TH!A37),"632",IF(AND(G37="6421",'641 - CPSX'!$K$7=TH!A37),"641",IF(AND(G37="6422",'642 - CPSX'!$N$7=TH!A37),"642",IF(AND(G37="242",'242 - CPSX'!$L$7=TH!A37),"242","")))))</f>
        <v>641</v>
      </c>
    </row>
    <row r="38" spans="1:9">
      <c r="A38" s="6">
        <f>IF(B38&lt;&gt;"",IF(OR(AND(G38="154",'154 - CPSX'!$L$7="..."),AND(G38="632",'632 - CPSX'!$K$7="..."),AND(G38="641",'641 - CPSX'!$K$7="..."),AND(G38="642",'642 - CPSX'!$N$7="..."),AND(G38="242",'242 - CPSX'!$L$7="...")),"...",MONTH(B38)),"")</f>
        <v>1</v>
      </c>
      <c r="B38" s="10">
        <v>41670</v>
      </c>
      <c r="C38" s="11" t="s">
        <v>39</v>
      </c>
      <c r="D38" s="10">
        <v>41661</v>
      </c>
      <c r="E38" s="8" t="s">
        <v>185</v>
      </c>
      <c r="F38" s="5">
        <v>31665000</v>
      </c>
      <c r="G38" s="14" t="s">
        <v>198</v>
      </c>
      <c r="H38" s="7" t="s">
        <v>18</v>
      </c>
      <c r="I38" s="5" t="str">
        <f>IF(AND(G38="154",'154 - CPSX'!$L$7=TH!A38),"154",IF(AND(G38="632",'632 - CPSX'!$K$7=TH!A38),"632",IF(AND(G38="6421",'641 - CPSX'!$K$7=TH!A38),"641",IF(AND(G38="6422",'642 - CPSX'!$N$7=TH!A38),"642",IF(AND(G38="242",'242 - CPSX'!$L$7=TH!A38),"242","")))))</f>
        <v>641</v>
      </c>
    </row>
    <row r="39" spans="1:9">
      <c r="A39" s="6">
        <f>IF(B39&lt;&gt;"",IF(OR(AND(G39="154",'154 - CPSX'!$L$7="..."),AND(G39="632",'632 - CPSX'!$K$7="..."),AND(G39="641",'641 - CPSX'!$K$7="..."),AND(G39="642",'642 - CPSX'!$N$7="..."),AND(G39="242",'242 - CPSX'!$L$7="...")),"...",MONTH(B39)),"")</f>
        <v>1</v>
      </c>
      <c r="B39" s="10">
        <v>41670</v>
      </c>
      <c r="C39" s="11" t="s">
        <v>39</v>
      </c>
      <c r="D39" s="10">
        <v>41661</v>
      </c>
      <c r="E39" s="8" t="s">
        <v>202</v>
      </c>
      <c r="F39" s="5">
        <v>4200890</v>
      </c>
      <c r="G39" s="14" t="s">
        <v>198</v>
      </c>
      <c r="H39" s="7" t="s">
        <v>18</v>
      </c>
      <c r="I39" s="5" t="str">
        <f>IF(AND(G39="154",'154 - CPSX'!$L$7=TH!A39),"154",IF(AND(G39="632",'632 - CPSX'!$K$7=TH!A39),"632",IF(AND(G39="6421",'641 - CPSX'!$K$7=TH!A39),"641",IF(AND(G39="6422",'642 - CPSX'!$N$7=TH!A39),"642",IF(AND(G39="242",'242 - CPSX'!$L$7=TH!A39),"242","")))))</f>
        <v>641</v>
      </c>
    </row>
    <row r="40" spans="1:9">
      <c r="A40" s="6">
        <f>IF(B40&lt;&gt;"",IF(OR(AND(G40="154",'154 - CPSX'!$L$7="..."),AND(G40="632",'632 - CPSX'!$K$7="..."),AND(G40="641",'641 - CPSX'!$K$7="..."),AND(G40="642",'642 - CPSX'!$N$7="..."),AND(G40="242",'242 - CPSX'!$L$7="...")),"...",MONTH(B40)),"")</f>
        <v>1</v>
      </c>
      <c r="B40" s="10">
        <v>41670</v>
      </c>
      <c r="C40" s="11" t="s">
        <v>39</v>
      </c>
      <c r="D40" s="10">
        <v>41661</v>
      </c>
      <c r="E40" s="8" t="s">
        <v>203</v>
      </c>
      <c r="F40" s="5">
        <v>9621305</v>
      </c>
      <c r="G40" s="14" t="s">
        <v>198</v>
      </c>
      <c r="H40" s="7" t="s">
        <v>18</v>
      </c>
      <c r="I40" s="5" t="str">
        <f>IF(AND(G40="154",'154 - CPSX'!$L$7=TH!A40),"154",IF(AND(G40="632",'632 - CPSX'!$K$7=TH!A40),"632",IF(AND(G40="6421",'641 - CPSX'!$K$7=TH!A40),"641",IF(AND(G40="6422",'642 - CPSX'!$N$7=TH!A40),"642",IF(AND(G40="242",'242 - CPSX'!$L$7=TH!A40),"242","")))))</f>
        <v>641</v>
      </c>
    </row>
    <row r="41" spans="1:9">
      <c r="A41" s="6">
        <f>IF(B41&lt;&gt;"",IF(OR(AND(G41="154",'154 - CPSX'!$L$7="..."),AND(G41="632",'632 - CPSX'!$K$7="..."),AND(G41="641",'641 - CPSX'!$K$7="..."),AND(G41="642",'642 - CPSX'!$N$7="..."),AND(G41="242",'242 - CPSX'!$L$7="...")),"...",MONTH(B41)),"")</f>
        <v>1</v>
      </c>
      <c r="B41" s="10">
        <v>41670</v>
      </c>
      <c r="C41" s="11" t="s">
        <v>39</v>
      </c>
      <c r="D41" s="10">
        <v>41650</v>
      </c>
      <c r="E41" s="8" t="s">
        <v>104</v>
      </c>
      <c r="F41" s="5">
        <v>20694308</v>
      </c>
      <c r="G41" s="14" t="s">
        <v>198</v>
      </c>
      <c r="H41" s="7" t="s">
        <v>18</v>
      </c>
      <c r="I41" s="5" t="str">
        <f>IF(AND(G41="154",'154 - CPSX'!$L$7=TH!A41),"154",IF(AND(G41="632",'632 - CPSX'!$K$7=TH!A41),"632",IF(AND(G41="6421",'641 - CPSX'!$K$7=TH!A41),"641",IF(AND(G41="6422",'642 - CPSX'!$N$7=TH!A41),"642",IF(AND(G41="242",'242 - CPSX'!$L$7=TH!A41),"242","")))))</f>
        <v>641</v>
      </c>
    </row>
    <row r="42" spans="1:9">
      <c r="A42" s="6">
        <f>IF(B42&lt;&gt;"",IF(OR(AND(G42="154",'154 - CPSX'!$L$7="..."),AND(G42="632",'632 - CPSX'!$K$7="..."),AND(G42="641",'641 - CPSX'!$K$7="..."),AND(G42="642",'642 - CPSX'!$N$7="..."),AND(G42="242",'242 - CPSX'!$L$7="...")),"...",MONTH(B42)),"")</f>
        <v>1</v>
      </c>
      <c r="B42" s="10">
        <v>41670</v>
      </c>
      <c r="C42" s="11" t="s">
        <v>39</v>
      </c>
      <c r="D42" s="10">
        <v>41659</v>
      </c>
      <c r="E42" s="8" t="s">
        <v>104</v>
      </c>
      <c r="F42" s="5">
        <v>25592126</v>
      </c>
      <c r="G42" s="14" t="s">
        <v>198</v>
      </c>
      <c r="H42" s="7" t="s">
        <v>18</v>
      </c>
      <c r="I42" s="5" t="str">
        <f>IF(AND(G42="154",'154 - CPSX'!$L$7=TH!A42),"154",IF(AND(G42="632",'632 - CPSX'!$K$7=TH!A42),"632",IF(AND(G42="6421",'641 - CPSX'!$K$7=TH!A42),"641",IF(AND(G42="6422",'642 - CPSX'!$N$7=TH!A42),"642",IF(AND(G42="242",'242 - CPSX'!$L$7=TH!A42),"242","")))))</f>
        <v>641</v>
      </c>
    </row>
    <row r="43" spans="1:9">
      <c r="A43" s="6">
        <f>IF(B43&lt;&gt;"",IF(OR(AND(G43="154",'154 - CPSX'!$L$7="..."),AND(G43="632",'632 - CPSX'!$K$7="..."),AND(G43="641",'641 - CPSX'!$K$7="..."),AND(G43="642",'642 - CPSX'!$N$7="..."),AND(G43="242",'242 - CPSX'!$L$7="...")),"...",MONTH(B43)),"")</f>
        <v>1</v>
      </c>
      <c r="B43" s="10">
        <v>41670</v>
      </c>
      <c r="C43" s="11" t="s">
        <v>39</v>
      </c>
      <c r="D43" s="10">
        <v>41643</v>
      </c>
      <c r="E43" s="8" t="s">
        <v>204</v>
      </c>
      <c r="F43" s="5">
        <v>9697952</v>
      </c>
      <c r="G43" s="14" t="s">
        <v>192</v>
      </c>
      <c r="H43" s="7" t="s">
        <v>18</v>
      </c>
      <c r="I43" s="5" t="str">
        <f>IF(AND(G43="154",'154 - CPSX'!$L$7=TH!A43),"154",IF(AND(G43="632",'632 - CPSX'!$K$7=TH!A43),"632",IF(AND(G43="6421",'641 - CPSX'!$K$7=TH!A43),"641",IF(AND(G43="6422",'642 - CPSX'!$N$7=TH!A43),"642",IF(AND(G43="242",'242 - CPSX'!$L$7=TH!A43),"242","")))))</f>
        <v>642</v>
      </c>
    </row>
    <row r="44" spans="1:9">
      <c r="A44" s="6">
        <f>IF(B44&lt;&gt;"",IF(OR(AND(G44="154",'154 - CPSX'!$L$7="..."),AND(G44="632",'632 - CPSX'!$K$7="..."),AND(G44="641",'641 - CPSX'!$K$7="..."),AND(G44="642",'642 - CPSX'!$N$7="..."),AND(G44="242",'242 - CPSX'!$L$7="...")),"...",MONTH(B44)),"")</f>
        <v>1</v>
      </c>
      <c r="B44" s="10">
        <v>41642</v>
      </c>
      <c r="C44" s="11" t="s">
        <v>39</v>
      </c>
      <c r="D44" s="10">
        <v>41642</v>
      </c>
      <c r="E44" s="8" t="s">
        <v>205</v>
      </c>
      <c r="F44" s="5">
        <v>1791375</v>
      </c>
      <c r="G44" s="14" t="s">
        <v>192</v>
      </c>
      <c r="H44" s="7" t="s">
        <v>118</v>
      </c>
      <c r="I44" s="5" t="str">
        <f>IF(AND(G44="154",'154 - CPSX'!$L$7=TH!A44),"154",IF(AND(G44="632",'632 - CPSX'!$K$7=TH!A44),"632",IF(AND(G44="6421",'641 - CPSX'!$K$7=TH!A44),"641",IF(AND(G44="6422",'642 - CPSX'!$N$7=TH!A44),"642",IF(AND(G44="242",'242 - CPSX'!$L$7=TH!A44),"242","")))))</f>
        <v>642</v>
      </c>
    </row>
    <row r="45" spans="1:9">
      <c r="A45" s="6">
        <f>IF(B45&lt;&gt;"",IF(OR(AND(G45="154",'154 - CPSX'!$L$7="..."),AND(G45="632",'632 - CPSX'!$K$7="..."),AND(G45="641",'641 - CPSX'!$K$7="..."),AND(G45="642",'642 - CPSX'!$N$7="..."),AND(G45="242",'242 - CPSX'!$L$7="...")),"...",MONTH(B45)),"")</f>
        <v>1</v>
      </c>
      <c r="B45" s="10">
        <v>41642</v>
      </c>
      <c r="C45" s="11" t="s">
        <v>39</v>
      </c>
      <c r="D45" s="10">
        <v>41642</v>
      </c>
      <c r="E45" s="8" t="s">
        <v>205</v>
      </c>
      <c r="F45" s="5">
        <v>1791375</v>
      </c>
      <c r="G45" s="14" t="s">
        <v>192</v>
      </c>
      <c r="H45" s="7" t="s">
        <v>118</v>
      </c>
      <c r="I45" s="5" t="str">
        <f>IF(AND(G45="154",'154 - CPSX'!$L$7=TH!A45),"154",IF(AND(G45="632",'632 - CPSX'!$K$7=TH!A45),"632",IF(AND(G45="6421",'641 - CPSX'!$K$7=TH!A45),"641",IF(AND(G45="6422",'642 - CPSX'!$N$7=TH!A45),"642",IF(AND(G45="242",'242 - CPSX'!$L$7=TH!A45),"242","")))))</f>
        <v>642</v>
      </c>
    </row>
    <row r="46" spans="1:9">
      <c r="A46" s="6">
        <f>IF(B46&lt;&gt;"",IF(OR(AND(G46="154",'154 - CPSX'!$L$7="..."),AND(G46="632",'632 - CPSX'!$K$7="..."),AND(G46="641",'641 - CPSX'!$K$7="..."),AND(G46="642",'642 - CPSX'!$N$7="..."),AND(G46="242",'242 - CPSX'!$L$7="...")),"...",MONTH(B46)),"")</f>
        <v>1</v>
      </c>
      <c r="B46" s="10">
        <v>41652</v>
      </c>
      <c r="C46" s="11" t="s">
        <v>39</v>
      </c>
      <c r="D46" s="10">
        <v>41652</v>
      </c>
      <c r="E46" s="8" t="s">
        <v>206</v>
      </c>
      <c r="F46" s="5">
        <v>2107000</v>
      </c>
      <c r="G46" s="14" t="s">
        <v>192</v>
      </c>
      <c r="H46" s="7" t="s">
        <v>118</v>
      </c>
      <c r="I46" s="5" t="str">
        <f>IF(AND(G46="154",'154 - CPSX'!$L$7=TH!A46),"154",IF(AND(G46="632",'632 - CPSX'!$K$7=TH!A46),"632",IF(AND(G46="6421",'641 - CPSX'!$K$7=TH!A46),"641",IF(AND(G46="6422",'642 - CPSX'!$N$7=TH!A46),"642",IF(AND(G46="242",'242 - CPSX'!$L$7=TH!A46),"242","")))))</f>
        <v>642</v>
      </c>
    </row>
    <row r="47" spans="1:9">
      <c r="A47" s="6">
        <f>IF(B47&lt;&gt;"",IF(OR(AND(G47="154",'154 - CPSX'!$L$7="..."),AND(G47="632",'632 - CPSX'!$K$7="..."),AND(G47="641",'641 - CPSX'!$K$7="..."),AND(G47="642",'642 - CPSX'!$N$7="..."),AND(G47="242",'242 - CPSX'!$L$7="...")),"...",MONTH(B47)),"")</f>
        <v>1</v>
      </c>
      <c r="B47" s="10">
        <v>41654</v>
      </c>
      <c r="C47" s="11" t="s">
        <v>39</v>
      </c>
      <c r="D47" s="10">
        <v>41654</v>
      </c>
      <c r="E47" s="8" t="s">
        <v>207</v>
      </c>
      <c r="F47" s="5">
        <v>991157</v>
      </c>
      <c r="G47" s="14" t="s">
        <v>192</v>
      </c>
      <c r="H47" s="7" t="s">
        <v>118</v>
      </c>
      <c r="I47" s="5" t="str">
        <f>IF(AND(G47="154",'154 - CPSX'!$L$7=TH!A47),"154",IF(AND(G47="632",'632 - CPSX'!$K$7=TH!A47),"632",IF(AND(G47="6421",'641 - CPSX'!$K$7=TH!A47),"641",IF(AND(G47="6422",'642 - CPSX'!$N$7=TH!A47),"642",IF(AND(G47="242",'242 - CPSX'!$L$7=TH!A47),"242","")))))</f>
        <v>642</v>
      </c>
    </row>
    <row r="48" spans="1:9">
      <c r="A48" s="6">
        <f>IF(B48&lt;&gt;"",IF(OR(AND(G48="154",'154 - CPSX'!$L$7="..."),AND(G48="632",'632 - CPSX'!$K$7="..."),AND(G48="641",'641 - CPSX'!$K$7="..."),AND(G48="642",'642 - CPSX'!$N$7="..."),AND(G48="242",'242 - CPSX'!$L$7="...")),"...",MONTH(B48)),"")</f>
        <v>1</v>
      </c>
      <c r="B48" s="10">
        <v>41654</v>
      </c>
      <c r="C48" s="11" t="s">
        <v>39</v>
      </c>
      <c r="D48" s="10">
        <v>41654</v>
      </c>
      <c r="E48" s="8" t="s">
        <v>208</v>
      </c>
      <c r="F48" s="9">
        <v>2065350</v>
      </c>
      <c r="G48" s="14" t="s">
        <v>192</v>
      </c>
      <c r="H48" s="7" t="s">
        <v>118</v>
      </c>
      <c r="I48" s="5" t="str">
        <f>IF(AND(G48="154",'154 - CPSX'!$L$7=TH!A48),"154",IF(AND(G48="632",'632 - CPSX'!$K$7=TH!A48),"632",IF(AND(G48="6421",'641 - CPSX'!$K$7=TH!A48),"641",IF(AND(G48="6422",'642 - CPSX'!$N$7=TH!A48),"642",IF(AND(G48="242",'242 - CPSX'!$L$7=TH!A48),"242","")))))</f>
        <v>642</v>
      </c>
    </row>
    <row r="49" spans="1:9">
      <c r="A49" s="6">
        <f>IF(B49&lt;&gt;"",IF(OR(AND(G49="154",'154 - CPSX'!$L$7="..."),AND(G49="632",'632 - CPSX'!$K$7="..."),AND(G49="641",'641 - CPSX'!$K$7="..."),AND(G49="642",'642 - CPSX'!$N$7="..."),AND(G49="242",'242 - CPSX'!$L$7="...")),"...",MONTH(B49)),"")</f>
        <v>1</v>
      </c>
      <c r="B49" s="10">
        <v>41657</v>
      </c>
      <c r="C49" s="11" t="s">
        <v>39</v>
      </c>
      <c r="D49" s="10">
        <v>41657</v>
      </c>
      <c r="E49" s="8" t="s">
        <v>205</v>
      </c>
      <c r="F49" s="5">
        <v>1790950</v>
      </c>
      <c r="G49" s="14" t="s">
        <v>192</v>
      </c>
      <c r="H49" s="7" t="s">
        <v>118</v>
      </c>
      <c r="I49" s="5" t="str">
        <f>IF(AND(G49="154",'154 - CPSX'!$L$7=TH!A49),"154",IF(AND(G49="632",'632 - CPSX'!$K$7=TH!A49),"632",IF(AND(G49="6421",'641 - CPSX'!$K$7=TH!A49),"641",IF(AND(G49="6422",'642 - CPSX'!$N$7=TH!A49),"642",IF(AND(G49="242",'242 - CPSX'!$L$7=TH!A49),"242","")))))</f>
        <v>642</v>
      </c>
    </row>
    <row r="50" spans="1:9">
      <c r="A50" s="6">
        <f>IF(B50&lt;&gt;"",IF(OR(AND(G50="154",'154 - CPSX'!$L$7="..."),AND(G50="632",'632 - CPSX'!$K$7="..."),AND(G50="641",'641 - CPSX'!$K$7="..."),AND(G50="642",'642 - CPSX'!$N$7="..."),AND(G50="242",'242 - CPSX'!$L$7="...")),"...",MONTH(B50)),"")</f>
        <v>1</v>
      </c>
      <c r="B50" s="10">
        <v>41663</v>
      </c>
      <c r="C50" s="11" t="s">
        <v>39</v>
      </c>
      <c r="D50" s="10">
        <v>41663</v>
      </c>
      <c r="E50" s="8" t="s">
        <v>209</v>
      </c>
      <c r="F50" s="9">
        <v>210360</v>
      </c>
      <c r="G50" s="14" t="s">
        <v>192</v>
      </c>
      <c r="H50" s="7" t="s">
        <v>118</v>
      </c>
      <c r="I50" s="5" t="str">
        <f>IF(AND(G50="154",'154 - CPSX'!$L$7=TH!A50),"154",IF(AND(G50="632",'632 - CPSX'!$K$7=TH!A50),"632",IF(AND(G50="6421",'641 - CPSX'!$K$7=TH!A50),"641",IF(AND(G50="6422",'642 - CPSX'!$N$7=TH!A50),"642",IF(AND(G50="242",'242 - CPSX'!$L$7=TH!A50),"242","")))))</f>
        <v>642</v>
      </c>
    </row>
    <row r="51" spans="1:9">
      <c r="A51" s="6">
        <f>IF(B51&lt;&gt;"",IF(OR(AND(G51="154",'154 - CPSX'!$L$7="..."),AND(G51="632",'632 - CPSX'!$K$7="..."),AND(G51="641",'641 - CPSX'!$K$7="..."),AND(G51="642",'642 - CPSX'!$N$7="..."),AND(G51="242",'242 - CPSX'!$L$7="...")),"...",MONTH(B51)),"")</f>
        <v>1</v>
      </c>
      <c r="B51" s="10">
        <v>41663</v>
      </c>
      <c r="C51" s="11" t="s">
        <v>39</v>
      </c>
      <c r="D51" s="10">
        <v>41663</v>
      </c>
      <c r="E51" s="8" t="s">
        <v>210</v>
      </c>
      <c r="F51" s="5">
        <v>63180</v>
      </c>
      <c r="G51" s="14" t="s">
        <v>192</v>
      </c>
      <c r="H51" s="7" t="s">
        <v>118</v>
      </c>
      <c r="I51" s="5" t="str">
        <f>IF(AND(G51="154",'154 - CPSX'!$L$7=TH!A51),"154",IF(AND(G51="632",'632 - CPSX'!$K$7=TH!A51),"632",IF(AND(G51="6421",'641 - CPSX'!$K$7=TH!A51),"641",IF(AND(G51="6422",'642 - CPSX'!$N$7=TH!A51),"642",IF(AND(G51="242",'242 - CPSX'!$L$7=TH!A51),"242","")))))</f>
        <v>642</v>
      </c>
    </row>
    <row r="52" spans="1:9">
      <c r="A52" s="6">
        <f>IF(B52&lt;&gt;"",IF(OR(AND(G52="154",'154 - CPSX'!$L$7="..."),AND(G52="632",'632 - CPSX'!$K$7="..."),AND(G52="641",'641 - CPSX'!$K$7="..."),AND(G52="642",'642 - CPSX'!$N$7="..."),AND(G52="242",'242 - CPSX'!$L$7="...")),"...",MONTH(B52)),"")</f>
        <v>1</v>
      </c>
      <c r="B52" s="10">
        <v>41641</v>
      </c>
      <c r="C52" s="11" t="s">
        <v>157</v>
      </c>
      <c r="D52" s="10">
        <v>41639</v>
      </c>
      <c r="E52" s="8" t="s">
        <v>211</v>
      </c>
      <c r="F52" s="5">
        <v>2244902</v>
      </c>
      <c r="G52" s="14" t="s">
        <v>192</v>
      </c>
      <c r="H52" s="7" t="s">
        <v>212</v>
      </c>
      <c r="I52" s="5" t="str">
        <f>IF(AND(G52="154",'154 - CPSX'!$L$7=TH!A52),"154",IF(AND(G52="632",'632 - CPSX'!$K$7=TH!A52),"632",IF(AND(G52="6421",'641 - CPSX'!$K$7=TH!A52),"641",IF(AND(G52="6422",'642 - CPSX'!$N$7=TH!A52),"642",IF(AND(G52="242",'242 - CPSX'!$L$7=TH!A52),"242","")))))</f>
        <v>642</v>
      </c>
    </row>
    <row r="53" spans="1:9">
      <c r="A53" s="6">
        <f>IF(B53&lt;&gt;"",IF(OR(AND(G53="154",'154 - CPSX'!$L$7="..."),AND(G53="632",'632 - CPSX'!$K$7="..."),AND(G53="641",'641 - CPSX'!$K$7="..."),AND(G53="642",'642 - CPSX'!$N$7="..."),AND(G53="242",'242 - CPSX'!$L$7="...")),"...",MONTH(B53)),"")</f>
        <v>1</v>
      </c>
      <c r="B53" s="10">
        <v>41641</v>
      </c>
      <c r="C53" s="11" t="s">
        <v>158</v>
      </c>
      <c r="D53" s="10">
        <v>41639</v>
      </c>
      <c r="E53" s="8" t="s">
        <v>213</v>
      </c>
      <c r="F53" s="5">
        <v>110400</v>
      </c>
      <c r="G53" s="14" t="s">
        <v>192</v>
      </c>
      <c r="H53" s="7" t="s">
        <v>212</v>
      </c>
      <c r="I53" s="5" t="str">
        <f>IF(AND(G53="154",'154 - CPSX'!$L$7=TH!A53),"154",IF(AND(G53="632",'632 - CPSX'!$K$7=TH!A53),"632",IF(AND(G53="6421",'641 - CPSX'!$K$7=TH!A53),"641",IF(AND(G53="6422",'642 - CPSX'!$N$7=TH!A53),"642",IF(AND(G53="242",'242 - CPSX'!$L$7=TH!A53),"242","")))))</f>
        <v>642</v>
      </c>
    </row>
    <row r="54" spans="1:9">
      <c r="A54" s="6">
        <f>IF(B54&lt;&gt;"",IF(OR(AND(G54="154",'154 - CPSX'!$L$7="..."),AND(G54="632",'632 - CPSX'!$K$7="..."),AND(G54="641",'641 - CPSX'!$K$7="..."),AND(G54="642",'642 - CPSX'!$N$7="..."),AND(G54="242",'242 - CPSX'!$L$7="...")),"...",MONTH(B54)),"")</f>
        <v>1</v>
      </c>
      <c r="B54" s="10">
        <v>41642</v>
      </c>
      <c r="C54" s="11" t="s">
        <v>160</v>
      </c>
      <c r="D54" s="10">
        <v>41642</v>
      </c>
      <c r="E54" s="8" t="s">
        <v>214</v>
      </c>
      <c r="F54" s="5">
        <v>500000</v>
      </c>
      <c r="G54" s="14" t="s">
        <v>192</v>
      </c>
      <c r="H54" s="7" t="s">
        <v>212</v>
      </c>
      <c r="I54" s="5" t="str">
        <f>IF(AND(G54="154",'154 - CPSX'!$L$7=TH!A54),"154",IF(AND(G54="632",'632 - CPSX'!$K$7=TH!A54),"632",IF(AND(G54="6421",'641 - CPSX'!$K$7=TH!A54),"641",IF(AND(G54="6422",'642 - CPSX'!$N$7=TH!A54),"642",IF(AND(G54="242",'242 - CPSX'!$L$7=TH!A54),"242","")))))</f>
        <v>642</v>
      </c>
    </row>
    <row r="55" spans="1:9">
      <c r="A55" s="6">
        <f>IF(B55&lt;&gt;"",IF(OR(AND(G55="154",'154 - CPSX'!$L$7="..."),AND(G55="632",'632 - CPSX'!$K$7="..."),AND(G55="641",'641 - CPSX'!$K$7="..."),AND(G55="642",'642 - CPSX'!$N$7="..."),AND(G55="242",'242 - CPSX'!$L$7="...")),"...",MONTH(B55)),"")</f>
        <v>1</v>
      </c>
      <c r="B55" s="10">
        <v>41642</v>
      </c>
      <c r="C55" s="11" t="s">
        <v>187</v>
      </c>
      <c r="D55" s="10">
        <v>41642</v>
      </c>
      <c r="E55" s="8" t="s">
        <v>215</v>
      </c>
      <c r="F55" s="5">
        <v>4984320</v>
      </c>
      <c r="G55" s="14" t="s">
        <v>198</v>
      </c>
      <c r="H55" s="7" t="s">
        <v>212</v>
      </c>
      <c r="I55" s="5" t="str">
        <f>IF(AND(G55="154",'154 - CPSX'!$L$7=TH!A55),"154",IF(AND(G55="632",'632 - CPSX'!$K$7=TH!A55),"632",IF(AND(G55="6421",'641 - CPSX'!$K$7=TH!A55),"641",IF(AND(G55="6422",'642 - CPSX'!$N$7=TH!A55),"642",IF(AND(G55="242",'242 - CPSX'!$L$7=TH!A55),"242","")))))</f>
        <v>641</v>
      </c>
    </row>
    <row r="56" spans="1:9">
      <c r="A56" s="6">
        <f>IF(B56&lt;&gt;"",IF(OR(AND(G56="154",'154 - CPSX'!$L$7="..."),AND(G56="632",'632 - CPSX'!$K$7="..."),AND(G56="641",'641 - CPSX'!$K$7="..."),AND(G56="642",'642 - CPSX'!$N$7="..."),AND(G56="242",'242 - CPSX'!$L$7="...")),"...",MONTH(B56)),"")</f>
        <v>1</v>
      </c>
      <c r="B56" s="10">
        <v>41642</v>
      </c>
      <c r="C56" s="11" t="s">
        <v>146</v>
      </c>
      <c r="D56" s="10">
        <v>41642</v>
      </c>
      <c r="E56" s="8" t="s">
        <v>215</v>
      </c>
      <c r="F56" s="5">
        <v>4984320</v>
      </c>
      <c r="G56" s="14" t="s">
        <v>198</v>
      </c>
      <c r="H56" s="7" t="s">
        <v>212</v>
      </c>
      <c r="I56" s="5" t="str">
        <f>IF(AND(G56="154",'154 - CPSX'!$L$7=TH!A56),"154",IF(AND(G56="632",'632 - CPSX'!$K$7=TH!A56),"632",IF(AND(G56="6421",'641 - CPSX'!$K$7=TH!A56),"641",IF(AND(G56="6422",'642 - CPSX'!$N$7=TH!A56),"642",IF(AND(G56="242",'242 - CPSX'!$L$7=TH!A56),"242","")))))</f>
        <v>641</v>
      </c>
    </row>
    <row r="57" spans="1:9">
      <c r="A57" s="6">
        <f>IF(B57&lt;&gt;"",IF(OR(AND(G57="154",'154 - CPSX'!$L$7="..."),AND(G57="632",'632 - CPSX'!$K$7="..."),AND(G57="641",'641 - CPSX'!$K$7="..."),AND(G57="642",'642 - CPSX'!$N$7="..."),AND(G57="242",'242 - CPSX'!$L$7="...")),"...",MONTH(B57)),"")</f>
        <v>1</v>
      </c>
      <c r="B57" s="10">
        <v>41649</v>
      </c>
      <c r="C57" s="11" t="s">
        <v>152</v>
      </c>
      <c r="D57" s="10">
        <v>41649</v>
      </c>
      <c r="E57" s="8" t="s">
        <v>123</v>
      </c>
      <c r="F57" s="5">
        <v>3208400</v>
      </c>
      <c r="G57" s="14" t="s">
        <v>192</v>
      </c>
      <c r="H57" s="7" t="s">
        <v>212</v>
      </c>
      <c r="I57" s="5" t="str">
        <f>IF(AND(G57="154",'154 - CPSX'!$L$7=TH!A57),"154",IF(AND(G57="632",'632 - CPSX'!$K$7=TH!A57),"632",IF(AND(G57="6421",'641 - CPSX'!$K$7=TH!A57),"641",IF(AND(G57="6422",'642 - CPSX'!$N$7=TH!A57),"642",IF(AND(G57="242",'242 - CPSX'!$L$7=TH!A57),"242","")))))</f>
        <v>642</v>
      </c>
    </row>
    <row r="58" spans="1:9">
      <c r="A58" s="6">
        <f>IF(B58&lt;&gt;"",IF(OR(AND(G58="154",'154 - CPSX'!$L$7="..."),AND(G58="632",'632 - CPSX'!$K$7="..."),AND(G58="641",'641 - CPSX'!$K$7="..."),AND(G58="642",'642 - CPSX'!$N$7="..."),AND(G58="242",'242 - CPSX'!$L$7="...")),"...",MONTH(B58)),"")</f>
        <v>1</v>
      </c>
      <c r="B58" s="10">
        <v>41653</v>
      </c>
      <c r="C58" s="11" t="s">
        <v>148</v>
      </c>
      <c r="D58" s="10">
        <v>41653</v>
      </c>
      <c r="E58" s="8" t="s">
        <v>216</v>
      </c>
      <c r="F58" s="5">
        <v>840000</v>
      </c>
      <c r="G58" s="14" t="s">
        <v>192</v>
      </c>
      <c r="H58" s="7" t="s">
        <v>212</v>
      </c>
      <c r="I58" s="5" t="str">
        <f>IF(AND(G58="154",'154 - CPSX'!$L$7=TH!A58),"154",IF(AND(G58="632",'632 - CPSX'!$K$7=TH!A58),"632",IF(AND(G58="6421",'641 - CPSX'!$K$7=TH!A58),"641",IF(AND(G58="6422",'642 - CPSX'!$N$7=TH!A58),"642",IF(AND(G58="242",'242 - CPSX'!$L$7=TH!A58),"242","")))))</f>
        <v>642</v>
      </c>
    </row>
    <row r="59" spans="1:9">
      <c r="A59" s="6">
        <f>IF(B59&lt;&gt;"",IF(OR(AND(G59="154",'154 - CPSX'!$L$7="..."),AND(G59="632",'632 - CPSX'!$K$7="..."),AND(G59="641",'641 - CPSX'!$K$7="..."),AND(G59="642",'642 - CPSX'!$N$7="..."),AND(G59="242",'242 - CPSX'!$L$7="...")),"...",MONTH(B59)),"")</f>
        <v>1</v>
      </c>
      <c r="B59" s="10">
        <v>41653</v>
      </c>
      <c r="C59" s="11" t="s">
        <v>162</v>
      </c>
      <c r="D59" s="10">
        <v>41653</v>
      </c>
      <c r="E59" s="8" t="s">
        <v>217</v>
      </c>
      <c r="F59" s="5">
        <v>3182000</v>
      </c>
      <c r="G59" s="14" t="s">
        <v>192</v>
      </c>
      <c r="H59" s="7" t="s">
        <v>212</v>
      </c>
      <c r="I59" s="5" t="str">
        <f>IF(AND(G59="154",'154 - CPSX'!$L$7=TH!A59),"154",IF(AND(G59="632",'632 - CPSX'!$K$7=TH!A59),"632",IF(AND(G59="6421",'641 - CPSX'!$K$7=TH!A59),"641",IF(AND(G59="6422",'642 - CPSX'!$N$7=TH!A59),"642",IF(AND(G59="242",'242 - CPSX'!$L$7=TH!A59),"242","")))))</f>
        <v>642</v>
      </c>
    </row>
    <row r="60" spans="1:9">
      <c r="A60" s="6">
        <f>IF(B60&lt;&gt;"",IF(OR(AND(G60="154",'154 - CPSX'!$L$7="..."),AND(G60="632",'632 - CPSX'!$K$7="..."),AND(G60="641",'641 - CPSX'!$K$7="..."),AND(G60="642",'642 - CPSX'!$N$7="..."),AND(G60="242",'242 - CPSX'!$L$7="...")),"...",MONTH(B60)),"")</f>
        <v>1</v>
      </c>
      <c r="B60" s="10">
        <v>41654</v>
      </c>
      <c r="C60" s="11" t="s">
        <v>163</v>
      </c>
      <c r="D60" s="10">
        <v>41654</v>
      </c>
      <c r="E60" s="8" t="s">
        <v>123</v>
      </c>
      <c r="F60" s="5">
        <v>704291</v>
      </c>
      <c r="G60" s="14" t="s">
        <v>192</v>
      </c>
      <c r="H60" s="7" t="s">
        <v>212</v>
      </c>
      <c r="I60" s="5" t="str">
        <f>IF(AND(G60="154",'154 - CPSX'!$L$7=TH!A60),"154",IF(AND(G60="632",'632 - CPSX'!$K$7=TH!A60),"632",IF(AND(G60="6421",'641 - CPSX'!$K$7=TH!A60),"641",IF(AND(G60="6422",'642 - CPSX'!$N$7=TH!A60),"642",IF(AND(G60="242",'242 - CPSX'!$L$7=TH!A60),"242","")))))</f>
        <v>642</v>
      </c>
    </row>
    <row r="61" spans="1:9">
      <c r="A61" s="6">
        <f>IF(B61&lt;&gt;"",IF(OR(AND(G61="154",'154 - CPSX'!$L$7="..."),AND(G61="632",'632 - CPSX'!$K$7="..."),AND(G61="641",'641 - CPSX'!$K$7="..."),AND(G61="642",'642 - CPSX'!$N$7="..."),AND(G61="242",'242 - CPSX'!$L$7="...")),"...",MONTH(B61)),"")</f>
        <v>1</v>
      </c>
      <c r="B61" s="10">
        <v>41655</v>
      </c>
      <c r="C61" s="11" t="s">
        <v>156</v>
      </c>
      <c r="D61" s="10">
        <v>41655</v>
      </c>
      <c r="E61" s="8" t="s">
        <v>218</v>
      </c>
      <c r="F61" s="5">
        <v>140000</v>
      </c>
      <c r="G61" s="14" t="s">
        <v>192</v>
      </c>
      <c r="H61" s="7" t="s">
        <v>212</v>
      </c>
      <c r="I61" s="5" t="str">
        <f>IF(AND(G61="154",'154 - CPSX'!$L$7=TH!A61),"154",IF(AND(G61="632",'632 - CPSX'!$K$7=TH!A61),"632",IF(AND(G61="6421",'641 - CPSX'!$K$7=TH!A61),"641",IF(AND(G61="6422",'642 - CPSX'!$N$7=TH!A61),"642",IF(AND(G61="242",'242 - CPSX'!$L$7=TH!A61),"242","")))))</f>
        <v>642</v>
      </c>
    </row>
    <row r="62" spans="1:9">
      <c r="A62" s="6">
        <f>IF(B62&lt;&gt;"",IF(OR(AND(G62="154",'154 - CPSX'!$L$7="..."),AND(G62="632",'632 - CPSX'!$K$7="..."),AND(G62="641",'641 - CPSX'!$K$7="..."),AND(G62="642",'642 - CPSX'!$N$7="..."),AND(G62="242",'242 - CPSX'!$L$7="...")),"...",MONTH(B62)),"")</f>
        <v>1</v>
      </c>
      <c r="B62" s="10">
        <v>41655</v>
      </c>
      <c r="C62" s="11" t="s">
        <v>165</v>
      </c>
      <c r="D62" s="10">
        <v>41655</v>
      </c>
      <c r="E62" s="8" t="s">
        <v>219</v>
      </c>
      <c r="F62" s="5">
        <v>250000</v>
      </c>
      <c r="G62" s="17" t="s">
        <v>192</v>
      </c>
      <c r="H62" s="7" t="s">
        <v>212</v>
      </c>
      <c r="I62" s="5" t="str">
        <f>IF(AND(G62="154",'154 - CPSX'!$L$7=TH!A62),"154",IF(AND(G62="632",'632 - CPSX'!$K$7=TH!A62),"632",IF(AND(G62="6421",'641 - CPSX'!$K$7=TH!A62),"641",IF(AND(G62="6422",'642 - CPSX'!$N$7=TH!A62),"642",IF(AND(G62="242",'242 - CPSX'!$L$7=TH!A62),"242","")))))</f>
        <v>642</v>
      </c>
    </row>
    <row r="63" spans="1:9">
      <c r="A63" s="6">
        <f>IF(B63&lt;&gt;"",IF(OR(AND(G63="154",'154 - CPSX'!$L$7="..."),AND(G63="632",'632 - CPSX'!$K$7="..."),AND(G63="641",'641 - CPSX'!$K$7="..."),AND(G63="642",'642 - CPSX'!$N$7="..."),AND(G63="242",'242 - CPSX'!$L$7="...")),"...",MONTH(B63)),"")</f>
        <v>1</v>
      </c>
      <c r="B63" s="10">
        <v>41656</v>
      </c>
      <c r="C63" s="11" t="s">
        <v>181</v>
      </c>
      <c r="D63" s="10">
        <v>41656</v>
      </c>
      <c r="E63" s="8" t="s">
        <v>220</v>
      </c>
      <c r="F63" s="5">
        <v>14339850</v>
      </c>
      <c r="G63" s="17" t="s">
        <v>198</v>
      </c>
      <c r="H63" s="7" t="s">
        <v>212</v>
      </c>
      <c r="I63" s="5" t="str">
        <f>IF(AND(G63="154",'154 - CPSX'!$L$7=TH!A63),"154",IF(AND(G63="632",'632 - CPSX'!$K$7=TH!A63),"632",IF(AND(G63="6421",'641 - CPSX'!$K$7=TH!A63),"641",IF(AND(G63="6422",'642 - CPSX'!$N$7=TH!A63),"642",IF(AND(G63="242",'242 - CPSX'!$L$7=TH!A63),"242","")))))</f>
        <v>641</v>
      </c>
    </row>
    <row r="64" spans="1:9">
      <c r="A64" s="6">
        <f>IF(B64&lt;&gt;"",IF(OR(AND(G64="154",'154 - CPSX'!$L$7="..."),AND(G64="632",'632 - CPSX'!$K$7="..."),AND(G64="641",'641 - CPSX'!$K$7="..."),AND(G64="642",'642 - CPSX'!$N$7="..."),AND(G64="242",'242 - CPSX'!$L$7="...")),"...",MONTH(B64)),"")</f>
        <v>1</v>
      </c>
      <c r="B64" s="10">
        <v>41659</v>
      </c>
      <c r="C64" s="11" t="s">
        <v>167</v>
      </c>
      <c r="D64" s="10">
        <v>41659</v>
      </c>
      <c r="E64" s="8" t="s">
        <v>123</v>
      </c>
      <c r="F64" s="5">
        <v>3522509</v>
      </c>
      <c r="G64" s="17" t="s">
        <v>192</v>
      </c>
      <c r="H64" s="7" t="s">
        <v>212</v>
      </c>
      <c r="I64" s="5" t="str">
        <f>IF(AND(G64="154",'154 - CPSX'!$L$7=TH!A64),"154",IF(AND(G64="632",'632 - CPSX'!$K$7=TH!A64),"632",IF(AND(G64="6421",'641 - CPSX'!$K$7=TH!A64),"641",IF(AND(G64="6422",'642 - CPSX'!$N$7=TH!A64),"642",IF(AND(G64="242",'242 - CPSX'!$L$7=TH!A64),"242","")))))</f>
        <v>642</v>
      </c>
    </row>
    <row r="65" spans="1:9">
      <c r="A65" s="6">
        <f>IF(B65&lt;&gt;"",IF(OR(AND(G65="154",'154 - CPSX'!$L$7="..."),AND(G65="632",'632 - CPSX'!$K$7="..."),AND(G65="641",'641 - CPSX'!$K$7="..."),AND(G65="642",'642 - CPSX'!$N$7="..."),AND(G65="242",'242 - CPSX'!$L$7="...")),"...",MONTH(B65)),"")</f>
        <v>1</v>
      </c>
      <c r="B65" s="10">
        <v>41659</v>
      </c>
      <c r="C65" s="11" t="s">
        <v>149</v>
      </c>
      <c r="D65" s="10">
        <v>41659</v>
      </c>
      <c r="E65" s="8" t="s">
        <v>221</v>
      </c>
      <c r="F65" s="5">
        <v>33812299</v>
      </c>
      <c r="G65" s="17" t="s">
        <v>192</v>
      </c>
      <c r="H65" s="7" t="s">
        <v>212</v>
      </c>
      <c r="I65" s="5" t="str">
        <f>IF(AND(G65="154",'154 - CPSX'!$L$7=TH!A65),"154",IF(AND(G65="632",'632 - CPSX'!$K$7=TH!A65),"632",IF(AND(G65="6421",'641 - CPSX'!$K$7=TH!A65),"641",IF(AND(G65="6422",'642 - CPSX'!$N$7=TH!A65),"642",IF(AND(G65="242",'242 - CPSX'!$L$7=TH!A65),"242","")))))</f>
        <v>642</v>
      </c>
    </row>
    <row r="66" spans="1:9">
      <c r="A66" s="6">
        <f>IF(B66&lt;&gt;"",IF(OR(AND(G66="154",'154 - CPSX'!$L$7="..."),AND(G66="632",'632 - CPSX'!$K$7="..."),AND(G66="641",'641 - CPSX'!$K$7="..."),AND(G66="642",'642 - CPSX'!$N$7="..."),AND(G66="242",'242 - CPSX'!$L$7="...")),"...",MONTH(B66)),"")</f>
        <v>1</v>
      </c>
      <c r="B66" s="10">
        <v>41659</v>
      </c>
      <c r="C66" s="11" t="s">
        <v>168</v>
      </c>
      <c r="D66" s="10">
        <v>41659</v>
      </c>
      <c r="E66" s="8" t="s">
        <v>222</v>
      </c>
      <c r="F66" s="5">
        <v>120000</v>
      </c>
      <c r="G66" s="17" t="s">
        <v>192</v>
      </c>
      <c r="H66" s="7" t="s">
        <v>212</v>
      </c>
      <c r="I66" s="5" t="str">
        <f>IF(AND(G66="154",'154 - CPSX'!$L$7=TH!A66),"154",IF(AND(G66="632",'632 - CPSX'!$K$7=TH!A66),"632",IF(AND(G66="6421",'641 - CPSX'!$K$7=TH!A66),"641",IF(AND(G66="6422",'642 - CPSX'!$N$7=TH!A66),"642",IF(AND(G66="242",'242 - CPSX'!$L$7=TH!A66),"242","")))))</f>
        <v>642</v>
      </c>
    </row>
    <row r="67" spans="1:9">
      <c r="A67" s="6">
        <f>IF(B67&lt;&gt;"",IF(OR(AND(G67="154",'154 - CPSX'!$L$7="..."),AND(G67="632",'632 - CPSX'!$K$7="..."),AND(G67="641",'641 - CPSX'!$K$7="..."),AND(G67="642",'642 - CPSX'!$N$7="..."),AND(G67="242",'242 - CPSX'!$L$7="...")),"...",MONTH(B67)),"")</f>
        <v>1</v>
      </c>
      <c r="B67" s="10">
        <v>41660</v>
      </c>
      <c r="C67" s="11" t="s">
        <v>182</v>
      </c>
      <c r="D67" s="10">
        <v>41660</v>
      </c>
      <c r="E67" s="8" t="s">
        <v>223</v>
      </c>
      <c r="F67" s="5">
        <v>20000</v>
      </c>
      <c r="G67" s="17" t="s">
        <v>192</v>
      </c>
      <c r="H67" s="7" t="s">
        <v>212</v>
      </c>
      <c r="I67" s="5" t="str">
        <f>IF(AND(G67="154",'154 - CPSX'!$L$7=TH!A67),"154",IF(AND(G67="632",'632 - CPSX'!$K$7=TH!A67),"632",IF(AND(G67="6421",'641 - CPSX'!$K$7=TH!A67),"641",IF(AND(G67="6422",'642 - CPSX'!$N$7=TH!A67),"642",IF(AND(G67="242",'242 - CPSX'!$L$7=TH!A67),"242","")))))</f>
        <v>642</v>
      </c>
    </row>
    <row r="68" spans="1:9">
      <c r="A68" s="6">
        <f>IF(B68&lt;&gt;"",IF(OR(AND(G68="154",'154 - CPSX'!$L$7="..."),AND(G68="632",'632 - CPSX'!$K$7="..."),AND(G68="641",'641 - CPSX'!$K$7="..."),AND(G68="642",'642 - CPSX'!$N$7="..."),AND(G68="242",'242 - CPSX'!$L$7="...")),"...",MONTH(B68)),"")</f>
        <v>1</v>
      </c>
      <c r="B68" s="10">
        <v>41661</v>
      </c>
      <c r="C68" s="11" t="s">
        <v>150</v>
      </c>
      <c r="D68" s="10">
        <v>41661</v>
      </c>
      <c r="E68" s="8" t="s">
        <v>224</v>
      </c>
      <c r="F68" s="5">
        <v>17200000</v>
      </c>
      <c r="G68" s="17" t="s">
        <v>192</v>
      </c>
      <c r="H68" s="7" t="s">
        <v>212</v>
      </c>
      <c r="I68" s="5" t="str">
        <f>IF(AND(G68="154",'154 - CPSX'!$L$7=TH!A68),"154",IF(AND(G68="632",'632 - CPSX'!$K$7=TH!A68),"632",IF(AND(G68="6421",'641 - CPSX'!$K$7=TH!A68),"641",IF(AND(G68="6422",'642 - CPSX'!$N$7=TH!A68),"642",IF(AND(G68="242",'242 - CPSX'!$L$7=TH!A68),"242","")))))</f>
        <v>642</v>
      </c>
    </row>
    <row r="69" spans="1:9">
      <c r="A69" s="6">
        <f>IF(B69&lt;&gt;"",IF(OR(AND(G69="154",'154 - CPSX'!$L$7="..."),AND(G69="632",'632 - CPSX'!$K$7="..."),AND(G69="641",'641 - CPSX'!$K$7="..."),AND(G69="642",'642 - CPSX'!$N$7="..."),AND(G69="242",'242 - CPSX'!$L$7="...")),"...",MONTH(B69)),"")</f>
        <v>1</v>
      </c>
      <c r="B69" s="10">
        <v>41663</v>
      </c>
      <c r="C69" s="11" t="s">
        <v>143</v>
      </c>
      <c r="D69" s="10">
        <v>41663</v>
      </c>
      <c r="E69" s="8" t="s">
        <v>220</v>
      </c>
      <c r="F69" s="5">
        <v>2269580</v>
      </c>
      <c r="G69" s="17" t="s">
        <v>198</v>
      </c>
      <c r="H69" s="7" t="s">
        <v>212</v>
      </c>
      <c r="I69" s="5" t="str">
        <f>IF(AND(G69="154",'154 - CPSX'!$L$7=TH!A69),"154",IF(AND(G69="632",'632 - CPSX'!$K$7=TH!A69),"632",IF(AND(G69="6421",'641 - CPSX'!$K$7=TH!A69),"641",IF(AND(G69="6422",'642 - CPSX'!$N$7=TH!A69),"642",IF(AND(G69="242",'242 - CPSX'!$L$7=TH!A69),"242","")))))</f>
        <v>641</v>
      </c>
    </row>
    <row r="70" spans="1:9">
      <c r="A70" s="6">
        <f>IF(B70&lt;&gt;"",IF(OR(AND(G70="154",'154 - CPSX'!$L$7="..."),AND(G70="632",'632 - CPSX'!$K$7="..."),AND(G70="641",'641 - CPSX'!$K$7="..."),AND(G70="642",'642 - CPSX'!$N$7="..."),AND(G70="242",'242 - CPSX'!$L$7="...")),"...",MONTH(B70)),"")</f>
        <v>1</v>
      </c>
      <c r="B70" s="10">
        <v>41663</v>
      </c>
      <c r="C70" s="11" t="s">
        <v>151</v>
      </c>
      <c r="D70" s="10">
        <v>41663</v>
      </c>
      <c r="E70" s="8" t="s">
        <v>225</v>
      </c>
      <c r="F70" s="5">
        <v>2585455</v>
      </c>
      <c r="G70" s="17" t="s">
        <v>198</v>
      </c>
      <c r="H70" s="7" t="s">
        <v>212</v>
      </c>
      <c r="I70" s="5" t="str">
        <f>IF(AND(G70="154",'154 - CPSX'!$L$7=TH!A70),"154",IF(AND(G70="632",'632 - CPSX'!$K$7=TH!A70),"632",IF(AND(G70="6421",'641 - CPSX'!$K$7=TH!A70),"641",IF(AND(G70="6422",'642 - CPSX'!$N$7=TH!A70),"642",IF(AND(G70="242",'242 - CPSX'!$L$7=TH!A70),"242","")))))</f>
        <v>641</v>
      </c>
    </row>
    <row r="71" spans="1:9">
      <c r="A71" s="6">
        <f>IF(B71&lt;&gt;"",IF(OR(AND(G71="154",'154 - CPSX'!$L$7="..."),AND(G71="632",'632 - CPSX'!$K$7="..."),AND(G71="641",'641 - CPSX'!$K$7="..."),AND(G71="642",'642 - CPSX'!$N$7="..."),AND(G71="242",'242 - CPSX'!$L$7="...")),"...",MONTH(B71)),"")</f>
        <v>1</v>
      </c>
      <c r="B71" s="10">
        <v>41664</v>
      </c>
      <c r="C71" s="11" t="s">
        <v>170</v>
      </c>
      <c r="D71" s="10">
        <v>41664</v>
      </c>
      <c r="E71" s="8" t="s">
        <v>226</v>
      </c>
      <c r="F71" s="5">
        <v>1000000</v>
      </c>
      <c r="G71" s="17" t="s">
        <v>192</v>
      </c>
      <c r="H71" s="7" t="s">
        <v>212</v>
      </c>
      <c r="I71" s="5" t="str">
        <f>IF(AND(G71="154",'154 - CPSX'!$L$7=TH!A71),"154",IF(AND(G71="632",'632 - CPSX'!$K$7=TH!A71),"632",IF(AND(G71="6421",'641 - CPSX'!$K$7=TH!A71),"641",IF(AND(G71="6422",'642 - CPSX'!$N$7=TH!A71),"642",IF(AND(G71="242",'242 - CPSX'!$L$7=TH!A71),"242","")))))</f>
        <v>642</v>
      </c>
    </row>
    <row r="72" spans="1:9">
      <c r="A72" s="6">
        <f>IF(B72&lt;&gt;"",IF(OR(AND(G72="154",'154 - CPSX'!$L$7="..."),AND(G72="632",'632 - CPSX'!$K$7="..."),AND(G72="641",'641 - CPSX'!$K$7="..."),AND(G72="642",'642 - CPSX'!$N$7="..."),AND(G72="242",'242 - CPSX'!$L$7="...")),"...",MONTH(B72)),"")</f>
        <v>1</v>
      </c>
      <c r="B72" s="10">
        <v>41666</v>
      </c>
      <c r="C72" s="11" t="s">
        <v>171</v>
      </c>
      <c r="D72" s="10">
        <v>41666</v>
      </c>
      <c r="E72" s="8" t="s">
        <v>223</v>
      </c>
      <c r="F72" s="5">
        <v>20000</v>
      </c>
      <c r="G72" s="17" t="s">
        <v>192</v>
      </c>
      <c r="H72" s="7" t="s">
        <v>212</v>
      </c>
      <c r="I72" s="5" t="str">
        <f>IF(AND(G72="154",'154 - CPSX'!$L$7=TH!A72),"154",IF(AND(G72="632",'632 - CPSX'!$K$7=TH!A72),"632",IF(AND(G72="6421",'641 - CPSX'!$K$7=TH!A72),"641",IF(AND(G72="6422",'642 - CPSX'!$N$7=TH!A72),"642",IF(AND(G72="242",'242 - CPSX'!$L$7=TH!A72),"242","")))))</f>
        <v>642</v>
      </c>
    </row>
    <row r="73" spans="1:9">
      <c r="A73" s="6">
        <f>IF(B73&lt;&gt;"",IF(OR(AND(G73="154",'154 - CPSX'!$L$7="..."),AND(G73="632",'632 - CPSX'!$K$7="..."),AND(G73="641",'641 - CPSX'!$K$7="..."),AND(G73="642",'642 - CPSX'!$N$7="..."),AND(G73="242",'242 - CPSX'!$L$7="...")),"...",MONTH(B73)),"")</f>
        <v>1</v>
      </c>
      <c r="B73" s="10">
        <v>41666</v>
      </c>
      <c r="C73" s="11" t="s">
        <v>227</v>
      </c>
      <c r="D73" s="10">
        <v>41666</v>
      </c>
      <c r="E73" s="8" t="s">
        <v>225</v>
      </c>
      <c r="F73" s="5">
        <v>1723636</v>
      </c>
      <c r="G73" s="17" t="s">
        <v>198</v>
      </c>
      <c r="H73" s="7" t="s">
        <v>212</v>
      </c>
      <c r="I73" s="5" t="str">
        <f>IF(AND(G73="154",'154 - CPSX'!$L$7=TH!A73),"154",IF(AND(G73="632",'632 - CPSX'!$K$7=TH!A73),"632",IF(AND(G73="6421",'641 - CPSX'!$K$7=TH!A73),"641",IF(AND(G73="6422",'642 - CPSX'!$N$7=TH!A73),"642",IF(AND(G73="242",'242 - CPSX'!$L$7=TH!A73),"242","")))))</f>
        <v>641</v>
      </c>
    </row>
    <row r="74" spans="1:9">
      <c r="A74" s="6">
        <f>IF(B74&lt;&gt;"",IF(OR(AND(G74="154",'154 - CPSX'!$L$7="..."),AND(G74="632",'632 - CPSX'!$K$7="..."),AND(G74="641",'641 - CPSX'!$K$7="..."),AND(G74="642",'642 - CPSX'!$N$7="..."),AND(G74="242",'242 - CPSX'!$L$7="...")),"...",MONTH(B74)),"")</f>
        <v>1</v>
      </c>
      <c r="B74" s="10">
        <v>41666</v>
      </c>
      <c r="C74" s="11" t="s">
        <v>228</v>
      </c>
      <c r="D74" s="10">
        <v>41666</v>
      </c>
      <c r="E74" s="8" t="s">
        <v>123</v>
      </c>
      <c r="F74" s="5">
        <v>726300</v>
      </c>
      <c r="G74" s="17" t="s">
        <v>192</v>
      </c>
      <c r="H74" s="7" t="s">
        <v>212</v>
      </c>
      <c r="I74" s="5" t="str">
        <f>IF(AND(G74="154",'154 - CPSX'!$L$7=TH!A74),"154",IF(AND(G74="632",'632 - CPSX'!$K$7=TH!A74),"632",IF(AND(G74="6421",'641 - CPSX'!$K$7=TH!A74),"641",IF(AND(G74="6422",'642 - CPSX'!$N$7=TH!A74),"642",IF(AND(G74="242",'242 - CPSX'!$L$7=TH!A74),"242","")))))</f>
        <v>642</v>
      </c>
    </row>
    <row r="75" spans="1:9">
      <c r="A75" s="6">
        <f>IF(B75&lt;&gt;"",IF(OR(AND(G75="154",'154 - CPSX'!$L$7="..."),AND(G75="632",'632 - CPSX'!$K$7="..."),AND(G75="641",'641 - CPSX'!$K$7="..."),AND(G75="642",'642 - CPSX'!$N$7="..."),AND(G75="242",'242 - CPSX'!$L$7="...")),"...",MONTH(B75)),"")</f>
        <v>1</v>
      </c>
      <c r="B75" s="10">
        <v>41670</v>
      </c>
      <c r="C75" s="11" t="s">
        <v>39</v>
      </c>
      <c r="D75" s="10">
        <v>41670</v>
      </c>
      <c r="E75" s="8" t="s">
        <v>125</v>
      </c>
      <c r="F75" s="5">
        <v>3671166</v>
      </c>
      <c r="G75" s="17" t="s">
        <v>192</v>
      </c>
      <c r="H75" s="7" t="s">
        <v>61</v>
      </c>
      <c r="I75" s="5" t="str">
        <f>IF(AND(G75="154",'154 - CPSX'!$L$7=TH!A75),"154",IF(AND(G75="632",'632 - CPSX'!$K$7=TH!A75),"632",IF(AND(G75="6421",'641 - CPSX'!$K$7=TH!A75),"641",IF(AND(G75="6422",'642 - CPSX'!$N$7=TH!A75),"642",IF(AND(G75="242",'242 - CPSX'!$L$7=TH!A75),"242","")))))</f>
        <v>642</v>
      </c>
    </row>
    <row r="76" spans="1:9">
      <c r="A76" s="6">
        <f>IF(B76&lt;&gt;"",IF(OR(AND(G76="154",'154 - CPSX'!$L$7="..."),AND(G76="632",'632 - CPSX'!$K$7="..."),AND(G76="641",'641 - CPSX'!$K$7="..."),AND(G76="642",'642 - CPSX'!$N$7="..."),AND(G76="242",'242 - CPSX'!$L$7="...")),"...",MONTH(B76)),"")</f>
        <v>1</v>
      </c>
      <c r="B76" s="10">
        <v>41670</v>
      </c>
      <c r="C76" s="11" t="s">
        <v>39</v>
      </c>
      <c r="D76" s="10">
        <v>41670</v>
      </c>
      <c r="E76" s="8" t="s">
        <v>126</v>
      </c>
      <c r="F76" s="5">
        <v>28546837</v>
      </c>
      <c r="G76" s="17" t="s">
        <v>192</v>
      </c>
      <c r="H76" s="7" t="s">
        <v>61</v>
      </c>
      <c r="I76" s="5" t="str">
        <f>IF(AND(G76="154",'154 - CPSX'!$L$7=TH!A76),"154",IF(AND(G76="632",'632 - CPSX'!$K$7=TH!A76),"632",IF(AND(G76="6421",'641 - CPSX'!$K$7=TH!A76),"641",IF(AND(G76="6422",'642 - CPSX'!$N$7=TH!A76),"642",IF(AND(G76="242",'242 - CPSX'!$L$7=TH!A76),"242","")))))</f>
        <v>642</v>
      </c>
    </row>
    <row r="77" spans="1:9">
      <c r="A77" s="6">
        <f>IF(B77&lt;&gt;"",IF(OR(AND(G77="154",'154 - CPSX'!$L$7="..."),AND(G77="632",'632 - CPSX'!$K$7="..."),AND(G77="641",'641 - CPSX'!$K$7="..."),AND(G77="642",'642 - CPSX'!$N$7="..."),AND(G77="242",'242 - CPSX'!$L$7="...")),"...",MONTH(B77)),"")</f>
        <v>1</v>
      </c>
      <c r="B77" s="10">
        <v>41670</v>
      </c>
      <c r="C77" s="11" t="s">
        <v>39</v>
      </c>
      <c r="D77" s="10">
        <v>41670</v>
      </c>
      <c r="E77" s="8" t="s">
        <v>108</v>
      </c>
      <c r="F77" s="5">
        <v>31899545</v>
      </c>
      <c r="G77" s="17" t="s">
        <v>198</v>
      </c>
      <c r="H77" s="7" t="s">
        <v>77</v>
      </c>
      <c r="I77" s="5" t="str">
        <f>IF(AND(G77="154",'154 - CPSX'!$L$7=TH!A77),"154",IF(AND(G77="632",'632 - CPSX'!$K$7=TH!A77),"632",IF(AND(G77="6421",'641 - CPSX'!$K$7=TH!A77),"641",IF(AND(G77="6422",'642 - CPSX'!$N$7=TH!A77),"642",IF(AND(G77="242",'242 - CPSX'!$L$7=TH!A77),"242","")))))</f>
        <v>641</v>
      </c>
    </row>
    <row r="78" spans="1:9">
      <c r="A78" s="6">
        <f>IF(B78&lt;&gt;"",IF(OR(AND(G78="154",'154 - CPSX'!$L$7="..."),AND(G78="632",'632 - CPSX'!$K$7="..."),AND(G78="641",'641 - CPSX'!$K$7="..."),AND(G78="642",'642 - CPSX'!$N$7="..."),AND(G78="242",'242 - CPSX'!$L$7="...")),"...",MONTH(B78)),"")</f>
        <v>1</v>
      </c>
      <c r="B78" s="10">
        <v>41670</v>
      </c>
      <c r="C78" s="11" t="s">
        <v>39</v>
      </c>
      <c r="D78" s="10">
        <v>41670</v>
      </c>
      <c r="E78" s="8" t="s">
        <v>109</v>
      </c>
      <c r="F78" s="5">
        <v>2295000</v>
      </c>
      <c r="G78" s="17" t="s">
        <v>198</v>
      </c>
      <c r="H78" s="7" t="s">
        <v>77</v>
      </c>
      <c r="I78" s="5" t="str">
        <f>IF(AND(G78="154",'154 - CPSX'!$L$7=TH!A78),"154",IF(AND(G78="632",'632 - CPSX'!$K$7=TH!A78),"632",IF(AND(G78="6421",'641 - CPSX'!$K$7=TH!A78),"641",IF(AND(G78="6422",'642 - CPSX'!$N$7=TH!A78),"642",IF(AND(G78="242",'242 - CPSX'!$L$7=TH!A78),"242","")))))</f>
        <v>641</v>
      </c>
    </row>
    <row r="79" spans="1:9">
      <c r="A79" s="6">
        <f>IF(B79&lt;&gt;"",IF(OR(AND(G79="154",'154 - CPSX'!$L$7="..."),AND(G79="632",'632 - CPSX'!$K$7="..."),AND(G79="641",'641 - CPSX'!$K$7="..."),AND(G79="642",'642 - CPSX'!$N$7="..."),AND(G79="242",'242 - CPSX'!$L$7="...")),"...",MONTH(B79)),"")</f>
        <v>1</v>
      </c>
      <c r="B79" s="10">
        <v>41670</v>
      </c>
      <c r="C79" s="11" t="s">
        <v>39</v>
      </c>
      <c r="D79" s="10">
        <v>41670</v>
      </c>
      <c r="E79" s="8" t="s">
        <v>110</v>
      </c>
      <c r="F79" s="5">
        <v>5819400</v>
      </c>
      <c r="G79" s="17" t="s">
        <v>198</v>
      </c>
      <c r="H79" s="7" t="s">
        <v>82</v>
      </c>
      <c r="I79" s="5" t="str">
        <f>IF(AND(G79="154",'154 - CPSX'!$L$7=TH!A79),"154",IF(AND(G79="632",'632 - CPSX'!$K$7=TH!A79),"632",IF(AND(G79="6421",'641 - CPSX'!$K$7=TH!A79),"641",IF(AND(G79="6422",'642 - CPSX'!$N$7=TH!A79),"642",IF(AND(G79="242",'242 - CPSX'!$L$7=TH!A79),"242","")))))</f>
        <v>641</v>
      </c>
    </row>
    <row r="80" spans="1:9">
      <c r="A80" s="6">
        <f>IF(B80&lt;&gt;"",IF(OR(AND(G80="154",'154 - CPSX'!$L$7="..."),AND(G80="632",'632 - CPSX'!$K$7="..."),AND(G80="641",'641 - CPSX'!$K$7="..."),AND(G80="642",'642 - CPSX'!$N$7="..."),AND(G80="242",'242 - CPSX'!$L$7="...")),"...",MONTH(B80)),"")</f>
        <v>1</v>
      </c>
      <c r="B80" s="10">
        <v>41670</v>
      </c>
      <c r="C80" s="11" t="s">
        <v>39</v>
      </c>
      <c r="D80" s="10">
        <v>41670</v>
      </c>
      <c r="E80" s="8" t="s">
        <v>111</v>
      </c>
      <c r="F80" s="5">
        <v>969900</v>
      </c>
      <c r="G80" s="17" t="s">
        <v>198</v>
      </c>
      <c r="H80" s="7" t="s">
        <v>85</v>
      </c>
      <c r="I80" s="5" t="str">
        <f>IF(AND(G80="154",'154 - CPSX'!$L$7=TH!A80),"154",IF(AND(G80="632",'632 - CPSX'!$K$7=TH!A80),"632",IF(AND(G80="6421",'641 - CPSX'!$K$7=TH!A80),"641",IF(AND(G80="6422",'642 - CPSX'!$N$7=TH!A80),"642",IF(AND(G80="242",'242 - CPSX'!$L$7=TH!A80),"242","")))))</f>
        <v>641</v>
      </c>
    </row>
    <row r="81" spans="1:9">
      <c r="A81" s="6">
        <f>IF(B81&lt;&gt;"",IF(OR(AND(G81="154",'154 - CPSX'!$L$7="..."),AND(G81="632",'632 - CPSX'!$K$7="..."),AND(G81="641",'641 - CPSX'!$K$7="..."),AND(G81="642",'642 - CPSX'!$N$7="..."),AND(G81="242",'242 - CPSX'!$L$7="...")),"...",MONTH(B81)),"")</f>
        <v>1</v>
      </c>
      <c r="B81" s="10">
        <v>41670</v>
      </c>
      <c r="C81" s="11" t="s">
        <v>39</v>
      </c>
      <c r="D81" s="10">
        <v>41670</v>
      </c>
      <c r="E81" s="8" t="s">
        <v>112</v>
      </c>
      <c r="F81" s="5">
        <v>323300</v>
      </c>
      <c r="G81" s="17" t="s">
        <v>198</v>
      </c>
      <c r="H81" s="7" t="s">
        <v>229</v>
      </c>
      <c r="I81" s="5" t="str">
        <f>IF(AND(G81="154",'154 - CPSX'!$L$7=TH!A81),"154",IF(AND(G81="632",'632 - CPSX'!$K$7=TH!A81),"632",IF(AND(G81="6421",'641 - CPSX'!$K$7=TH!A81),"641",IF(AND(G81="6422",'642 - CPSX'!$N$7=TH!A81),"642",IF(AND(G81="242",'242 - CPSX'!$L$7=TH!A81),"242","")))))</f>
        <v>641</v>
      </c>
    </row>
    <row r="82" spans="1:9">
      <c r="A82" s="6">
        <f>IF(B82&lt;&gt;"",IF(OR(AND(G82="154",'154 - CPSX'!$L$7="..."),AND(G82="632",'632 - CPSX'!$K$7="..."),AND(G82="641",'641 - CPSX'!$K$7="..."),AND(G82="642",'642 - CPSX'!$N$7="..."),AND(G82="242",'242 - CPSX'!$L$7="...")),"...",MONTH(B82)),"")</f>
        <v>2</v>
      </c>
      <c r="B82" s="10">
        <v>41677</v>
      </c>
      <c r="C82" s="11" t="s">
        <v>113</v>
      </c>
      <c r="D82" s="10">
        <v>41677</v>
      </c>
      <c r="E82" s="8" t="s">
        <v>176</v>
      </c>
      <c r="F82" s="5">
        <v>30000</v>
      </c>
      <c r="G82" s="17" t="s">
        <v>192</v>
      </c>
      <c r="H82" s="7" t="s">
        <v>115</v>
      </c>
      <c r="I82" s="5" t="str">
        <f>IF(AND(G82="154",'154 - CPSX'!$L$7=TH!A82),"154",IF(AND(G82="632",'632 - CPSX'!$K$7=TH!A82),"632",IF(AND(G82="6421",'641 - CPSX'!$K$7=TH!A82),"641",IF(AND(G82="6422",'642 - CPSX'!$N$7=TH!A82),"642",IF(AND(G82="242",'242 - CPSX'!$L$7=TH!A82),"242","")))))</f>
        <v/>
      </c>
    </row>
    <row r="83" spans="1:9">
      <c r="A83" s="6">
        <f>IF(B83&lt;&gt;"",IF(OR(AND(G83="154",'154 - CPSX'!$L$7="..."),AND(G83="632",'632 - CPSX'!$K$7="..."),AND(G83="641",'641 - CPSX'!$K$7="..."),AND(G83="642",'642 - CPSX'!$N$7="..."),AND(G83="242",'242 - CPSX'!$L$7="...")),"...",MONTH(B83)),"")</f>
        <v>2</v>
      </c>
      <c r="B83" s="10">
        <v>41677</v>
      </c>
      <c r="C83" s="11" t="s">
        <v>113</v>
      </c>
      <c r="D83" s="10">
        <v>41677</v>
      </c>
      <c r="E83" s="8" t="s">
        <v>176</v>
      </c>
      <c r="F83" s="5">
        <v>30000</v>
      </c>
      <c r="G83" s="17" t="s">
        <v>192</v>
      </c>
      <c r="H83" s="7" t="s">
        <v>115</v>
      </c>
      <c r="I83" s="5" t="str">
        <f>IF(AND(G83="154",'154 - CPSX'!$L$7=TH!A83),"154",IF(AND(G83="632",'632 - CPSX'!$K$7=TH!A83),"632",IF(AND(G83="6421",'641 - CPSX'!$K$7=TH!A83),"641",IF(AND(G83="6422",'642 - CPSX'!$N$7=TH!A83),"642",IF(AND(G83="242",'242 - CPSX'!$L$7=TH!A83),"242","")))))</f>
        <v/>
      </c>
    </row>
    <row r="84" spans="1:9">
      <c r="A84" s="6">
        <f>IF(B84&lt;&gt;"",IF(OR(AND(G84="154",'154 - CPSX'!$L$7="..."),AND(G84="632",'632 - CPSX'!$K$7="..."),AND(G84="641",'641 - CPSX'!$K$7="..."),AND(G84="642",'642 - CPSX'!$N$7="..."),AND(G84="242",'242 - CPSX'!$L$7="...")),"...",MONTH(B84)),"")</f>
        <v>2</v>
      </c>
      <c r="B84" s="10">
        <v>41680</v>
      </c>
      <c r="C84" s="11" t="s">
        <v>113</v>
      </c>
      <c r="D84" s="10">
        <v>41680</v>
      </c>
      <c r="E84" s="8" t="s">
        <v>194</v>
      </c>
      <c r="F84" s="5">
        <v>20000</v>
      </c>
      <c r="G84" s="17" t="s">
        <v>192</v>
      </c>
      <c r="H84" s="7" t="s">
        <v>115</v>
      </c>
      <c r="I84" s="5" t="str">
        <f>IF(AND(G84="154",'154 - CPSX'!$L$7=TH!A84),"154",IF(AND(G84="632",'632 - CPSX'!$K$7=TH!A84),"632",IF(AND(G84="6421",'641 - CPSX'!$K$7=TH!A84),"641",IF(AND(G84="6422",'642 - CPSX'!$N$7=TH!A84),"642",IF(AND(G84="242",'242 - CPSX'!$L$7=TH!A84),"242","")))))</f>
        <v/>
      </c>
    </row>
    <row r="85" spans="1:9">
      <c r="A85" s="6">
        <f>IF(B85&lt;&gt;"",IF(OR(AND(G85="154",'154 - CPSX'!$L$7="..."),AND(G85="632",'632 - CPSX'!$K$7="..."),AND(G85="641",'641 - CPSX'!$K$7="..."),AND(G85="642",'642 - CPSX'!$N$7="..."),AND(G85="242",'242 - CPSX'!$L$7="...")),"...",MONTH(B85)),"")</f>
        <v>2</v>
      </c>
      <c r="B85" s="10">
        <v>41681</v>
      </c>
      <c r="C85" s="11" t="s">
        <v>113</v>
      </c>
      <c r="D85" s="10">
        <v>41681</v>
      </c>
      <c r="E85" s="8" t="s">
        <v>116</v>
      </c>
      <c r="F85" s="5">
        <v>11000</v>
      </c>
      <c r="G85" s="17" t="s">
        <v>192</v>
      </c>
      <c r="H85" s="7" t="s">
        <v>115</v>
      </c>
      <c r="I85" s="5" t="str">
        <f>IF(AND(G85="154",'154 - CPSX'!$L$7=TH!A85),"154",IF(AND(G85="632",'632 - CPSX'!$K$7=TH!A85),"632",IF(AND(G85="6421",'641 - CPSX'!$K$7=TH!A85),"641",IF(AND(G85="6422",'642 - CPSX'!$N$7=TH!A85),"642",IF(AND(G85="242",'242 - CPSX'!$L$7=TH!A85),"242","")))))</f>
        <v/>
      </c>
    </row>
    <row r="86" spans="1:9">
      <c r="A86" s="6">
        <f>IF(B86&lt;&gt;"",IF(OR(AND(G86="154",'154 - CPSX'!$L$7="..."),AND(G86="632",'632 - CPSX'!$K$7="..."),AND(G86="641",'641 - CPSX'!$K$7="..."),AND(G86="642",'642 - CPSX'!$N$7="..."),AND(G86="242",'242 - CPSX'!$L$7="...")),"...",MONTH(B86)),"")</f>
        <v>2</v>
      </c>
      <c r="B86" s="10">
        <v>41682</v>
      </c>
      <c r="C86" s="11" t="s">
        <v>113</v>
      </c>
      <c r="D86" s="10">
        <v>41682</v>
      </c>
      <c r="E86" s="8" t="s">
        <v>194</v>
      </c>
      <c r="F86" s="5">
        <v>10000</v>
      </c>
      <c r="G86" s="17" t="s">
        <v>192</v>
      </c>
      <c r="H86" s="7" t="s">
        <v>115</v>
      </c>
      <c r="I86" s="5" t="str">
        <f>IF(AND(G86="154",'154 - CPSX'!$L$7=TH!A86),"154",IF(AND(G86="632",'632 - CPSX'!$K$7=TH!A86),"632",IF(AND(G86="6421",'641 - CPSX'!$K$7=TH!A86),"641",IF(AND(G86="6422",'642 - CPSX'!$N$7=TH!A86),"642",IF(AND(G86="242",'242 - CPSX'!$L$7=TH!A86),"242","")))))</f>
        <v/>
      </c>
    </row>
    <row r="87" spans="1:9">
      <c r="A87" s="6">
        <f>IF(B87&lt;&gt;"",IF(OR(AND(G87="154",'154 - CPSX'!$L$7="..."),AND(G87="632",'632 - CPSX'!$K$7="..."),AND(G87="641",'641 - CPSX'!$K$7="..."),AND(G87="642",'642 - CPSX'!$N$7="..."),AND(G87="242",'242 - CPSX'!$L$7="...")),"...",MONTH(B87)),"")</f>
        <v>2</v>
      </c>
      <c r="B87" s="10">
        <v>41682</v>
      </c>
      <c r="C87" s="11" t="s">
        <v>113</v>
      </c>
      <c r="D87" s="10">
        <v>41682</v>
      </c>
      <c r="E87" s="8" t="s">
        <v>194</v>
      </c>
      <c r="F87" s="5">
        <v>20000</v>
      </c>
      <c r="G87" s="17" t="s">
        <v>192</v>
      </c>
      <c r="H87" s="7" t="s">
        <v>115</v>
      </c>
      <c r="I87" s="5" t="str">
        <f>IF(AND(G87="154",'154 - CPSX'!$L$7=TH!A87),"154",IF(AND(G87="632",'632 - CPSX'!$K$7=TH!A87),"632",IF(AND(G87="6421",'641 - CPSX'!$K$7=TH!A87),"641",IF(AND(G87="6422",'642 - CPSX'!$N$7=TH!A87),"642",IF(AND(G87="242",'242 - CPSX'!$L$7=TH!A87),"242","")))))</f>
        <v/>
      </c>
    </row>
    <row r="88" spans="1:9">
      <c r="A88" s="6">
        <f>IF(B88&lt;&gt;"",IF(OR(AND(G88="154",'154 - CPSX'!$L$7="..."),AND(G88="632",'632 - CPSX'!$K$7="..."),AND(G88="641",'641 - CPSX'!$K$7="..."),AND(G88="642",'642 - CPSX'!$N$7="..."),AND(G88="242",'242 - CPSX'!$L$7="...")),"...",MONTH(B88)),"")</f>
        <v>2</v>
      </c>
      <c r="B88" s="10">
        <v>41684</v>
      </c>
      <c r="C88" s="11" t="s">
        <v>113</v>
      </c>
      <c r="D88" s="10">
        <v>41684</v>
      </c>
      <c r="E88" s="8" t="s">
        <v>116</v>
      </c>
      <c r="F88" s="5">
        <v>12067</v>
      </c>
      <c r="G88" s="17" t="s">
        <v>192</v>
      </c>
      <c r="H88" s="7" t="s">
        <v>115</v>
      </c>
      <c r="I88" s="5" t="str">
        <f>IF(AND(G88="154",'154 - CPSX'!$L$7=TH!A88),"154",IF(AND(G88="632",'632 - CPSX'!$K$7=TH!A88),"632",IF(AND(G88="6421",'641 - CPSX'!$K$7=TH!A88),"641",IF(AND(G88="6422",'642 - CPSX'!$N$7=TH!A88),"642",IF(AND(G88="242",'242 - CPSX'!$L$7=TH!A88),"242","")))))</f>
        <v/>
      </c>
    </row>
    <row r="89" spans="1:9">
      <c r="A89" s="6">
        <f>IF(B89&lt;&gt;"",IF(OR(AND(G89="154",'154 - CPSX'!$L$7="..."),AND(G89="632",'632 - CPSX'!$K$7="..."),AND(G89="641",'641 - CPSX'!$K$7="..."),AND(G89="642",'642 - CPSX'!$N$7="..."),AND(G89="242",'242 - CPSX'!$L$7="...")),"...",MONTH(B89)),"")</f>
        <v>2</v>
      </c>
      <c r="B89" s="10">
        <v>41690</v>
      </c>
      <c r="C89" s="11" t="s">
        <v>113</v>
      </c>
      <c r="D89" s="10">
        <v>41690</v>
      </c>
      <c r="E89" s="8" t="s">
        <v>194</v>
      </c>
      <c r="F89" s="5">
        <v>10000</v>
      </c>
      <c r="G89" s="17" t="s">
        <v>192</v>
      </c>
      <c r="H89" s="7" t="s">
        <v>115</v>
      </c>
      <c r="I89" s="5" t="str">
        <f>IF(AND(G89="154",'154 - CPSX'!$L$7=TH!A89),"154",IF(AND(G89="632",'632 - CPSX'!$K$7=TH!A89),"632",IF(AND(G89="6421",'641 - CPSX'!$K$7=TH!A89),"641",IF(AND(G89="6422",'642 - CPSX'!$N$7=TH!A89),"642",IF(AND(G89="242",'242 - CPSX'!$L$7=TH!A89),"242","")))))</f>
        <v/>
      </c>
    </row>
    <row r="90" spans="1:9">
      <c r="A90" s="6">
        <f>IF(B90&lt;&gt;"",IF(OR(AND(G90="154",'154 - CPSX'!$L$7="..."),AND(G90="632",'632 - CPSX'!$K$7="..."),AND(G90="641",'641 - CPSX'!$K$7="..."),AND(G90="642",'642 - CPSX'!$N$7="..."),AND(G90="242",'242 - CPSX'!$L$7="...")),"...",MONTH(B90)),"")</f>
        <v>2</v>
      </c>
      <c r="B90" s="10">
        <v>41690</v>
      </c>
      <c r="C90" s="11" t="s">
        <v>113</v>
      </c>
      <c r="D90" s="10">
        <v>41690</v>
      </c>
      <c r="E90" s="8" t="s">
        <v>194</v>
      </c>
      <c r="F90" s="5">
        <v>10000</v>
      </c>
      <c r="G90" s="17" t="s">
        <v>192</v>
      </c>
      <c r="H90" s="7" t="s">
        <v>115</v>
      </c>
      <c r="I90" s="5" t="str">
        <f>IF(AND(G90="154",'154 - CPSX'!$L$7=TH!A90),"154",IF(AND(G90="632",'632 - CPSX'!$K$7=TH!A90),"632",IF(AND(G90="6421",'641 - CPSX'!$K$7=TH!A90),"641",IF(AND(G90="6422",'642 - CPSX'!$N$7=TH!A90),"642",IF(AND(G90="242",'242 - CPSX'!$L$7=TH!A90),"242","")))))</f>
        <v/>
      </c>
    </row>
    <row r="91" spans="1:9">
      <c r="A91" s="6">
        <f>IF(B91&lt;&gt;"",IF(OR(AND(G91="154",'154 - CPSX'!$L$7="..."),AND(G91="632",'632 - CPSX'!$K$7="..."),AND(G91="641",'641 - CPSX'!$K$7="..."),AND(G91="642",'642 - CPSX'!$N$7="..."),AND(G91="242",'242 - CPSX'!$L$7="...")),"...",MONTH(B91)),"")</f>
        <v>2</v>
      </c>
      <c r="B91" s="10">
        <v>41690</v>
      </c>
      <c r="C91" s="6" t="s">
        <v>113</v>
      </c>
      <c r="D91" s="10">
        <v>41690</v>
      </c>
      <c r="E91" s="8" t="s">
        <v>194</v>
      </c>
      <c r="F91" s="5">
        <v>20000</v>
      </c>
      <c r="G91" s="35" t="s">
        <v>192</v>
      </c>
      <c r="H91" s="33" t="s">
        <v>115</v>
      </c>
      <c r="I91" s="5" t="str">
        <f>IF(AND(G91="154",'154 - CPSX'!$L$7=TH!A91),"154",IF(AND(G91="632",'632 - CPSX'!$K$7=TH!A91),"632",IF(AND(G91="6421",'641 - CPSX'!$K$7=TH!A91),"641",IF(AND(G91="6422",'642 - CPSX'!$N$7=TH!A91),"642",IF(AND(G91="242",'242 - CPSX'!$L$7=TH!A91),"242","")))))</f>
        <v/>
      </c>
    </row>
    <row r="92" spans="1:9">
      <c r="A92" s="6">
        <f>IF(B92&lt;&gt;"",IF(OR(AND(G92="154",'154 - CPSX'!$L$7="..."),AND(G92="632",'632 - CPSX'!$K$7="..."),AND(G92="641",'641 - CPSX'!$K$7="..."),AND(G92="642",'642 - CPSX'!$N$7="..."),AND(G92="242",'242 - CPSX'!$L$7="...")),"...",MONTH(B92)),"")</f>
        <v>2</v>
      </c>
      <c r="B92" s="10">
        <v>41690</v>
      </c>
      <c r="C92" s="6" t="s">
        <v>113</v>
      </c>
      <c r="D92" s="10">
        <v>41690</v>
      </c>
      <c r="E92" s="8" t="s">
        <v>194</v>
      </c>
      <c r="F92" s="5">
        <v>10000</v>
      </c>
      <c r="G92" s="35" t="s">
        <v>192</v>
      </c>
      <c r="H92" s="33" t="s">
        <v>115</v>
      </c>
      <c r="I92" s="5" t="str">
        <f>IF(AND(G92="154",'154 - CPSX'!$L$7=TH!A92),"154",IF(AND(G92="632",'632 - CPSX'!$K$7=TH!A92),"632",IF(AND(G92="6421",'641 - CPSX'!$K$7=TH!A92),"641",IF(AND(G92="6422",'642 - CPSX'!$N$7=TH!A92),"642",IF(AND(G92="242",'242 - CPSX'!$L$7=TH!A92),"242","")))))</f>
        <v/>
      </c>
    </row>
    <row r="93" spans="1:9">
      <c r="A93" s="6">
        <f>IF(B93&lt;&gt;"",IF(OR(AND(G93="154",'154 - CPSX'!$L$7="..."),AND(G93="632",'632 - CPSX'!$K$7="..."),AND(G93="641",'641 - CPSX'!$K$7="..."),AND(G93="642",'642 - CPSX'!$N$7="..."),AND(G93="242",'242 - CPSX'!$L$7="...")),"...",MONTH(B93)),"")</f>
        <v>2</v>
      </c>
      <c r="B93" s="10">
        <v>41690</v>
      </c>
      <c r="C93" s="6" t="s">
        <v>113</v>
      </c>
      <c r="D93" s="10">
        <v>41690</v>
      </c>
      <c r="E93" s="8" t="s">
        <v>194</v>
      </c>
      <c r="F93" s="5">
        <v>20000</v>
      </c>
      <c r="G93" s="35" t="s">
        <v>192</v>
      </c>
      <c r="H93" s="33" t="s">
        <v>115</v>
      </c>
      <c r="I93" s="5" t="str">
        <f>IF(AND(G93="154",'154 - CPSX'!$L$7=TH!A93),"154",IF(AND(G93="632",'632 - CPSX'!$K$7=TH!A93),"632",IF(AND(G93="6421",'641 - CPSX'!$K$7=TH!A93),"641",IF(AND(G93="6422",'642 - CPSX'!$N$7=TH!A93),"642",IF(AND(G93="242",'242 - CPSX'!$L$7=TH!A93),"242","")))))</f>
        <v/>
      </c>
    </row>
    <row r="94" spans="1:9">
      <c r="A94" s="6">
        <f>IF(B94&lt;&gt;"",IF(OR(AND(G94="154",'154 - CPSX'!$L$7="..."),AND(G94="632",'632 - CPSX'!$K$7="..."),AND(G94="641",'641 - CPSX'!$K$7="..."),AND(G94="642",'642 - CPSX'!$N$7="..."),AND(G94="242",'242 - CPSX'!$L$7="...")),"...",MONTH(B94)),"")</f>
        <v>2</v>
      </c>
      <c r="B94" s="10">
        <v>41690</v>
      </c>
      <c r="C94" s="6" t="s">
        <v>113</v>
      </c>
      <c r="D94" s="10">
        <v>41690</v>
      </c>
      <c r="E94" s="8" t="s">
        <v>194</v>
      </c>
      <c r="F94" s="5">
        <v>20000</v>
      </c>
      <c r="G94" s="35" t="s">
        <v>192</v>
      </c>
      <c r="H94" s="33" t="s">
        <v>115</v>
      </c>
      <c r="I94" s="5" t="str">
        <f>IF(AND(G94="154",'154 - CPSX'!$L$7=TH!A94),"154",IF(AND(G94="632",'632 - CPSX'!$K$7=TH!A94),"632",IF(AND(G94="6421",'641 - CPSX'!$K$7=TH!A94),"641",IF(AND(G94="6422",'642 - CPSX'!$N$7=TH!A94),"642",IF(AND(G94="242",'242 - CPSX'!$L$7=TH!A94),"242","")))))</f>
        <v/>
      </c>
    </row>
    <row r="95" spans="1:9">
      <c r="A95" s="6">
        <f>IF(B95&lt;&gt;"",IF(OR(AND(G95="154",'154 - CPSX'!$L$7="..."),AND(G95="632",'632 - CPSX'!$K$7="..."),AND(G95="641",'641 - CPSX'!$K$7="..."),AND(G95="642",'642 - CPSX'!$N$7="..."),AND(G95="242",'242 - CPSX'!$L$7="...")),"...",MONTH(B95)),"")</f>
        <v>2</v>
      </c>
      <c r="B95" s="10">
        <v>41695</v>
      </c>
      <c r="C95" s="6" t="s">
        <v>113</v>
      </c>
      <c r="D95" s="10">
        <v>41695</v>
      </c>
      <c r="E95" s="8" t="s">
        <v>194</v>
      </c>
      <c r="F95" s="5">
        <v>15000</v>
      </c>
      <c r="G95" s="35" t="s">
        <v>192</v>
      </c>
      <c r="H95" s="33" t="s">
        <v>115</v>
      </c>
      <c r="I95" s="5" t="str">
        <f>IF(AND(G95="154",'154 - CPSX'!$L$7=TH!A95),"154",IF(AND(G95="632",'632 - CPSX'!$K$7=TH!A95),"632",IF(AND(G95="6421",'641 - CPSX'!$K$7=TH!A95),"641",IF(AND(G95="6422",'642 - CPSX'!$N$7=TH!A95),"642",IF(AND(G95="242",'242 - CPSX'!$L$7=TH!A95),"242","")))))</f>
        <v/>
      </c>
    </row>
    <row r="96" spans="1:9">
      <c r="A96" s="6">
        <f>IF(B96&lt;&gt;"",IF(OR(AND(G96="154",'154 - CPSX'!$L$7="..."),AND(G96="632",'632 - CPSX'!$K$7="..."),AND(G96="641",'641 - CPSX'!$K$7="..."),AND(G96="642",'642 - CPSX'!$N$7="..."),AND(G96="242",'242 - CPSX'!$L$7="...")),"...",MONTH(B96)),"")</f>
        <v>2</v>
      </c>
      <c r="B96" s="10">
        <v>41696</v>
      </c>
      <c r="C96" s="11" t="s">
        <v>113</v>
      </c>
      <c r="D96" s="10">
        <v>41696</v>
      </c>
      <c r="E96" s="8" t="s">
        <v>230</v>
      </c>
      <c r="F96" s="5">
        <v>316800</v>
      </c>
      <c r="G96" s="17" t="s">
        <v>192</v>
      </c>
      <c r="H96" s="7" t="s">
        <v>115</v>
      </c>
      <c r="I96" s="5" t="str">
        <f>IF(AND(G96="154",'154 - CPSX'!$L$7=TH!A96),"154",IF(AND(G96="632",'632 - CPSX'!$K$7=TH!A96),"632",IF(AND(G96="6421",'641 - CPSX'!$K$7=TH!A96),"641",IF(AND(G96="6422",'642 - CPSX'!$N$7=TH!A96),"642",IF(AND(G96="242",'242 - CPSX'!$L$7=TH!A96),"242","")))))</f>
        <v/>
      </c>
    </row>
    <row r="97" spans="1:9">
      <c r="A97" s="6">
        <f>IF(B97&lt;&gt;"",IF(OR(AND(G97="154",'154 - CPSX'!$L$7="..."),AND(G97="632",'632 - CPSX'!$K$7="..."),AND(G97="641",'641 - CPSX'!$K$7="..."),AND(G97="642",'642 - CPSX'!$N$7="..."),AND(G97="242",'242 - CPSX'!$L$7="...")),"...",MONTH(B97)),"")</f>
        <v>2</v>
      </c>
      <c r="B97" s="10">
        <v>41697</v>
      </c>
      <c r="C97" s="11" t="s">
        <v>113</v>
      </c>
      <c r="D97" s="10">
        <v>41697</v>
      </c>
      <c r="E97" s="8" t="s">
        <v>194</v>
      </c>
      <c r="F97" s="5">
        <v>25000</v>
      </c>
      <c r="G97" s="17" t="s">
        <v>192</v>
      </c>
      <c r="H97" s="7" t="s">
        <v>115</v>
      </c>
      <c r="I97" s="5" t="str">
        <f>IF(AND(G97="154",'154 - CPSX'!$L$7=TH!A97),"154",IF(AND(G97="632",'632 - CPSX'!$K$7=TH!A97),"632",IF(AND(G97="6421",'641 - CPSX'!$K$7=TH!A97),"641",IF(AND(G97="6422",'642 - CPSX'!$N$7=TH!A97),"642",IF(AND(G97="242",'242 - CPSX'!$L$7=TH!A97),"242","")))))</f>
        <v/>
      </c>
    </row>
    <row r="98" spans="1:9">
      <c r="A98" s="6">
        <f>IF(B98&lt;&gt;"",IF(OR(AND(G98="154",'154 - CPSX'!$L$7="..."),AND(G98="632",'632 - CPSX'!$K$7="..."),AND(G98="641",'641 - CPSX'!$K$7="..."),AND(G98="642",'642 - CPSX'!$N$7="..."),AND(G98="242",'242 - CPSX'!$L$7="...")),"...",MONTH(B98)),"")</f>
        <v>2</v>
      </c>
      <c r="B98" s="10">
        <v>41698</v>
      </c>
      <c r="C98" s="11" t="s">
        <v>39</v>
      </c>
      <c r="D98" s="10">
        <v>41681</v>
      </c>
      <c r="E98" s="8" t="s">
        <v>195</v>
      </c>
      <c r="F98" s="5">
        <v>89802500</v>
      </c>
      <c r="G98" s="17" t="s">
        <v>198</v>
      </c>
      <c r="H98" s="7" t="s">
        <v>18</v>
      </c>
      <c r="I98" s="5" t="str">
        <f>IF(AND(G98="154",'154 - CPSX'!$L$7=TH!A98),"154",IF(AND(G98="632",'632 - CPSX'!$K$7=TH!A98),"632",IF(AND(G98="6421",'641 - CPSX'!$K$7=TH!A98),"641",IF(AND(G98="6422",'642 - CPSX'!$N$7=TH!A98),"642",IF(AND(G98="242",'242 - CPSX'!$L$7=TH!A98),"242","")))))</f>
        <v/>
      </c>
    </row>
    <row r="99" spans="1:9">
      <c r="A99" s="6">
        <f>IF(B99&lt;&gt;"",IF(OR(AND(G99="154",'154 - CPSX'!$L$7="..."),AND(G99="632",'632 - CPSX'!$K$7="..."),AND(G99="641",'641 - CPSX'!$K$7="..."),AND(G99="642",'642 - CPSX'!$N$7="..."),AND(G99="242",'242 - CPSX'!$L$7="...")),"...",MONTH(B99)),"")</f>
        <v>2</v>
      </c>
      <c r="B99" s="10">
        <v>41698</v>
      </c>
      <c r="C99" s="11" t="s">
        <v>39</v>
      </c>
      <c r="D99" s="10">
        <v>41681</v>
      </c>
      <c r="E99" s="8" t="s">
        <v>231</v>
      </c>
      <c r="F99" s="5">
        <v>5197980</v>
      </c>
      <c r="G99" s="17" t="s">
        <v>198</v>
      </c>
      <c r="H99" s="7" t="s">
        <v>18</v>
      </c>
      <c r="I99" s="5" t="str">
        <f>IF(AND(G99="154",'154 - CPSX'!$L$7=TH!A99),"154",IF(AND(G99="632",'632 - CPSX'!$K$7=TH!A99),"632",IF(AND(G99="6421",'641 - CPSX'!$K$7=TH!A99),"641",IF(AND(G99="6422",'642 - CPSX'!$N$7=TH!A99),"642",IF(AND(G99="242",'242 - CPSX'!$L$7=TH!A99),"242","")))))</f>
        <v/>
      </c>
    </row>
    <row r="100" spans="1:9">
      <c r="A100" s="6">
        <f>IF(B100&lt;&gt;"",IF(OR(AND(G100="154",'154 - CPSX'!$L$7="..."),AND(G100="632",'632 - CPSX'!$K$7="..."),AND(G100="641",'641 - CPSX'!$K$7="..."),AND(G100="642",'642 - CPSX'!$N$7="..."),AND(G100="242",'242 - CPSX'!$L$7="...")),"...",MONTH(B100)),"")</f>
        <v>2</v>
      </c>
      <c r="B100" s="10">
        <v>41698</v>
      </c>
      <c r="C100" s="11" t="s">
        <v>39</v>
      </c>
      <c r="D100" s="10">
        <v>41645</v>
      </c>
      <c r="E100" s="8" t="s">
        <v>201</v>
      </c>
      <c r="F100" s="5">
        <v>4786364</v>
      </c>
      <c r="G100" s="17" t="s">
        <v>198</v>
      </c>
      <c r="H100" s="7" t="s">
        <v>18</v>
      </c>
      <c r="I100" s="5" t="str">
        <f>IF(AND(G100="154",'154 - CPSX'!$L$7=TH!A100),"154",IF(AND(G100="632",'632 - CPSX'!$K$7=TH!A100),"632",IF(AND(G100="6421",'641 - CPSX'!$K$7=TH!A100),"641",IF(AND(G100="6422",'642 - CPSX'!$N$7=TH!A100),"642",IF(AND(G100="242",'242 - CPSX'!$L$7=TH!A100),"242","")))))</f>
        <v/>
      </c>
    </row>
    <row r="101" spans="1:9">
      <c r="A101" s="6">
        <f>IF(B101&lt;&gt;"",IF(OR(AND(G101="154",'154 - CPSX'!$L$7="..."),AND(G101="632",'632 - CPSX'!$K$7="..."),AND(G101="641",'641 - CPSX'!$K$7="..."),AND(G101="642",'642 - CPSX'!$N$7="..."),AND(G101="242",'242 - CPSX'!$L$7="...")),"...",MONTH(B101)),"")</f>
        <v>2</v>
      </c>
      <c r="B101" s="10">
        <v>41698</v>
      </c>
      <c r="C101" s="11" t="s">
        <v>39</v>
      </c>
      <c r="D101" s="10">
        <v>41684</v>
      </c>
      <c r="E101" s="8" t="s">
        <v>185</v>
      </c>
      <c r="F101" s="5">
        <v>99311000</v>
      </c>
      <c r="G101" s="17" t="s">
        <v>198</v>
      </c>
      <c r="H101" s="7" t="s">
        <v>18</v>
      </c>
      <c r="I101" s="5" t="str">
        <f>IF(AND(G101="154",'154 - CPSX'!$L$7=TH!A101),"154",IF(AND(G101="632",'632 - CPSX'!$K$7=TH!A101),"632",IF(AND(G101="6421",'641 - CPSX'!$K$7=TH!A101),"641",IF(AND(G101="6422",'642 - CPSX'!$N$7=TH!A101),"642",IF(AND(G101="242",'242 - CPSX'!$L$7=TH!A101),"242","")))))</f>
        <v/>
      </c>
    </row>
    <row r="102" spans="1:9">
      <c r="A102" s="6">
        <f>IF(B102&lt;&gt;"",IF(OR(AND(G102="154",'154 - CPSX'!$L$7="..."),AND(G102="632",'632 - CPSX'!$K$7="..."),AND(G102="641",'641 - CPSX'!$K$7="..."),AND(G102="642",'642 - CPSX'!$N$7="..."),AND(G102="242",'242 - CPSX'!$L$7="...")),"...",MONTH(B102)),"")</f>
        <v>2</v>
      </c>
      <c r="B102" s="10">
        <v>41698</v>
      </c>
      <c r="C102" s="11" t="s">
        <v>39</v>
      </c>
      <c r="D102" s="10">
        <v>41685</v>
      </c>
      <c r="E102" s="8" t="s">
        <v>196</v>
      </c>
      <c r="F102" s="5">
        <v>46000000</v>
      </c>
      <c r="G102" s="17" t="s">
        <v>192</v>
      </c>
      <c r="H102" s="7" t="s">
        <v>18</v>
      </c>
      <c r="I102" s="5" t="str">
        <f>IF(AND(G102="154",'154 - CPSX'!$L$7=TH!A102),"154",IF(AND(G102="632",'632 - CPSX'!$K$7=TH!A102),"632",IF(AND(G102="6421",'641 - CPSX'!$K$7=TH!A102),"641",IF(AND(G102="6422",'642 - CPSX'!$N$7=TH!A102),"642",IF(AND(G102="242",'242 - CPSX'!$L$7=TH!A102),"242","")))))</f>
        <v/>
      </c>
    </row>
    <row r="103" spans="1:9">
      <c r="A103" s="6">
        <f>IF(B103&lt;&gt;"",IF(OR(AND(G103="154",'154 - CPSX'!$L$7="..."),AND(G103="632",'632 - CPSX'!$K$7="..."),AND(G103="641",'641 - CPSX'!$K$7="..."),AND(G103="642",'642 - CPSX'!$N$7="..."),AND(G103="242",'242 - CPSX'!$L$7="...")),"...",MONTH(B103)),"")</f>
        <v>2</v>
      </c>
      <c r="B103" s="10">
        <v>41698</v>
      </c>
      <c r="C103" s="11" t="s">
        <v>39</v>
      </c>
      <c r="D103" s="10">
        <v>41690</v>
      </c>
      <c r="E103" s="8" t="s">
        <v>232</v>
      </c>
      <c r="F103" s="5">
        <v>2834000</v>
      </c>
      <c r="G103" s="17" t="s">
        <v>198</v>
      </c>
      <c r="H103" s="7" t="s">
        <v>18</v>
      </c>
      <c r="I103" s="5" t="str">
        <f>IF(AND(G103="154",'154 - CPSX'!$L$7=TH!A103),"154",IF(AND(G103="632",'632 - CPSX'!$K$7=TH!A103),"632",IF(AND(G103="6421",'641 - CPSX'!$K$7=TH!A103),"641",IF(AND(G103="6422",'642 - CPSX'!$N$7=TH!A103),"642",IF(AND(G103="242",'242 - CPSX'!$L$7=TH!A103),"242","")))))</f>
        <v/>
      </c>
    </row>
    <row r="104" spans="1:9">
      <c r="A104" s="6">
        <f>IF(B104&lt;&gt;"",IF(OR(AND(G104="154",'154 - CPSX'!$L$7="..."),AND(G104="632",'632 - CPSX'!$K$7="..."),AND(G104="641",'641 - CPSX'!$K$7="..."),AND(G104="642",'642 - CPSX'!$N$7="..."),AND(G104="242",'242 - CPSX'!$L$7="...")),"...",MONTH(B104)),"")</f>
        <v>2</v>
      </c>
      <c r="B104" s="10">
        <v>41698</v>
      </c>
      <c r="C104" s="11" t="s">
        <v>39</v>
      </c>
      <c r="D104" s="10">
        <v>41696</v>
      </c>
      <c r="E104" s="8" t="s">
        <v>233</v>
      </c>
      <c r="F104" s="5">
        <v>70000</v>
      </c>
      <c r="G104" s="17" t="s">
        <v>198</v>
      </c>
      <c r="H104" s="7" t="s">
        <v>18</v>
      </c>
      <c r="I104" s="5" t="str">
        <f>IF(AND(G104="154",'154 - CPSX'!$L$7=TH!A104),"154",IF(AND(G104="632",'632 - CPSX'!$K$7=TH!A104),"632",IF(AND(G104="6421",'641 - CPSX'!$K$7=TH!A104),"641",IF(AND(G104="6422",'642 - CPSX'!$N$7=TH!A104),"642",IF(AND(G104="242",'242 - CPSX'!$L$7=TH!A104),"242","")))))</f>
        <v/>
      </c>
    </row>
    <row r="105" spans="1:9">
      <c r="A105" s="6">
        <f>IF(B105&lt;&gt;"",IF(OR(AND(G105="154",'154 - CPSX'!$L$7="..."),AND(G105="632",'632 - CPSX'!$K$7="..."),AND(G105="641",'641 - CPSX'!$K$7="..."),AND(G105="642",'642 - CPSX'!$N$7="..."),AND(G105="242",'242 - CPSX'!$L$7="...")),"...",MONTH(B105)),"")</f>
        <v>2</v>
      </c>
      <c r="B105" s="10">
        <v>41698</v>
      </c>
      <c r="C105" s="11" t="s">
        <v>39</v>
      </c>
      <c r="D105" s="10">
        <v>41668</v>
      </c>
      <c r="E105" s="8" t="s">
        <v>104</v>
      </c>
      <c r="F105" s="5">
        <v>278056</v>
      </c>
      <c r="G105" s="17" t="s">
        <v>198</v>
      </c>
      <c r="H105" s="7" t="s">
        <v>18</v>
      </c>
      <c r="I105" s="5" t="str">
        <f>IF(AND(G105="154",'154 - CPSX'!$L$7=TH!A105),"154",IF(AND(G105="632",'632 - CPSX'!$K$7=TH!A105),"632",IF(AND(G105="6421",'641 - CPSX'!$K$7=TH!A105),"641",IF(AND(G105="6422",'642 - CPSX'!$N$7=TH!A105),"642",IF(AND(G105="242",'242 - CPSX'!$L$7=TH!A105),"242","")))))</f>
        <v/>
      </c>
    </row>
    <row r="106" spans="1:9">
      <c r="A106" s="6">
        <f>IF(B106&lt;&gt;"",IF(OR(AND(G106="154",'154 - CPSX'!$L$7="..."),AND(G106="632",'632 - CPSX'!$K$7="..."),AND(G106="641",'641 - CPSX'!$K$7="..."),AND(G106="642",'642 - CPSX'!$N$7="..."),AND(G106="242",'242 - CPSX'!$L$7="...")),"...",MONTH(B106)),"")</f>
        <v>2</v>
      </c>
      <c r="B106" s="10">
        <v>41698</v>
      </c>
      <c r="C106" s="11" t="s">
        <v>39</v>
      </c>
      <c r="D106" s="10">
        <v>41687</v>
      </c>
      <c r="E106" s="8" t="s">
        <v>104</v>
      </c>
      <c r="F106" s="5">
        <v>12761280</v>
      </c>
      <c r="G106" s="17" t="s">
        <v>198</v>
      </c>
      <c r="H106" s="7" t="s">
        <v>18</v>
      </c>
      <c r="I106" s="5" t="str">
        <f>IF(AND(G106="154",'154 - CPSX'!$L$7=TH!A106),"154",IF(AND(G106="632",'632 - CPSX'!$K$7=TH!A106),"632",IF(AND(G106="6421",'641 - CPSX'!$K$7=TH!A106),"641",IF(AND(G106="6422",'642 - CPSX'!$N$7=TH!A106),"642",IF(AND(G106="242",'242 - CPSX'!$L$7=TH!A106),"242","")))))</f>
        <v/>
      </c>
    </row>
    <row r="107" spans="1:9">
      <c r="A107" s="6">
        <f>IF(B107&lt;&gt;"",IF(OR(AND(G107="154",'154 - CPSX'!$L$7="..."),AND(G107="632",'632 - CPSX'!$K$7="..."),AND(G107="641",'641 - CPSX'!$K$7="..."),AND(G107="642",'642 - CPSX'!$N$7="..."),AND(G107="242",'242 - CPSX'!$L$7="...")),"...",MONTH(B107)),"")</f>
        <v>2</v>
      </c>
      <c r="B107" s="10">
        <v>41698</v>
      </c>
      <c r="C107" s="11" t="s">
        <v>39</v>
      </c>
      <c r="D107" s="10">
        <v>41647</v>
      </c>
      <c r="E107" s="8" t="s">
        <v>234</v>
      </c>
      <c r="F107" s="5">
        <v>5556614</v>
      </c>
      <c r="G107" s="17" t="s">
        <v>198</v>
      </c>
      <c r="H107" s="7" t="s">
        <v>18</v>
      </c>
      <c r="I107" s="5" t="str">
        <f>IF(AND(G107="154",'154 - CPSX'!$L$7=TH!A107),"154",IF(AND(G107="632",'632 - CPSX'!$K$7=TH!A107),"632",IF(AND(G107="6421",'641 - CPSX'!$K$7=TH!A107),"641",IF(AND(G107="6422",'642 - CPSX'!$N$7=TH!A107),"642",IF(AND(G107="242",'242 - CPSX'!$L$7=TH!A107),"242","")))))</f>
        <v/>
      </c>
    </row>
    <row r="108" spans="1:9">
      <c r="A108" s="6">
        <f>IF(B108&lt;&gt;"",IF(OR(AND(G108="154",'154 - CPSX'!$L$7="..."),AND(G108="632",'632 - CPSX'!$K$7="..."),AND(G108="641",'641 - CPSX'!$K$7="..."),AND(G108="642",'642 - CPSX'!$N$7="..."),AND(G108="242",'242 - CPSX'!$L$7="...")),"...",MONTH(B108)),"")</f>
        <v>2</v>
      </c>
      <c r="B108" s="10">
        <v>41676</v>
      </c>
      <c r="C108" s="11" t="s">
        <v>39</v>
      </c>
      <c r="D108" s="10">
        <v>41676</v>
      </c>
      <c r="E108" s="8" t="s">
        <v>235</v>
      </c>
      <c r="F108" s="5">
        <v>196044</v>
      </c>
      <c r="G108" s="17" t="s">
        <v>192</v>
      </c>
      <c r="H108" s="7" t="s">
        <v>118</v>
      </c>
      <c r="I108" s="5" t="str">
        <f>IF(AND(G108="154",'154 - CPSX'!$L$7=TH!A108),"154",IF(AND(G108="632",'632 - CPSX'!$K$7=TH!A108),"632",IF(AND(G108="6421",'641 - CPSX'!$K$7=TH!A108),"641",IF(AND(G108="6422",'642 - CPSX'!$N$7=TH!A108),"642",IF(AND(G108="242",'242 - CPSX'!$L$7=TH!A108),"242","")))))</f>
        <v/>
      </c>
    </row>
    <row r="109" spans="1:9">
      <c r="A109" s="6">
        <f>IF(B109&lt;&gt;"",IF(OR(AND(G109="154",'154 - CPSX'!$L$7="..."),AND(G109="632",'632 - CPSX'!$K$7="..."),AND(G109="641",'641 - CPSX'!$K$7="..."),AND(G109="642",'642 - CPSX'!$N$7="..."),AND(G109="242",'242 - CPSX'!$L$7="...")),"...",MONTH(B109)),"")</f>
        <v>2</v>
      </c>
      <c r="B109" s="10">
        <v>41676</v>
      </c>
      <c r="C109" s="11" t="s">
        <v>39</v>
      </c>
      <c r="D109" s="10">
        <v>41676</v>
      </c>
      <c r="E109" s="8" t="s">
        <v>236</v>
      </c>
      <c r="F109" s="5">
        <v>147560</v>
      </c>
      <c r="G109" s="17" t="s">
        <v>192</v>
      </c>
      <c r="H109" s="7" t="s">
        <v>118</v>
      </c>
      <c r="I109" s="5" t="str">
        <f>IF(AND(G109="154",'154 - CPSX'!$L$7=TH!A109),"154",IF(AND(G109="632",'632 - CPSX'!$K$7=TH!A109),"632",IF(AND(G109="6421",'641 - CPSX'!$K$7=TH!A109),"641",IF(AND(G109="6422",'642 - CPSX'!$N$7=TH!A109),"642",IF(AND(G109="242",'242 - CPSX'!$L$7=TH!A109),"242","")))))</f>
        <v/>
      </c>
    </row>
    <row r="110" spans="1:9">
      <c r="A110" s="6">
        <f>IF(B110&lt;&gt;"",IF(OR(AND(G110="154",'154 - CPSX'!$L$7="..."),AND(G110="632",'632 - CPSX'!$K$7="..."),AND(G110="641",'641 - CPSX'!$K$7="..."),AND(G110="642",'642 - CPSX'!$N$7="..."),AND(G110="242",'242 - CPSX'!$L$7="...")),"...",MONTH(B110)),"")</f>
        <v>2</v>
      </c>
      <c r="B110" s="10">
        <v>41676</v>
      </c>
      <c r="C110" s="11" t="s">
        <v>39</v>
      </c>
      <c r="D110" s="10">
        <v>41676</v>
      </c>
      <c r="E110" s="8" t="s">
        <v>237</v>
      </c>
      <c r="F110" s="5">
        <v>1175842</v>
      </c>
      <c r="G110" s="17" t="s">
        <v>192</v>
      </c>
      <c r="H110" s="7" t="s">
        <v>118</v>
      </c>
      <c r="I110" s="5" t="str">
        <f>IF(AND(G110="154",'154 - CPSX'!$L$7=TH!A110),"154",IF(AND(G110="632",'632 - CPSX'!$K$7=TH!A110),"632",IF(AND(G110="6421",'641 - CPSX'!$K$7=TH!A110),"641",IF(AND(G110="6422",'642 - CPSX'!$N$7=TH!A110),"642",IF(AND(G110="242",'242 - CPSX'!$L$7=TH!A110),"242","")))))</f>
        <v/>
      </c>
    </row>
    <row r="111" spans="1:9">
      <c r="A111" s="6">
        <f>IF(B111&lt;&gt;"",IF(OR(AND(G111="154",'154 - CPSX'!$L$7="..."),AND(G111="632",'632 - CPSX'!$K$7="..."),AND(G111="641",'641 - CPSX'!$K$7="..."),AND(G111="642",'642 - CPSX'!$N$7="..."),AND(G111="242",'242 - CPSX'!$L$7="...")),"...",MONTH(B111)),"")</f>
        <v>2</v>
      </c>
      <c r="B111" s="10">
        <v>41682</v>
      </c>
      <c r="C111" s="11" t="s">
        <v>39</v>
      </c>
      <c r="D111" s="10">
        <v>41682</v>
      </c>
      <c r="E111" s="8" t="s">
        <v>209</v>
      </c>
      <c r="F111" s="5">
        <v>316200</v>
      </c>
      <c r="G111" s="17" t="s">
        <v>192</v>
      </c>
      <c r="H111" s="7" t="s">
        <v>118</v>
      </c>
      <c r="I111" s="5" t="str">
        <f>IF(AND(G111="154",'154 - CPSX'!$L$7=TH!A111),"154",IF(AND(G111="632",'632 - CPSX'!$K$7=TH!A111),"632",IF(AND(G111="6421",'641 - CPSX'!$K$7=TH!A111),"641",IF(AND(G111="6422",'642 - CPSX'!$N$7=TH!A111),"642",IF(AND(G111="242",'242 - CPSX'!$L$7=TH!A111),"242","")))))</f>
        <v/>
      </c>
    </row>
    <row r="112" spans="1:9">
      <c r="A112" s="6">
        <f>IF(B112&lt;&gt;"",IF(OR(AND(G112="154",'154 - CPSX'!$L$7="..."),AND(G112="632",'632 - CPSX'!$K$7="..."),AND(G112="641",'641 - CPSX'!$K$7="..."),AND(G112="642",'642 - CPSX'!$N$7="..."),AND(G112="242",'242 - CPSX'!$L$7="...")),"...",MONTH(B112)),"")</f>
        <v>2</v>
      </c>
      <c r="B112" s="10">
        <v>41682</v>
      </c>
      <c r="C112" s="11" t="s">
        <v>39</v>
      </c>
      <c r="D112" s="10">
        <v>41682</v>
      </c>
      <c r="E112" s="8" t="s">
        <v>238</v>
      </c>
      <c r="F112" s="5">
        <v>63240</v>
      </c>
      <c r="G112" s="17" t="s">
        <v>192</v>
      </c>
      <c r="H112" s="7" t="s">
        <v>118</v>
      </c>
      <c r="I112" s="5" t="str">
        <f>IF(AND(G112="154",'154 - CPSX'!$L$7=TH!A112),"154",IF(AND(G112="632",'632 - CPSX'!$K$7=TH!A112),"632",IF(AND(G112="6421",'641 - CPSX'!$K$7=TH!A112),"641",IF(AND(G112="6422",'642 - CPSX'!$N$7=TH!A112),"642",IF(AND(G112="242",'242 - CPSX'!$L$7=TH!A112),"242","")))))</f>
        <v/>
      </c>
    </row>
    <row r="113" spans="1:9">
      <c r="A113" s="6">
        <f>IF(B113&lt;&gt;"",IF(OR(AND(G113="154",'154 - CPSX'!$L$7="..."),AND(G113="632",'632 - CPSX'!$K$7="..."),AND(G113="641",'641 - CPSX'!$K$7="..."),AND(G113="642",'642 - CPSX'!$N$7="..."),AND(G113="242",'242 - CPSX'!$L$7="...")),"...",MONTH(B113)),"")</f>
        <v>2</v>
      </c>
      <c r="B113" s="10">
        <v>41684</v>
      </c>
      <c r="C113" s="6" t="s">
        <v>39</v>
      </c>
      <c r="D113" s="10">
        <v>41684</v>
      </c>
      <c r="E113" s="8" t="s">
        <v>235</v>
      </c>
      <c r="F113" s="5">
        <v>181288</v>
      </c>
      <c r="G113" s="17" t="s">
        <v>192</v>
      </c>
      <c r="H113" s="7" t="s">
        <v>118</v>
      </c>
      <c r="I113" s="5" t="str">
        <f>IF(AND(G113="154",'154 - CPSX'!$L$7=TH!A113),"154",IF(AND(G113="632",'632 - CPSX'!$K$7=TH!A113),"632",IF(AND(G113="6421",'641 - CPSX'!$K$7=TH!A113),"641",IF(AND(G113="6422",'642 - CPSX'!$N$7=TH!A113),"642",IF(AND(G113="242",'242 - CPSX'!$L$7=TH!A113),"242","")))))</f>
        <v/>
      </c>
    </row>
    <row r="114" spans="1:9">
      <c r="A114" s="6">
        <f>IF(B114&lt;&gt;"",IF(OR(AND(G114="154",'154 - CPSX'!$L$7="..."),AND(G114="632",'632 - CPSX'!$K$7="..."),AND(G114="641",'641 - CPSX'!$K$7="..."),AND(G114="642",'642 - CPSX'!$N$7="..."),AND(G114="242",'242 - CPSX'!$L$7="...")),"...",MONTH(B114)),"")</f>
        <v>2</v>
      </c>
      <c r="B114" s="10">
        <v>41684</v>
      </c>
      <c r="C114" s="6" t="s">
        <v>39</v>
      </c>
      <c r="D114" s="10">
        <v>41684</v>
      </c>
      <c r="E114" s="8" t="s">
        <v>236</v>
      </c>
      <c r="F114" s="5">
        <v>147560</v>
      </c>
      <c r="G114" s="17" t="s">
        <v>192</v>
      </c>
      <c r="H114" s="7" t="s">
        <v>118</v>
      </c>
      <c r="I114" s="5" t="str">
        <f>IF(AND(G114="154",'154 - CPSX'!$L$7=TH!A114),"154",IF(AND(G114="632",'632 - CPSX'!$K$7=TH!A114),"632",IF(AND(G114="6421",'641 - CPSX'!$K$7=TH!A114),"641",IF(AND(G114="6422",'642 - CPSX'!$N$7=TH!A114),"642",IF(AND(G114="242",'242 - CPSX'!$L$7=TH!A114),"242","")))))</f>
        <v/>
      </c>
    </row>
    <row r="115" spans="1:9">
      <c r="A115" s="6">
        <f>IF(B115&lt;&gt;"",IF(OR(AND(G115="154",'154 - CPSX'!$L$7="..."),AND(G115="632",'632 - CPSX'!$K$7="..."),AND(G115="641",'641 - CPSX'!$K$7="..."),AND(G115="642",'642 - CPSX'!$N$7="..."),AND(G115="242",'242 - CPSX'!$L$7="...")),"...",MONTH(B115)),"")</f>
        <v>2</v>
      </c>
      <c r="B115" s="10">
        <v>41690</v>
      </c>
      <c r="C115" s="6" t="s">
        <v>39</v>
      </c>
      <c r="D115" s="10">
        <v>41690</v>
      </c>
      <c r="E115" s="8" t="s">
        <v>235</v>
      </c>
      <c r="F115" s="5">
        <v>197520</v>
      </c>
      <c r="G115" s="17" t="s">
        <v>192</v>
      </c>
      <c r="H115" s="7" t="s">
        <v>118</v>
      </c>
      <c r="I115" s="5" t="str">
        <f>IF(AND(G115="154",'154 - CPSX'!$L$7=TH!A115),"154",IF(AND(G115="632",'632 - CPSX'!$K$7=TH!A115),"632",IF(AND(G115="6421",'641 - CPSX'!$K$7=TH!A115),"641",IF(AND(G115="6422",'642 - CPSX'!$N$7=TH!A115),"642",IF(AND(G115="242",'242 - CPSX'!$L$7=TH!A115),"242","")))))</f>
        <v/>
      </c>
    </row>
    <row r="116" spans="1:9">
      <c r="A116" s="6">
        <f>IF(B116&lt;&gt;"",IF(OR(AND(G116="154",'154 - CPSX'!$L$7="..."),AND(G116="632",'632 - CPSX'!$K$7="..."),AND(G116="641",'641 - CPSX'!$K$7="..."),AND(G116="642",'642 - CPSX'!$N$7="..."),AND(G116="242",'242 - CPSX'!$L$7="...")),"...",MONTH(B116)),"")</f>
        <v>2</v>
      </c>
      <c r="B116" s="10">
        <v>41690</v>
      </c>
      <c r="C116" s="6" t="s">
        <v>39</v>
      </c>
      <c r="D116" s="10">
        <v>41690</v>
      </c>
      <c r="E116" s="8" t="s">
        <v>236</v>
      </c>
      <c r="F116" s="5">
        <v>147560</v>
      </c>
      <c r="G116" s="17" t="s">
        <v>192</v>
      </c>
      <c r="H116" s="7" t="s">
        <v>118</v>
      </c>
      <c r="I116" s="5" t="str">
        <f>IF(AND(G116="154",'154 - CPSX'!$L$7=TH!A116),"154",IF(AND(G116="632",'632 - CPSX'!$K$7=TH!A116),"632",IF(AND(G116="6421",'641 - CPSX'!$K$7=TH!A116),"641",IF(AND(G116="6422",'642 - CPSX'!$N$7=TH!A116),"642",IF(AND(G116="242",'242 - CPSX'!$L$7=TH!A116),"242","")))))</f>
        <v/>
      </c>
    </row>
    <row r="117" spans="1:9">
      <c r="A117" s="6">
        <f>IF(B117&lt;&gt;"",IF(OR(AND(G117="154",'154 - CPSX'!$L$7="..."),AND(G117="632",'632 - CPSX'!$K$7="..."),AND(G117="641",'641 - CPSX'!$K$7="..."),AND(G117="642",'642 - CPSX'!$N$7="..."),AND(G117="242",'242 - CPSX'!$L$7="...")),"...",MONTH(B117)),"")</f>
        <v>2</v>
      </c>
      <c r="B117" s="10">
        <v>41690</v>
      </c>
      <c r="C117" s="6" t="s">
        <v>39</v>
      </c>
      <c r="D117" s="10">
        <v>41690</v>
      </c>
      <c r="E117" s="8" t="s">
        <v>235</v>
      </c>
      <c r="F117" s="5">
        <v>42160</v>
      </c>
      <c r="G117" s="17" t="s">
        <v>192</v>
      </c>
      <c r="H117" s="7" t="s">
        <v>118</v>
      </c>
      <c r="I117" s="5" t="str">
        <f>IF(AND(G117="154",'154 - CPSX'!$L$7=TH!A117),"154",IF(AND(G117="632",'632 - CPSX'!$K$7=TH!A117),"632",IF(AND(G117="6421",'641 - CPSX'!$K$7=TH!A117),"641",IF(AND(G117="6422",'642 - CPSX'!$N$7=TH!A117),"642",IF(AND(G117="242",'242 - CPSX'!$L$7=TH!A117),"242","")))))</f>
        <v/>
      </c>
    </row>
    <row r="118" spans="1:9">
      <c r="A118" s="6">
        <f>IF(B118&lt;&gt;"",IF(OR(AND(G118="154",'154 - CPSX'!$L$7="..."),AND(G118="632",'632 - CPSX'!$K$7="..."),AND(G118="641",'641 - CPSX'!$K$7="..."),AND(G118="642",'642 - CPSX'!$N$7="..."),AND(G118="242",'242 - CPSX'!$L$7="...")),"...",MONTH(B118)),"")</f>
        <v>2</v>
      </c>
      <c r="B118" s="10">
        <v>41696</v>
      </c>
      <c r="C118" s="6" t="s">
        <v>39</v>
      </c>
      <c r="D118" s="10">
        <v>41696</v>
      </c>
      <c r="E118" s="8" t="s">
        <v>209</v>
      </c>
      <c r="F118" s="5">
        <v>326740</v>
      </c>
      <c r="G118" s="17" t="s">
        <v>192</v>
      </c>
      <c r="H118" s="7" t="s">
        <v>118</v>
      </c>
      <c r="I118" s="5" t="str">
        <f>IF(AND(G118="154",'154 - CPSX'!$L$7=TH!A118),"154",IF(AND(G118="632",'632 - CPSX'!$K$7=TH!A118),"632",IF(AND(G118="6421",'641 - CPSX'!$K$7=TH!A118),"641",IF(AND(G118="6422",'642 - CPSX'!$N$7=TH!A118),"642",IF(AND(G118="242",'242 - CPSX'!$L$7=TH!A118),"242","")))))</f>
        <v/>
      </c>
    </row>
    <row r="119" spans="1:9">
      <c r="A119" s="6">
        <f>IF(B119&lt;&gt;"",IF(OR(AND(G119="154",'154 - CPSX'!$L$7="..."),AND(G119="632",'632 - CPSX'!$K$7="..."),AND(G119="641",'641 - CPSX'!$K$7="..."),AND(G119="642",'642 - CPSX'!$N$7="..."),AND(G119="242",'242 - CPSX'!$L$7="...")),"...",MONTH(B119)),"")</f>
        <v>2</v>
      </c>
      <c r="B119" s="10">
        <v>41696</v>
      </c>
      <c r="C119" s="6" t="s">
        <v>39</v>
      </c>
      <c r="D119" s="10">
        <v>41696</v>
      </c>
      <c r="E119" s="8" t="s">
        <v>238</v>
      </c>
      <c r="F119" s="5">
        <v>63240</v>
      </c>
      <c r="G119" s="17" t="s">
        <v>192</v>
      </c>
      <c r="H119" s="7" t="s">
        <v>118</v>
      </c>
      <c r="I119" s="5" t="str">
        <f>IF(AND(G119="154",'154 - CPSX'!$L$7=TH!A119),"154",IF(AND(G119="632",'632 - CPSX'!$K$7=TH!A119),"632",IF(AND(G119="6421",'641 - CPSX'!$K$7=TH!A119),"641",IF(AND(G119="6422",'642 - CPSX'!$N$7=TH!A119),"642",IF(AND(G119="242",'242 - CPSX'!$L$7=TH!A119),"242","")))))</f>
        <v/>
      </c>
    </row>
    <row r="120" spans="1:9">
      <c r="A120" s="6">
        <f>IF(B120&lt;&gt;"",IF(OR(AND(G120="154",'154 - CPSX'!$L$7="..."),AND(G120="632",'632 - CPSX'!$K$7="..."),AND(G120="641",'641 - CPSX'!$K$7="..."),AND(G120="642",'642 - CPSX'!$N$7="..."),AND(G120="242",'242 - CPSX'!$L$7="...")),"...",MONTH(B120)),"")</f>
        <v>2</v>
      </c>
      <c r="B120" s="10">
        <v>41671</v>
      </c>
      <c r="C120" s="6" t="s">
        <v>157</v>
      </c>
      <c r="D120" s="10">
        <v>41663</v>
      </c>
      <c r="E120" s="8" t="s">
        <v>239</v>
      </c>
      <c r="F120" s="5">
        <v>931818</v>
      </c>
      <c r="G120" s="17" t="s">
        <v>198</v>
      </c>
      <c r="H120" s="7" t="s">
        <v>212</v>
      </c>
      <c r="I120" s="5" t="str">
        <f>IF(AND(G120="154",'154 - CPSX'!$L$7=TH!A120),"154",IF(AND(G120="632",'632 - CPSX'!$K$7=TH!A120),"632",IF(AND(G120="6421",'641 - CPSX'!$K$7=TH!A120),"641",IF(AND(G120="6422",'642 - CPSX'!$N$7=TH!A120),"642",IF(AND(G120="242",'242 - CPSX'!$L$7=TH!A120),"242","")))))</f>
        <v/>
      </c>
    </row>
    <row r="121" spans="1:9">
      <c r="A121" s="6">
        <f>IF(B121&lt;&gt;"",IF(OR(AND(G121="154",'154 - CPSX'!$L$7="..."),AND(G121="632",'632 - CPSX'!$K$7="..."),AND(G121="641",'641 - CPSX'!$K$7="..."),AND(G121="642",'642 - CPSX'!$N$7="..."),AND(G121="242",'242 - CPSX'!$L$7="...")),"...",MONTH(B121)),"")</f>
        <v>2</v>
      </c>
      <c r="B121" s="10">
        <v>41671</v>
      </c>
      <c r="C121" s="6" t="s">
        <v>159</v>
      </c>
      <c r="D121" s="10">
        <v>41669</v>
      </c>
      <c r="E121" s="8" t="s">
        <v>240</v>
      </c>
      <c r="F121" s="5">
        <v>14139448</v>
      </c>
      <c r="G121" s="15" t="s">
        <v>198</v>
      </c>
      <c r="H121" s="7" t="s">
        <v>212</v>
      </c>
      <c r="I121" s="5" t="str">
        <f>IF(AND(G121="154",'154 - CPSX'!$L$7=TH!A121),"154",IF(AND(G121="632",'632 - CPSX'!$K$7=TH!A121),"632",IF(AND(G121="6421",'641 - CPSX'!$K$7=TH!A121),"641",IF(AND(G121="6422",'642 - CPSX'!$N$7=TH!A121),"642",IF(AND(G121="242",'242 - CPSX'!$L$7=TH!A121),"242","")))))</f>
        <v/>
      </c>
    </row>
    <row r="122" spans="1:9">
      <c r="A122" s="6">
        <f>IF(B122&lt;&gt;"",IF(OR(AND(G122="154",'154 - CPSX'!$L$7="..."),AND(G122="632",'632 - CPSX'!$K$7="..."),AND(G122="641",'641 - CPSX'!$K$7="..."),AND(G122="642",'642 - CPSX'!$N$7="..."),AND(G122="242",'242 - CPSX'!$L$7="...")),"...",MONTH(B122)),"")</f>
        <v>2</v>
      </c>
      <c r="B122" s="10">
        <v>41671</v>
      </c>
      <c r="C122" s="6" t="s">
        <v>160</v>
      </c>
      <c r="D122" s="10">
        <v>41670</v>
      </c>
      <c r="E122" s="8" t="s">
        <v>123</v>
      </c>
      <c r="F122" s="5">
        <v>3702000</v>
      </c>
      <c r="G122" s="15" t="s">
        <v>192</v>
      </c>
      <c r="H122" s="7" t="s">
        <v>212</v>
      </c>
      <c r="I122" s="5" t="str">
        <f>IF(AND(G122="154",'154 - CPSX'!$L$7=TH!A122),"154",IF(AND(G122="632",'632 - CPSX'!$K$7=TH!A122),"632",IF(AND(G122="6421",'641 - CPSX'!$K$7=TH!A122),"641",IF(AND(G122="6422",'642 - CPSX'!$N$7=TH!A122),"642",IF(AND(G122="242",'242 - CPSX'!$L$7=TH!A122),"242","")))))</f>
        <v/>
      </c>
    </row>
    <row r="123" spans="1:9">
      <c r="A123" s="6">
        <f>IF(B123&lt;&gt;"",IF(OR(AND(G123="154",'154 - CPSX'!$L$7="..."),AND(G123="632",'632 - CPSX'!$K$7="..."),AND(G123="641",'641 - CPSX'!$K$7="..."),AND(G123="642",'642 - CPSX'!$N$7="..."),AND(G123="242",'242 - CPSX'!$L$7="...")),"...",MONTH(B123)),"")</f>
        <v>2</v>
      </c>
      <c r="B123" s="10">
        <v>41679</v>
      </c>
      <c r="C123" s="6" t="s">
        <v>147</v>
      </c>
      <c r="D123" s="10">
        <v>41679</v>
      </c>
      <c r="E123" s="8" t="s">
        <v>240</v>
      </c>
      <c r="F123" s="5">
        <v>6712881</v>
      </c>
      <c r="G123" s="15" t="s">
        <v>198</v>
      </c>
      <c r="H123" s="7" t="s">
        <v>212</v>
      </c>
      <c r="I123" s="5" t="str">
        <f>IF(AND(G123="154",'154 - CPSX'!$L$7=TH!A123),"154",IF(AND(G123="632",'632 - CPSX'!$K$7=TH!A123),"632",IF(AND(G123="6421",'641 - CPSX'!$K$7=TH!A123),"641",IF(AND(G123="6422",'642 - CPSX'!$N$7=TH!A123),"642",IF(AND(G123="242",'242 - CPSX'!$L$7=TH!A123),"242","")))))</f>
        <v/>
      </c>
    </row>
    <row r="124" spans="1:9">
      <c r="A124" s="6">
        <f>IF(B124&lt;&gt;"",IF(OR(AND(G124="154",'154 - CPSX'!$L$7="..."),AND(G124="632",'632 - CPSX'!$K$7="..."),AND(G124="641",'641 - CPSX'!$K$7="..."),AND(G124="642",'642 - CPSX'!$N$7="..."),AND(G124="242",'242 - CPSX'!$L$7="...")),"...",MONTH(B124)),"")</f>
        <v>2</v>
      </c>
      <c r="B124" s="10">
        <v>41680</v>
      </c>
      <c r="C124" s="6" t="s">
        <v>152</v>
      </c>
      <c r="D124" s="10">
        <v>41680</v>
      </c>
      <c r="E124" s="8" t="s">
        <v>241</v>
      </c>
      <c r="F124" s="5">
        <v>102960</v>
      </c>
      <c r="G124" s="15" t="s">
        <v>192</v>
      </c>
      <c r="H124" s="7" t="s">
        <v>212</v>
      </c>
      <c r="I124" s="5" t="str">
        <f>IF(AND(G124="154",'154 - CPSX'!$L$7=TH!A124),"154",IF(AND(G124="632",'632 - CPSX'!$K$7=TH!A124),"632",IF(AND(G124="6421",'641 - CPSX'!$K$7=TH!A124),"641",IF(AND(G124="6422",'642 - CPSX'!$N$7=TH!A124),"642",IF(AND(G124="242",'242 - CPSX'!$L$7=TH!A124),"242","")))))</f>
        <v/>
      </c>
    </row>
    <row r="125" spans="1:9">
      <c r="A125" s="6">
        <f>IF(B125&lt;&gt;"",IF(OR(AND(G125="154",'154 - CPSX'!$L$7="..."),AND(G125="632",'632 - CPSX'!$K$7="..."),AND(G125="641",'641 - CPSX'!$K$7="..."),AND(G125="642",'642 - CPSX'!$N$7="..."),AND(G125="242",'242 - CPSX'!$L$7="...")),"...",MONTH(B125)),"")</f>
        <v>2</v>
      </c>
      <c r="B125" s="10">
        <v>41680</v>
      </c>
      <c r="C125" s="6" t="s">
        <v>179</v>
      </c>
      <c r="D125" s="10">
        <v>41680</v>
      </c>
      <c r="E125" s="8" t="s">
        <v>123</v>
      </c>
      <c r="F125" s="5">
        <v>154064</v>
      </c>
      <c r="G125" s="17" t="s">
        <v>192</v>
      </c>
      <c r="H125" s="7" t="s">
        <v>212</v>
      </c>
      <c r="I125" s="5" t="str">
        <f>IF(AND(G125="154",'154 - CPSX'!$L$7=TH!A125),"154",IF(AND(G125="632",'632 - CPSX'!$K$7=TH!A125),"632",IF(AND(G125="6421",'641 - CPSX'!$K$7=TH!A125),"641",IF(AND(G125="6422",'642 - CPSX'!$N$7=TH!A125),"642",IF(AND(G125="242",'242 - CPSX'!$L$7=TH!A125),"242","")))))</f>
        <v/>
      </c>
    </row>
    <row r="126" spans="1:9">
      <c r="A126" s="6">
        <f>IF(B126&lt;&gt;"",IF(OR(AND(G126="154",'154 - CPSX'!$L$7="..."),AND(G126="632",'632 - CPSX'!$K$7="..."),AND(G126="641",'641 - CPSX'!$K$7="..."),AND(G126="642",'642 - CPSX'!$N$7="..."),AND(G126="242",'242 - CPSX'!$L$7="...")),"...",MONTH(B126)),"")</f>
        <v>2</v>
      </c>
      <c r="B126" s="10">
        <v>41682</v>
      </c>
      <c r="C126" s="6" t="s">
        <v>148</v>
      </c>
      <c r="D126" s="10">
        <v>41682</v>
      </c>
      <c r="E126" s="8" t="s">
        <v>242</v>
      </c>
      <c r="F126" s="5">
        <v>3625000</v>
      </c>
      <c r="G126" s="17" t="s">
        <v>192</v>
      </c>
      <c r="H126" s="7" t="s">
        <v>212</v>
      </c>
      <c r="I126" s="5" t="str">
        <f>IF(AND(G126="154",'154 - CPSX'!$L$7=TH!A126),"154",IF(AND(G126="632",'632 - CPSX'!$K$7=TH!A126),"632",IF(AND(G126="6421",'641 - CPSX'!$K$7=TH!A126),"641",IF(AND(G126="6422",'642 - CPSX'!$N$7=TH!A126),"642",IF(AND(G126="242",'242 - CPSX'!$L$7=TH!A126),"242","")))))</f>
        <v/>
      </c>
    </row>
    <row r="127" spans="1:9">
      <c r="A127" s="6">
        <f>IF(B127&lt;&gt;"",IF(OR(AND(G127="154",'154 - CPSX'!$L$7="..."),AND(G127="632",'632 - CPSX'!$K$7="..."),AND(G127="641",'641 - CPSX'!$K$7="..."),AND(G127="642",'642 - CPSX'!$N$7="..."),AND(G127="242",'242 - CPSX'!$L$7="...")),"...",MONTH(B127)),"")</f>
        <v>2</v>
      </c>
      <c r="B127" s="10">
        <v>41685</v>
      </c>
      <c r="C127" s="6" t="s">
        <v>180</v>
      </c>
      <c r="D127" s="10">
        <v>41685</v>
      </c>
      <c r="E127" s="8" t="s">
        <v>123</v>
      </c>
      <c r="F127" s="5">
        <v>308127</v>
      </c>
      <c r="G127" s="15" t="s">
        <v>192</v>
      </c>
      <c r="H127" s="7" t="s">
        <v>212</v>
      </c>
      <c r="I127" s="5" t="str">
        <f>IF(AND(G127="154",'154 - CPSX'!$L$7=TH!A127),"154",IF(AND(G127="632",'632 - CPSX'!$K$7=TH!A127),"632",IF(AND(G127="6421",'641 - CPSX'!$K$7=TH!A127),"641",IF(AND(G127="6422",'642 - CPSX'!$N$7=TH!A127),"642",IF(AND(G127="242",'242 - CPSX'!$L$7=TH!A127),"242","")))))</f>
        <v/>
      </c>
    </row>
    <row r="128" spans="1:9">
      <c r="A128" s="6">
        <f>IF(B128&lt;&gt;"",IF(OR(AND(G128="154",'154 - CPSX'!$L$7="..."),AND(G128="632",'632 - CPSX'!$K$7="..."),AND(G128="641",'641 - CPSX'!$K$7="..."),AND(G128="642",'642 - CPSX'!$N$7="..."),AND(G128="242",'242 - CPSX'!$L$7="...")),"...",MONTH(B128)),"")</f>
        <v>2</v>
      </c>
      <c r="B128" s="10">
        <v>41688</v>
      </c>
      <c r="C128" s="6" t="s">
        <v>156</v>
      </c>
      <c r="D128" s="10">
        <v>41688</v>
      </c>
      <c r="E128" s="8" t="s">
        <v>123</v>
      </c>
      <c r="F128" s="5">
        <v>2131455</v>
      </c>
      <c r="G128" s="15" t="s">
        <v>192</v>
      </c>
      <c r="H128" s="7" t="s">
        <v>212</v>
      </c>
      <c r="I128" s="5" t="str">
        <f>IF(AND(G128="154",'154 - CPSX'!$L$7=TH!A128),"154",IF(AND(G128="632",'632 - CPSX'!$K$7=TH!A128),"632",IF(AND(G128="6421",'641 - CPSX'!$K$7=TH!A128),"641",IF(AND(G128="6422",'642 - CPSX'!$N$7=TH!A128),"642",IF(AND(G128="242",'242 - CPSX'!$L$7=TH!A128),"242","")))))</f>
        <v/>
      </c>
    </row>
    <row r="129" spans="1:9">
      <c r="A129" s="6">
        <f>IF(B129&lt;&gt;"",IF(OR(AND(G129="154",'154 - CPSX'!$L$7="..."),AND(G129="632",'632 - CPSX'!$K$7="..."),AND(G129="641",'641 - CPSX'!$K$7="..."),AND(G129="642",'642 - CPSX'!$N$7="..."),AND(G129="242",'242 - CPSX'!$L$7="...")),"...",MONTH(B129)),"")</f>
        <v>2</v>
      </c>
      <c r="B129" s="10">
        <v>41691</v>
      </c>
      <c r="C129" s="6" t="s">
        <v>165</v>
      </c>
      <c r="D129" s="10">
        <v>41691</v>
      </c>
      <c r="E129" s="8" t="s">
        <v>123</v>
      </c>
      <c r="F129" s="5">
        <v>3073782</v>
      </c>
      <c r="G129" s="15" t="s">
        <v>192</v>
      </c>
      <c r="H129" s="7" t="s">
        <v>212</v>
      </c>
      <c r="I129" s="5" t="str">
        <f>IF(AND(G129="154",'154 - CPSX'!$L$7=TH!A129),"154",IF(AND(G129="632",'632 - CPSX'!$K$7=TH!A129),"632",IF(AND(G129="6421",'641 - CPSX'!$K$7=TH!A129),"641",IF(AND(G129="6422",'642 - CPSX'!$N$7=TH!A129),"642",IF(AND(G129="242",'242 - CPSX'!$L$7=TH!A129),"242","")))))</f>
        <v/>
      </c>
    </row>
    <row r="130" spans="1:9">
      <c r="A130" s="6">
        <f>IF(B130&lt;&gt;"",IF(OR(AND(G130="154",'154 - CPSX'!$L$7="..."),AND(G130="632",'632 - CPSX'!$K$7="..."),AND(G130="641",'641 - CPSX'!$K$7="..."),AND(G130="642",'642 - CPSX'!$N$7="..."),AND(G130="242",'242 - CPSX'!$L$7="...")),"...",MONTH(B130)),"")</f>
        <v>2</v>
      </c>
      <c r="B130" s="10">
        <v>41691</v>
      </c>
      <c r="C130" s="6" t="s">
        <v>166</v>
      </c>
      <c r="D130" s="10">
        <v>41691</v>
      </c>
      <c r="E130" s="8" t="s">
        <v>123</v>
      </c>
      <c r="F130" s="5">
        <v>330136</v>
      </c>
      <c r="G130" s="15" t="s">
        <v>192</v>
      </c>
      <c r="H130" s="7" t="s">
        <v>212</v>
      </c>
      <c r="I130" s="5" t="str">
        <f>IF(AND(G130="154",'154 - CPSX'!$L$7=TH!A130),"154",IF(AND(G130="632",'632 - CPSX'!$K$7=TH!A130),"632",IF(AND(G130="6421",'641 - CPSX'!$K$7=TH!A130),"641",IF(AND(G130="6422",'642 - CPSX'!$N$7=TH!A130),"642",IF(AND(G130="242",'242 - CPSX'!$L$7=TH!A130),"242","")))))</f>
        <v/>
      </c>
    </row>
    <row r="131" spans="1:9">
      <c r="A131" s="6">
        <f>IF(B131&lt;&gt;"",IF(OR(AND(G131="154",'154 - CPSX'!$L$7="..."),AND(G131="632",'632 - CPSX'!$K$7="..."),AND(G131="641",'641 - CPSX'!$K$7="..."),AND(G131="642",'642 - CPSX'!$N$7="..."),AND(G131="242",'242 - CPSX'!$L$7="...")),"...",MONTH(B131)),"")</f>
        <v>2</v>
      </c>
      <c r="B131" s="10">
        <v>41696</v>
      </c>
      <c r="C131" s="6" t="s">
        <v>181</v>
      </c>
      <c r="D131" s="10">
        <v>41696</v>
      </c>
      <c r="E131" s="8" t="s">
        <v>243</v>
      </c>
      <c r="F131" s="5">
        <v>481818</v>
      </c>
      <c r="G131" s="15" t="s">
        <v>198</v>
      </c>
      <c r="H131" s="7" t="s">
        <v>212</v>
      </c>
      <c r="I131" s="5" t="str">
        <f>IF(AND(G131="154",'154 - CPSX'!$L$7=TH!A131),"154",IF(AND(G131="632",'632 - CPSX'!$K$7=TH!A131),"632",IF(AND(G131="6421",'641 - CPSX'!$K$7=TH!A131),"641",IF(AND(G131="6422",'642 - CPSX'!$N$7=TH!A131),"642",IF(AND(G131="242",'242 - CPSX'!$L$7=TH!A131),"242","")))))</f>
        <v/>
      </c>
    </row>
    <row r="132" spans="1:9">
      <c r="A132" s="6">
        <f>IF(B132&lt;&gt;"",IF(OR(AND(G132="154",'154 - CPSX'!$L$7="..."),AND(G132="632",'632 - CPSX'!$K$7="..."),AND(G132="641",'641 - CPSX'!$K$7="..."),AND(G132="642",'642 - CPSX'!$N$7="..."),AND(G132="242",'242 - CPSX'!$L$7="...")),"...",MONTH(B132)),"")</f>
        <v>2</v>
      </c>
      <c r="B132" s="10">
        <v>41696</v>
      </c>
      <c r="C132" s="6" t="s">
        <v>190</v>
      </c>
      <c r="D132" s="10">
        <v>41696</v>
      </c>
      <c r="E132" s="8" t="s">
        <v>243</v>
      </c>
      <c r="F132" s="5">
        <v>963636</v>
      </c>
      <c r="G132" s="15" t="s">
        <v>198</v>
      </c>
      <c r="H132" s="7" t="s">
        <v>212</v>
      </c>
      <c r="I132" s="5" t="str">
        <f>IF(AND(G132="154",'154 - CPSX'!$L$7=TH!A132),"154",IF(AND(G132="632",'632 - CPSX'!$K$7=TH!A132),"632",IF(AND(G132="6421",'641 - CPSX'!$K$7=TH!A132),"641",IF(AND(G132="6422",'642 - CPSX'!$N$7=TH!A132),"642",IF(AND(G132="242",'242 - CPSX'!$L$7=TH!A132),"242","")))))</f>
        <v/>
      </c>
    </row>
    <row r="133" spans="1:9">
      <c r="A133" s="6">
        <f>IF(B133&lt;&gt;"",IF(OR(AND(G133="154",'154 - CPSX'!$L$7="..."),AND(G133="632",'632 - CPSX'!$K$7="..."),AND(G133="641",'641 - CPSX'!$K$7="..."),AND(G133="642",'642 - CPSX'!$N$7="..."),AND(G133="242",'242 - CPSX'!$L$7="...")),"...",MONTH(B133)),"")</f>
        <v>2</v>
      </c>
      <c r="B133" s="10">
        <v>41697</v>
      </c>
      <c r="C133" s="6" t="s">
        <v>167</v>
      </c>
      <c r="D133" s="10">
        <v>41697</v>
      </c>
      <c r="E133" s="8" t="s">
        <v>244</v>
      </c>
      <c r="F133" s="5">
        <v>17200000</v>
      </c>
      <c r="G133" s="15" t="s">
        <v>192</v>
      </c>
      <c r="H133" s="7" t="s">
        <v>212</v>
      </c>
      <c r="I133" s="5" t="str">
        <f>IF(AND(G133="154",'154 - CPSX'!$L$7=TH!A133),"154",IF(AND(G133="632",'632 - CPSX'!$K$7=TH!A133),"632",IF(AND(G133="6421",'641 - CPSX'!$K$7=TH!A133),"641",IF(AND(G133="6422",'642 - CPSX'!$N$7=TH!A133),"642",IF(AND(G133="242",'242 - CPSX'!$L$7=TH!A133),"242","")))))</f>
        <v/>
      </c>
    </row>
    <row r="134" spans="1:9">
      <c r="A134" s="6">
        <f>IF(B134&lt;&gt;"",IF(OR(AND(G134="154",'154 - CPSX'!$L$7="..."),AND(G134="632",'632 - CPSX'!$K$7="..."),AND(G134="641",'641 - CPSX'!$K$7="..."),AND(G134="642",'642 - CPSX'!$N$7="..."),AND(G134="242",'242 - CPSX'!$L$7="...")),"...",MONTH(B134)),"")</f>
        <v>2</v>
      </c>
      <c r="B134" s="10">
        <v>41698</v>
      </c>
      <c r="C134" s="6" t="s">
        <v>169</v>
      </c>
      <c r="D134" s="10">
        <v>41698</v>
      </c>
      <c r="E134" s="8" t="s">
        <v>123</v>
      </c>
      <c r="F134" s="5">
        <v>222818</v>
      </c>
      <c r="G134" s="17" t="s">
        <v>192</v>
      </c>
      <c r="H134" s="7" t="s">
        <v>212</v>
      </c>
      <c r="I134" s="5" t="str">
        <f>IF(AND(G134="154",'154 - CPSX'!$L$7=TH!A134),"154",IF(AND(G134="632",'632 - CPSX'!$K$7=TH!A134),"632",IF(AND(G134="6421",'641 - CPSX'!$K$7=TH!A134),"641",IF(AND(G134="6422",'642 - CPSX'!$N$7=TH!A134),"642",IF(AND(G134="242",'242 - CPSX'!$L$7=TH!A134),"242","")))))</f>
        <v/>
      </c>
    </row>
    <row r="135" spans="1:9">
      <c r="A135" s="6">
        <f>IF(B135&lt;&gt;"",IF(OR(AND(G135="154",'154 - CPSX'!$L$7="..."),AND(G135="632",'632 - CPSX'!$K$7="..."),AND(G135="641",'641 - CPSX'!$K$7="..."),AND(G135="642",'642 - CPSX'!$N$7="..."),AND(G135="242",'242 - CPSX'!$L$7="...")),"...",MONTH(B135)),"")</f>
        <v>2</v>
      </c>
      <c r="B135" s="10">
        <v>41698</v>
      </c>
      <c r="C135" s="6" t="s">
        <v>142</v>
      </c>
      <c r="D135" s="10">
        <v>41698</v>
      </c>
      <c r="E135" s="8" t="s">
        <v>123</v>
      </c>
      <c r="F135" s="5">
        <v>1273236</v>
      </c>
      <c r="G135" s="17" t="s">
        <v>192</v>
      </c>
      <c r="H135" s="7" t="s">
        <v>212</v>
      </c>
      <c r="I135" s="5" t="str">
        <f>IF(AND(G135="154",'154 - CPSX'!$L$7=TH!A135),"154",IF(AND(G135="632",'632 - CPSX'!$K$7=TH!A135),"632",IF(AND(G135="6421",'641 - CPSX'!$K$7=TH!A135),"641",IF(AND(G135="6422",'642 - CPSX'!$N$7=TH!A135),"642",IF(AND(G135="242",'242 - CPSX'!$L$7=TH!A135),"242","")))))</f>
        <v/>
      </c>
    </row>
    <row r="136" spans="1:9">
      <c r="A136" s="6">
        <f>IF(B136&lt;&gt;"",IF(OR(AND(G136="154",'154 - CPSX'!$L$7="..."),AND(G136="632",'632 - CPSX'!$K$7="..."),AND(G136="641",'641 - CPSX'!$K$7="..."),AND(G136="642",'642 - CPSX'!$N$7="..."),AND(G136="242",'242 - CPSX'!$L$7="...")),"...",MONTH(B136)),"")</f>
        <v>2</v>
      </c>
      <c r="B136" s="10">
        <v>41698</v>
      </c>
      <c r="C136" s="6" t="s">
        <v>182</v>
      </c>
      <c r="D136" s="10">
        <v>41698</v>
      </c>
      <c r="E136" s="8" t="s">
        <v>245</v>
      </c>
      <c r="F136" s="5">
        <v>2636364</v>
      </c>
      <c r="G136" s="17" t="s">
        <v>192</v>
      </c>
      <c r="H136" s="7" t="s">
        <v>212</v>
      </c>
      <c r="I136" s="5" t="str">
        <f>IF(AND(G136="154",'154 - CPSX'!$L$7=TH!A136),"154",IF(AND(G136="632",'632 - CPSX'!$K$7=TH!A136),"632",IF(AND(G136="6421",'641 - CPSX'!$K$7=TH!A136),"641",IF(AND(G136="6422",'642 - CPSX'!$N$7=TH!A136),"642",IF(AND(G136="242",'242 - CPSX'!$L$7=TH!A136),"242","")))))</f>
        <v/>
      </c>
    </row>
    <row r="137" spans="1:9">
      <c r="A137" s="6">
        <f>IF(B137&lt;&gt;"",IF(OR(AND(G137="154",'154 - CPSX'!$L$7="..."),AND(G137="632",'632 - CPSX'!$K$7="..."),AND(G137="641",'641 - CPSX'!$K$7="..."),AND(G137="642",'642 - CPSX'!$N$7="..."),AND(G137="242",'242 - CPSX'!$L$7="...")),"...",MONTH(B137)),"")</f>
        <v>2</v>
      </c>
      <c r="B137" s="10">
        <v>41698</v>
      </c>
      <c r="C137" s="6" t="s">
        <v>39</v>
      </c>
      <c r="D137" s="10">
        <v>41698</v>
      </c>
      <c r="E137" s="8" t="s">
        <v>125</v>
      </c>
      <c r="F137" s="5">
        <v>3671166</v>
      </c>
      <c r="G137" s="17" t="s">
        <v>192</v>
      </c>
      <c r="H137" s="7" t="s">
        <v>61</v>
      </c>
      <c r="I137" s="5" t="str">
        <f>IF(AND(G137="154",'154 - CPSX'!$L$7=TH!A137),"154",IF(AND(G137="632",'632 - CPSX'!$K$7=TH!A137),"632",IF(AND(G137="6421",'641 - CPSX'!$K$7=TH!A137),"641",IF(AND(G137="6422",'642 - CPSX'!$N$7=TH!A137),"642",IF(AND(G137="242",'242 - CPSX'!$L$7=TH!A137),"242","")))))</f>
        <v/>
      </c>
    </row>
    <row r="138" spans="1:9">
      <c r="A138" s="6">
        <f>IF(B138&lt;&gt;"",IF(OR(AND(G138="154",'154 - CPSX'!$L$7="..."),AND(G138="632",'632 - CPSX'!$K$7="..."),AND(G138="641",'641 - CPSX'!$K$7="..."),AND(G138="642",'642 - CPSX'!$N$7="..."),AND(G138="242",'242 - CPSX'!$L$7="...")),"...",MONTH(B138)),"")</f>
        <v>2</v>
      </c>
      <c r="B138" s="10">
        <v>41698</v>
      </c>
      <c r="C138" s="6" t="s">
        <v>39</v>
      </c>
      <c r="D138" s="10">
        <v>41698</v>
      </c>
      <c r="E138" s="8" t="s">
        <v>126</v>
      </c>
      <c r="F138" s="5">
        <v>28546837</v>
      </c>
      <c r="G138" s="17" t="s">
        <v>192</v>
      </c>
      <c r="H138" s="7" t="s">
        <v>61</v>
      </c>
      <c r="I138" s="5" t="str">
        <f>IF(AND(G138="154",'154 - CPSX'!$L$7=TH!A138),"154",IF(AND(G138="632",'632 - CPSX'!$K$7=TH!A138),"632",IF(AND(G138="6421",'641 - CPSX'!$K$7=TH!A138),"641",IF(AND(G138="6422",'642 - CPSX'!$N$7=TH!A138),"642",IF(AND(G138="242",'242 - CPSX'!$L$7=TH!A138),"242","")))))</f>
        <v/>
      </c>
    </row>
    <row r="139" spans="1:9">
      <c r="A139" s="6">
        <f>IF(B139&lt;&gt;"",IF(OR(AND(G139="154",'154 - CPSX'!$L$7="..."),AND(G139="632",'632 - CPSX'!$K$7="..."),AND(G139="641",'641 - CPSX'!$K$7="..."),AND(G139="642",'642 - CPSX'!$N$7="..."),AND(G139="242",'242 - CPSX'!$L$7="...")),"...",MONTH(B139)),"")</f>
        <v>2</v>
      </c>
      <c r="B139" s="10">
        <v>41698</v>
      </c>
      <c r="C139" s="6" t="s">
        <v>39</v>
      </c>
      <c r="D139" s="10">
        <v>41698</v>
      </c>
      <c r="E139" s="8" t="s">
        <v>108</v>
      </c>
      <c r="F139" s="5">
        <v>31803889</v>
      </c>
      <c r="G139" s="17" t="s">
        <v>198</v>
      </c>
      <c r="H139" s="7" t="s">
        <v>77</v>
      </c>
      <c r="I139" s="5" t="str">
        <f>IF(AND(G139="154",'154 - CPSX'!$L$7=TH!A139),"154",IF(AND(G139="632",'632 - CPSX'!$K$7=TH!A139),"632",IF(AND(G139="6421",'641 - CPSX'!$K$7=TH!A139),"641",IF(AND(G139="6422",'642 - CPSX'!$N$7=TH!A139),"642",IF(AND(G139="242",'242 - CPSX'!$L$7=TH!A139),"242","")))))</f>
        <v/>
      </c>
    </row>
    <row r="140" spans="1:9">
      <c r="A140" s="6">
        <f>IF(B140&lt;&gt;"",IF(OR(AND(G140="154",'154 - CPSX'!$L$7="..."),AND(G140="632",'632 - CPSX'!$K$7="..."),AND(G140="641",'641 - CPSX'!$K$7="..."),AND(G140="642",'642 - CPSX'!$N$7="..."),AND(G140="242",'242 - CPSX'!$L$7="...")),"...",MONTH(B140)),"")</f>
        <v>2</v>
      </c>
      <c r="B140" s="10">
        <v>41698</v>
      </c>
      <c r="C140" s="6" t="s">
        <v>39</v>
      </c>
      <c r="D140" s="10">
        <v>41698</v>
      </c>
      <c r="E140" s="8" t="s">
        <v>109</v>
      </c>
      <c r="F140" s="5">
        <v>1875000</v>
      </c>
      <c r="G140" s="17" t="s">
        <v>198</v>
      </c>
      <c r="H140" s="7" t="s">
        <v>77</v>
      </c>
      <c r="I140" s="5" t="str">
        <f>IF(AND(G140="154",'154 - CPSX'!$L$7=TH!A140),"154",IF(AND(G140="632",'632 - CPSX'!$K$7=TH!A140),"632",IF(AND(G140="6421",'641 - CPSX'!$K$7=TH!A140),"641",IF(AND(G140="6422",'642 - CPSX'!$N$7=TH!A140),"642",IF(AND(G140="242",'242 - CPSX'!$L$7=TH!A140),"242","")))))</f>
        <v/>
      </c>
    </row>
    <row r="141" spans="1:9">
      <c r="A141" s="6">
        <f>IF(B141&lt;&gt;"",IF(OR(AND(G141="154",'154 - CPSX'!$L$7="..."),AND(G141="632",'632 - CPSX'!$K$7="..."),AND(G141="641",'641 - CPSX'!$K$7="..."),AND(G141="642",'642 - CPSX'!$N$7="..."),AND(G141="242",'242 - CPSX'!$L$7="...")),"...",MONTH(B141)),"")</f>
        <v>2</v>
      </c>
      <c r="B141" s="10">
        <v>41698</v>
      </c>
      <c r="C141" s="6" t="s">
        <v>39</v>
      </c>
      <c r="D141" s="10">
        <v>41698</v>
      </c>
      <c r="E141" s="8" t="s">
        <v>110</v>
      </c>
      <c r="F141" s="5">
        <v>5819400</v>
      </c>
      <c r="G141" s="17" t="s">
        <v>198</v>
      </c>
      <c r="H141" s="7" t="s">
        <v>82</v>
      </c>
      <c r="I141" s="5" t="str">
        <f>IF(AND(G141="154",'154 - CPSX'!$L$7=TH!A141),"154",IF(AND(G141="632",'632 - CPSX'!$K$7=TH!A141),"632",IF(AND(G141="6421",'641 - CPSX'!$K$7=TH!A141),"641",IF(AND(G141="6422",'642 - CPSX'!$N$7=TH!A141),"642",IF(AND(G141="242",'242 - CPSX'!$L$7=TH!A141),"242","")))))</f>
        <v/>
      </c>
    </row>
    <row r="142" spans="1:9">
      <c r="A142" s="6">
        <f>IF(B142&lt;&gt;"",IF(OR(AND(G142="154",'154 - CPSX'!$L$7="..."),AND(G142="632",'632 - CPSX'!$K$7="..."),AND(G142="641",'641 - CPSX'!$K$7="..."),AND(G142="642",'642 - CPSX'!$N$7="..."),AND(G142="242",'242 - CPSX'!$L$7="...")),"...",MONTH(B142)),"")</f>
        <v>2</v>
      </c>
      <c r="B142" s="10">
        <v>41698</v>
      </c>
      <c r="C142" s="6" t="s">
        <v>39</v>
      </c>
      <c r="D142" s="10">
        <v>41698</v>
      </c>
      <c r="E142" s="8" t="s">
        <v>111</v>
      </c>
      <c r="F142" s="5">
        <v>969900</v>
      </c>
      <c r="G142" s="17" t="s">
        <v>198</v>
      </c>
      <c r="H142" s="7" t="s">
        <v>85</v>
      </c>
      <c r="I142" s="5" t="str">
        <f>IF(AND(G142="154",'154 - CPSX'!$L$7=TH!A142),"154",IF(AND(G142="632",'632 - CPSX'!$K$7=TH!A142),"632",IF(AND(G142="6421",'641 - CPSX'!$K$7=TH!A142),"641",IF(AND(G142="6422",'642 - CPSX'!$N$7=TH!A142),"642",IF(AND(G142="242",'242 - CPSX'!$L$7=TH!A142),"242","")))))</f>
        <v/>
      </c>
    </row>
    <row r="143" spans="1:9">
      <c r="A143" s="6">
        <f>IF(B143&lt;&gt;"",IF(OR(AND(G143="154",'154 - CPSX'!$L$7="..."),AND(G143="632",'632 - CPSX'!$K$7="..."),AND(G143="641",'641 - CPSX'!$K$7="..."),AND(G143="642",'642 - CPSX'!$N$7="..."),AND(G143="242",'242 - CPSX'!$L$7="...")),"...",MONTH(B143)),"")</f>
        <v>2</v>
      </c>
      <c r="B143" s="10">
        <v>41698</v>
      </c>
      <c r="C143" s="11" t="s">
        <v>39</v>
      </c>
      <c r="D143" s="10">
        <v>41698</v>
      </c>
      <c r="E143" s="8" t="s">
        <v>112</v>
      </c>
      <c r="F143" s="5">
        <v>323300</v>
      </c>
      <c r="G143" s="17" t="s">
        <v>198</v>
      </c>
      <c r="H143" s="7" t="s">
        <v>229</v>
      </c>
      <c r="I143" s="5" t="str">
        <f>IF(AND(G143="154",'154 - CPSX'!$L$7=TH!A143),"154",IF(AND(G143="632",'632 - CPSX'!$K$7=TH!A143),"632",IF(AND(G143="6421",'641 - CPSX'!$K$7=TH!A143),"641",IF(AND(G143="6422",'642 - CPSX'!$N$7=TH!A143),"642",IF(AND(G143="242",'242 - CPSX'!$L$7=TH!A143),"242","")))))</f>
        <v/>
      </c>
    </row>
    <row r="144" spans="1:9">
      <c r="A144" s="6">
        <f>IF(B144&lt;&gt;"",IF(OR(AND(G144="154",'154 - CPSX'!$L$7="..."),AND(G144="632",'632 - CPSX'!$K$7="..."),AND(G144="641",'641 - CPSX'!$K$7="..."),AND(G144="642",'642 - CPSX'!$N$7="..."),AND(G144="242",'242 - CPSX'!$L$7="...")),"...",MONTH(B144)),"")</f>
        <v>3</v>
      </c>
      <c r="B144" s="10">
        <v>41723</v>
      </c>
      <c r="C144" s="11" t="s">
        <v>113</v>
      </c>
      <c r="D144" s="10">
        <v>41723</v>
      </c>
      <c r="E144" s="8" t="s">
        <v>191</v>
      </c>
      <c r="F144" s="5">
        <v>2199387</v>
      </c>
      <c r="G144" s="17" t="s">
        <v>192</v>
      </c>
      <c r="H144" s="7" t="s">
        <v>184</v>
      </c>
      <c r="I144" s="5" t="str">
        <f>IF(AND(G144="154",'154 - CPSX'!$L$7=TH!A144),"154",IF(AND(G144="632",'632 - CPSX'!$K$7=TH!A144),"632",IF(AND(G144="6421",'641 - CPSX'!$K$7=TH!A144),"641",IF(AND(G144="6422",'642 - CPSX'!$N$7=TH!A144),"642",IF(AND(G144="242",'242 - CPSX'!$L$7=TH!A144),"242","")))))</f>
        <v/>
      </c>
    </row>
    <row r="145" spans="1:9">
      <c r="A145" s="6">
        <f>IF(B145&lt;&gt;"",IF(OR(AND(G145="154",'154 - CPSX'!$L$7="..."),AND(G145="632",'632 - CPSX'!$K$7="..."),AND(G145="641",'641 - CPSX'!$K$7="..."),AND(G145="642",'642 - CPSX'!$N$7="..."),AND(G145="242",'242 - CPSX'!$L$7="...")),"...",MONTH(B145)),"")</f>
        <v>3</v>
      </c>
      <c r="B145" s="10">
        <v>41723</v>
      </c>
      <c r="C145" s="11" t="s">
        <v>113</v>
      </c>
      <c r="D145" s="10">
        <v>41723</v>
      </c>
      <c r="E145" s="8" t="s">
        <v>193</v>
      </c>
      <c r="F145" s="5">
        <v>582092</v>
      </c>
      <c r="G145" s="17" t="s">
        <v>192</v>
      </c>
      <c r="H145" s="7" t="s">
        <v>184</v>
      </c>
      <c r="I145" s="5" t="str">
        <f>IF(AND(G145="154",'154 - CPSX'!$L$7=TH!A145),"154",IF(AND(G145="632",'632 - CPSX'!$K$7=TH!A145),"632",IF(AND(G145="6421",'641 - CPSX'!$K$7=TH!A145),"641",IF(AND(G145="6422",'642 - CPSX'!$N$7=TH!A145),"642",IF(AND(G145="242",'242 - CPSX'!$L$7=TH!A145),"242","")))))</f>
        <v/>
      </c>
    </row>
    <row r="146" spans="1:9">
      <c r="A146" s="6">
        <f>IF(B146&lt;&gt;"",IF(OR(AND(G146="154",'154 - CPSX'!$L$7="..."),AND(G146="632",'632 - CPSX'!$K$7="..."),AND(G146="641",'641 - CPSX'!$K$7="..."),AND(G146="642",'642 - CPSX'!$N$7="..."),AND(G146="242",'242 - CPSX'!$L$7="...")),"...",MONTH(B146)),"")</f>
        <v>3</v>
      </c>
      <c r="B146" s="10">
        <v>41704</v>
      </c>
      <c r="C146" s="11" t="s">
        <v>113</v>
      </c>
      <c r="D146" s="10">
        <v>41704</v>
      </c>
      <c r="E146" s="8" t="s">
        <v>194</v>
      </c>
      <c r="F146" s="5">
        <v>10000</v>
      </c>
      <c r="G146" s="17" t="s">
        <v>192</v>
      </c>
      <c r="H146" s="7" t="s">
        <v>115</v>
      </c>
      <c r="I146" s="5" t="str">
        <f>IF(AND(G146="154",'154 - CPSX'!$L$7=TH!A146),"154",IF(AND(G146="632",'632 - CPSX'!$K$7=TH!A146),"632",IF(AND(G146="6421",'641 - CPSX'!$K$7=TH!A146),"641",IF(AND(G146="6422",'642 - CPSX'!$N$7=TH!A146),"642",IF(AND(G146="242",'242 - CPSX'!$L$7=TH!A146),"242","")))))</f>
        <v/>
      </c>
    </row>
    <row r="147" spans="1:9">
      <c r="A147" s="6">
        <f>IF(B147&lt;&gt;"",IF(OR(AND(G147="154",'154 - CPSX'!$L$7="..."),AND(G147="632",'632 - CPSX'!$K$7="..."),AND(G147="641",'641 - CPSX'!$K$7="..."),AND(G147="642",'642 - CPSX'!$N$7="..."),AND(G147="242",'242 - CPSX'!$L$7="...")),"...",MONTH(B147)),"")</f>
        <v>3</v>
      </c>
      <c r="B147" s="10">
        <v>41709</v>
      </c>
      <c r="C147" s="11" t="s">
        <v>113</v>
      </c>
      <c r="D147" s="10">
        <v>41709</v>
      </c>
      <c r="E147" s="8" t="s">
        <v>230</v>
      </c>
      <c r="F147" s="5">
        <v>316125</v>
      </c>
      <c r="G147" s="17" t="s">
        <v>192</v>
      </c>
      <c r="H147" s="7" t="s">
        <v>115</v>
      </c>
      <c r="I147" s="5" t="str">
        <f>IF(AND(G147="154",'154 - CPSX'!$L$7=TH!A147),"154",IF(AND(G147="632",'632 - CPSX'!$K$7=TH!A147),"632",IF(AND(G147="6421",'641 - CPSX'!$K$7=TH!A147),"641",IF(AND(G147="6422",'642 - CPSX'!$N$7=TH!A147),"642",IF(AND(G147="242",'242 - CPSX'!$L$7=TH!A147),"242","")))))</f>
        <v/>
      </c>
    </row>
    <row r="148" spans="1:9">
      <c r="A148" s="6">
        <f>IF(B148&lt;&gt;"",IF(OR(AND(G148="154",'154 - CPSX'!$L$7="..."),AND(G148="632",'632 - CPSX'!$K$7="..."),AND(G148="641",'641 - CPSX'!$K$7="..."),AND(G148="642",'642 - CPSX'!$N$7="..."),AND(G148="242",'242 - CPSX'!$L$7="...")),"...",MONTH(B148)),"")</f>
        <v>3</v>
      </c>
      <c r="B148" s="10">
        <v>41710</v>
      </c>
      <c r="C148" s="11" t="s">
        <v>113</v>
      </c>
      <c r="D148" s="10">
        <v>41710</v>
      </c>
      <c r="E148" s="8" t="s">
        <v>230</v>
      </c>
      <c r="F148" s="5">
        <v>316725</v>
      </c>
      <c r="G148" s="17" t="s">
        <v>192</v>
      </c>
      <c r="H148" s="7" t="s">
        <v>115</v>
      </c>
      <c r="I148" s="5" t="str">
        <f>IF(AND(G148="154",'154 - CPSX'!$L$7=TH!A148),"154",IF(AND(G148="632",'632 - CPSX'!$K$7=TH!A148),"632",IF(AND(G148="6421",'641 - CPSX'!$K$7=TH!A148),"641",IF(AND(G148="6422",'642 - CPSX'!$N$7=TH!A148),"642",IF(AND(G148="242",'242 - CPSX'!$L$7=TH!A148),"242","")))))</f>
        <v/>
      </c>
    </row>
    <row r="149" spans="1:9">
      <c r="A149" s="6">
        <f>IF(B149&lt;&gt;"",IF(OR(AND(G149="154",'154 - CPSX'!$L$7="..."),AND(G149="632",'632 - CPSX'!$K$7="..."),AND(G149="641",'641 - CPSX'!$K$7="..."),AND(G149="642",'642 - CPSX'!$N$7="..."),AND(G149="242",'242 - CPSX'!$L$7="...")),"...",MONTH(B149)),"")</f>
        <v>3</v>
      </c>
      <c r="B149" s="10">
        <v>41711</v>
      </c>
      <c r="C149" s="11" t="s">
        <v>113</v>
      </c>
      <c r="D149" s="10">
        <v>41711</v>
      </c>
      <c r="E149" s="8" t="s">
        <v>194</v>
      </c>
      <c r="F149" s="5">
        <v>30000</v>
      </c>
      <c r="G149" s="17" t="s">
        <v>192</v>
      </c>
      <c r="H149" s="7" t="s">
        <v>115</v>
      </c>
      <c r="I149" s="5" t="str">
        <f>IF(AND(G149="154",'154 - CPSX'!$L$7=TH!A149),"154",IF(AND(G149="632",'632 - CPSX'!$K$7=TH!A149),"632",IF(AND(G149="6421",'641 - CPSX'!$K$7=TH!A149),"641",IF(AND(G149="6422",'642 - CPSX'!$N$7=TH!A149),"642",IF(AND(G149="242",'242 - CPSX'!$L$7=TH!A149),"242","")))))</f>
        <v/>
      </c>
    </row>
    <row r="150" spans="1:9">
      <c r="A150" s="6">
        <f>IF(B150&lt;&gt;"",IF(OR(AND(G150="154",'154 - CPSX'!$L$7="..."),AND(G150="632",'632 - CPSX'!$K$7="..."),AND(G150="641",'641 - CPSX'!$K$7="..."),AND(G150="642",'642 - CPSX'!$N$7="..."),AND(G150="242",'242 - CPSX'!$L$7="...")),"...",MONTH(B150)),"")</f>
        <v>3</v>
      </c>
      <c r="B150" s="10">
        <v>41716</v>
      </c>
      <c r="C150" s="11" t="s">
        <v>113</v>
      </c>
      <c r="D150" s="10">
        <v>41716</v>
      </c>
      <c r="E150" s="8" t="s">
        <v>194</v>
      </c>
      <c r="F150" s="5">
        <v>20000</v>
      </c>
      <c r="G150" s="17" t="s">
        <v>192</v>
      </c>
      <c r="H150" s="7" t="s">
        <v>115</v>
      </c>
      <c r="I150" s="5" t="str">
        <f>IF(AND(G150="154",'154 - CPSX'!$L$7=TH!A150),"154",IF(AND(G150="632",'632 - CPSX'!$K$7=TH!A150),"632",IF(AND(G150="6421",'641 - CPSX'!$K$7=TH!A150),"641",IF(AND(G150="6422",'642 - CPSX'!$N$7=TH!A150),"642",IF(AND(G150="242",'242 - CPSX'!$L$7=TH!A150),"242","")))))</f>
        <v/>
      </c>
    </row>
    <row r="151" spans="1:9">
      <c r="A151" s="6">
        <f>IF(B151&lt;&gt;"",IF(OR(AND(G151="154",'154 - CPSX'!$L$7="..."),AND(G151="632",'632 - CPSX'!$K$7="..."),AND(G151="641",'641 - CPSX'!$K$7="..."),AND(G151="642",'642 - CPSX'!$N$7="..."),AND(G151="242",'242 - CPSX'!$L$7="...")),"...",MONTH(B151)),"")</f>
        <v>3</v>
      </c>
      <c r="B151" s="10">
        <v>41716</v>
      </c>
      <c r="C151" s="11" t="s">
        <v>113</v>
      </c>
      <c r="D151" s="10">
        <v>41716</v>
      </c>
      <c r="E151" s="8" t="s">
        <v>194</v>
      </c>
      <c r="F151" s="5">
        <v>20000</v>
      </c>
      <c r="G151" s="17" t="s">
        <v>192</v>
      </c>
      <c r="H151" s="7" t="s">
        <v>115</v>
      </c>
      <c r="I151" s="5" t="str">
        <f>IF(AND(G151="154",'154 - CPSX'!$L$7=TH!A151),"154",IF(AND(G151="632",'632 - CPSX'!$K$7=TH!A151),"632",IF(AND(G151="6421",'641 - CPSX'!$K$7=TH!A151),"641",IF(AND(G151="6422",'642 - CPSX'!$N$7=TH!A151),"642",IF(AND(G151="242",'242 - CPSX'!$L$7=TH!A151),"242","")))))</f>
        <v/>
      </c>
    </row>
    <row r="152" spans="1:9">
      <c r="A152" s="6">
        <f>IF(B152&lt;&gt;"",IF(OR(AND(G152="154",'154 - CPSX'!$L$7="..."),AND(G152="632",'632 - CPSX'!$K$7="..."),AND(G152="641",'641 - CPSX'!$K$7="..."),AND(G152="642",'642 - CPSX'!$N$7="..."),AND(G152="242",'242 - CPSX'!$L$7="...")),"...",MONTH(B152)),"")</f>
        <v>3</v>
      </c>
      <c r="B152" s="10">
        <v>41716</v>
      </c>
      <c r="C152" s="11" t="s">
        <v>113</v>
      </c>
      <c r="D152" s="10">
        <v>41716</v>
      </c>
      <c r="E152" s="8" t="s">
        <v>246</v>
      </c>
      <c r="F152" s="5">
        <v>10000</v>
      </c>
      <c r="G152" s="17" t="s">
        <v>192</v>
      </c>
      <c r="H152" s="7" t="s">
        <v>115</v>
      </c>
      <c r="I152" s="5" t="str">
        <f>IF(AND(G152="154",'154 - CPSX'!$L$7=TH!A152),"154",IF(AND(G152="632",'632 - CPSX'!$K$7=TH!A152),"632",IF(AND(G152="6421",'641 - CPSX'!$K$7=TH!A152),"641",IF(AND(G152="6422",'642 - CPSX'!$N$7=TH!A152),"642",IF(AND(G152="242",'242 - CPSX'!$L$7=TH!A152),"242","")))))</f>
        <v/>
      </c>
    </row>
    <row r="153" spans="1:9">
      <c r="A153" s="6">
        <f>IF(B153&lt;&gt;"",IF(OR(AND(G153="154",'154 - CPSX'!$L$7="..."),AND(G153="632",'632 - CPSX'!$K$7="..."),AND(G153="641",'641 - CPSX'!$K$7="..."),AND(G153="642",'642 - CPSX'!$N$7="..."),AND(G153="242",'242 - CPSX'!$L$7="...")),"...",MONTH(B153)),"")</f>
        <v>3</v>
      </c>
      <c r="B153" s="10">
        <v>41716</v>
      </c>
      <c r="C153" s="11" t="s">
        <v>113</v>
      </c>
      <c r="D153" s="10">
        <v>41716</v>
      </c>
      <c r="E153" s="8" t="s">
        <v>194</v>
      </c>
      <c r="F153" s="5">
        <v>20000</v>
      </c>
      <c r="G153" s="17" t="s">
        <v>192</v>
      </c>
      <c r="H153" s="7" t="s">
        <v>115</v>
      </c>
      <c r="I153" s="5" t="str">
        <f>IF(AND(G153="154",'154 - CPSX'!$L$7=TH!A153),"154",IF(AND(G153="632",'632 - CPSX'!$K$7=TH!A153),"632",IF(AND(G153="6421",'641 - CPSX'!$K$7=TH!A153),"641",IF(AND(G153="6422",'642 - CPSX'!$N$7=TH!A153),"642",IF(AND(G153="242",'242 - CPSX'!$L$7=TH!A153),"242","")))))</f>
        <v/>
      </c>
    </row>
    <row r="154" spans="1:9">
      <c r="A154" s="6">
        <f>IF(B154&lt;&gt;"",IF(OR(AND(G154="154",'154 - CPSX'!$L$7="..."),AND(G154="632",'632 - CPSX'!$K$7="..."),AND(G154="641",'641 - CPSX'!$K$7="..."),AND(G154="642",'642 - CPSX'!$N$7="..."),AND(G154="242",'242 - CPSX'!$L$7="...")),"...",MONTH(B154)),"")</f>
        <v>3</v>
      </c>
      <c r="B154" s="10">
        <v>41716</v>
      </c>
      <c r="C154" s="11" t="s">
        <v>113</v>
      </c>
      <c r="D154" s="10">
        <v>41716</v>
      </c>
      <c r="E154" s="8" t="s">
        <v>194</v>
      </c>
      <c r="F154" s="5">
        <v>10000</v>
      </c>
      <c r="G154" s="17" t="s">
        <v>192</v>
      </c>
      <c r="H154" s="7" t="s">
        <v>115</v>
      </c>
      <c r="I154" s="5" t="str">
        <f>IF(AND(G154="154",'154 - CPSX'!$L$7=TH!A154),"154",IF(AND(G154="632",'632 - CPSX'!$K$7=TH!A154),"632",IF(AND(G154="6421",'641 - CPSX'!$K$7=TH!A154),"641",IF(AND(G154="6422",'642 - CPSX'!$N$7=TH!A154),"642",IF(AND(G154="242",'242 - CPSX'!$L$7=TH!A154),"242","")))))</f>
        <v/>
      </c>
    </row>
    <row r="155" spans="1:9">
      <c r="A155" s="6">
        <f>IF(B155&lt;&gt;"",IF(OR(AND(G155="154",'154 - CPSX'!$L$7="..."),AND(G155="632",'632 - CPSX'!$K$7="..."),AND(G155="641",'641 - CPSX'!$K$7="..."),AND(G155="642",'642 - CPSX'!$N$7="..."),AND(G155="242",'242 - CPSX'!$L$7="...")),"...",MONTH(B155)),"")</f>
        <v>3</v>
      </c>
      <c r="B155" s="10">
        <v>41717</v>
      </c>
      <c r="C155" s="11" t="s">
        <v>113</v>
      </c>
      <c r="D155" s="10">
        <v>41717</v>
      </c>
      <c r="E155" s="8" t="s">
        <v>247</v>
      </c>
      <c r="F155" s="5">
        <v>30000</v>
      </c>
      <c r="G155" s="17" t="s">
        <v>192</v>
      </c>
      <c r="H155" s="7" t="s">
        <v>115</v>
      </c>
      <c r="I155" s="5" t="str">
        <f>IF(AND(G155="154",'154 - CPSX'!$L$7=TH!A155),"154",IF(AND(G155="632",'632 - CPSX'!$K$7=TH!A155),"632",IF(AND(G155="6421",'641 - CPSX'!$K$7=TH!A155),"641",IF(AND(G155="6422",'642 - CPSX'!$N$7=TH!A155),"642",IF(AND(G155="242",'242 - CPSX'!$L$7=TH!A155),"242","")))))</f>
        <v/>
      </c>
    </row>
    <row r="156" spans="1:9">
      <c r="A156" s="6">
        <f>IF(B156&lt;&gt;"",IF(OR(AND(G156="154",'154 - CPSX'!$L$7="..."),AND(G156="632",'632 - CPSX'!$K$7="..."),AND(G156="641",'641 - CPSX'!$K$7="..."),AND(G156="642",'642 - CPSX'!$N$7="..."),AND(G156="242",'242 - CPSX'!$L$7="...")),"...",MONTH(B156)),"")</f>
        <v>3</v>
      </c>
      <c r="B156" s="10">
        <v>41717</v>
      </c>
      <c r="C156" s="11" t="s">
        <v>113</v>
      </c>
      <c r="D156" s="10">
        <v>41717</v>
      </c>
      <c r="E156" s="8" t="s">
        <v>247</v>
      </c>
      <c r="F156" s="5">
        <v>30000</v>
      </c>
      <c r="G156" s="17" t="s">
        <v>192</v>
      </c>
      <c r="H156" s="7" t="s">
        <v>115</v>
      </c>
      <c r="I156" s="5" t="str">
        <f>IF(AND(G156="154",'154 - CPSX'!$L$7=TH!A156),"154",IF(AND(G156="632",'632 - CPSX'!$K$7=TH!A156),"632",IF(AND(G156="6421",'641 - CPSX'!$K$7=TH!A156),"641",IF(AND(G156="6422",'642 - CPSX'!$N$7=TH!A156),"642",IF(AND(G156="242",'242 - CPSX'!$L$7=TH!A156),"242","")))))</f>
        <v/>
      </c>
    </row>
    <row r="157" spans="1:9">
      <c r="A157" s="6">
        <f>IF(B157&lt;&gt;"",IF(OR(AND(G157="154",'154 - CPSX'!$L$7="..."),AND(G157="632",'632 - CPSX'!$K$7="..."),AND(G157="641",'641 - CPSX'!$K$7="..."),AND(G157="642",'642 - CPSX'!$N$7="..."),AND(G157="242",'242 - CPSX'!$L$7="...")),"...",MONTH(B157)),"")</f>
        <v>3</v>
      </c>
      <c r="B157" s="10">
        <v>41717</v>
      </c>
      <c r="C157" s="11" t="s">
        <v>113</v>
      </c>
      <c r="D157" s="10">
        <v>41717</v>
      </c>
      <c r="E157" s="8" t="s">
        <v>247</v>
      </c>
      <c r="F157" s="5">
        <v>30000</v>
      </c>
      <c r="G157" s="17" t="s">
        <v>192</v>
      </c>
      <c r="H157" s="7" t="s">
        <v>115</v>
      </c>
      <c r="I157" s="5" t="str">
        <f>IF(AND(G157="154",'154 - CPSX'!$L$7=TH!A157),"154",IF(AND(G157="632",'632 - CPSX'!$K$7=TH!A157),"632",IF(AND(G157="6421",'641 - CPSX'!$K$7=TH!A157),"641",IF(AND(G157="6422",'642 - CPSX'!$N$7=TH!A157),"642",IF(AND(G157="242",'242 - CPSX'!$L$7=TH!A157),"242","")))))</f>
        <v/>
      </c>
    </row>
    <row r="158" spans="1:9">
      <c r="A158" s="6">
        <f>IF(B158&lt;&gt;"",IF(OR(AND(G158="154",'154 - CPSX'!$L$7="..."),AND(G158="632",'632 - CPSX'!$K$7="..."),AND(G158="641",'641 - CPSX'!$K$7="..."),AND(G158="642",'642 - CPSX'!$N$7="..."),AND(G158="242",'242 - CPSX'!$L$7="...")),"...",MONTH(B158)),"")</f>
        <v>3</v>
      </c>
      <c r="B158" s="10">
        <v>41717</v>
      </c>
      <c r="C158" s="11" t="s">
        <v>113</v>
      </c>
      <c r="D158" s="10">
        <v>41717</v>
      </c>
      <c r="E158" s="8" t="s">
        <v>248</v>
      </c>
      <c r="F158" s="5">
        <v>30000</v>
      </c>
      <c r="G158" s="17" t="s">
        <v>192</v>
      </c>
      <c r="H158" s="7" t="s">
        <v>115</v>
      </c>
      <c r="I158" s="5" t="str">
        <f>IF(AND(G158="154",'154 - CPSX'!$L$7=TH!A158),"154",IF(AND(G158="632",'632 - CPSX'!$K$7=TH!A158),"632",IF(AND(G158="6421",'641 - CPSX'!$K$7=TH!A158),"641",IF(AND(G158="6422",'642 - CPSX'!$N$7=TH!A158),"642",IF(AND(G158="242",'242 - CPSX'!$L$7=TH!A158),"242","")))))</f>
        <v/>
      </c>
    </row>
    <row r="159" spans="1:9">
      <c r="A159" s="6">
        <f>IF(B159&lt;&gt;"",IF(OR(AND(G159="154",'154 - CPSX'!$L$7="..."),AND(G159="632",'632 - CPSX'!$K$7="..."),AND(G159="641",'641 - CPSX'!$K$7="..."),AND(G159="642",'642 - CPSX'!$N$7="..."),AND(G159="242",'242 - CPSX'!$L$7="...")),"...",MONTH(B159)),"")</f>
        <v>3</v>
      </c>
      <c r="B159" s="10">
        <v>41717</v>
      </c>
      <c r="C159" s="11" t="s">
        <v>113</v>
      </c>
      <c r="D159" s="10">
        <v>41717</v>
      </c>
      <c r="E159" s="8" t="s">
        <v>248</v>
      </c>
      <c r="F159" s="5">
        <v>30000</v>
      </c>
      <c r="G159" s="17" t="s">
        <v>192</v>
      </c>
      <c r="H159" s="7" t="s">
        <v>115</v>
      </c>
      <c r="I159" s="5" t="str">
        <f>IF(AND(G159="154",'154 - CPSX'!$L$7=TH!A159),"154",IF(AND(G159="632",'632 - CPSX'!$K$7=TH!A159),"632",IF(AND(G159="6421",'641 - CPSX'!$K$7=TH!A159),"641",IF(AND(G159="6422",'642 - CPSX'!$N$7=TH!A159),"642",IF(AND(G159="242",'242 - CPSX'!$L$7=TH!A159),"242","")))))</f>
        <v/>
      </c>
    </row>
    <row r="160" spans="1:9">
      <c r="A160" s="6">
        <f>IF(B160&lt;&gt;"",IF(OR(AND(G160="154",'154 - CPSX'!$L$7="..."),AND(G160="632",'632 - CPSX'!$K$7="..."),AND(G160="641",'641 - CPSX'!$K$7="..."),AND(G160="642",'642 - CPSX'!$N$7="..."),AND(G160="242",'242 - CPSX'!$L$7="...")),"...",MONTH(B160)),"")</f>
        <v>3</v>
      </c>
      <c r="B160" s="10">
        <v>41717</v>
      </c>
      <c r="C160" s="11" t="s">
        <v>113</v>
      </c>
      <c r="D160" s="10">
        <v>41717</v>
      </c>
      <c r="E160" s="8" t="s">
        <v>248</v>
      </c>
      <c r="F160" s="5">
        <v>30000</v>
      </c>
      <c r="G160" s="17" t="s">
        <v>192</v>
      </c>
      <c r="H160" s="7" t="s">
        <v>115</v>
      </c>
      <c r="I160" s="5" t="str">
        <f>IF(AND(G160="154",'154 - CPSX'!$L$7=TH!A160),"154",IF(AND(G160="632",'632 - CPSX'!$K$7=TH!A160),"632",IF(AND(G160="6421",'641 - CPSX'!$K$7=TH!A160),"641",IF(AND(G160="6422",'642 - CPSX'!$N$7=TH!A160),"642",IF(AND(G160="242",'242 - CPSX'!$L$7=TH!A160),"242","")))))</f>
        <v/>
      </c>
    </row>
    <row r="161" spans="1:9">
      <c r="A161" s="6">
        <f>IF(B161&lt;&gt;"",IF(OR(AND(G161="154",'154 - CPSX'!$L$7="..."),AND(G161="632",'632 - CPSX'!$K$7="..."),AND(G161="641",'641 - CPSX'!$K$7="..."),AND(G161="642",'642 - CPSX'!$N$7="..."),AND(G161="242",'242 - CPSX'!$L$7="...")),"...",MONTH(B161)),"")</f>
        <v>3</v>
      </c>
      <c r="B161" s="10">
        <v>41724</v>
      </c>
      <c r="C161" s="11" t="s">
        <v>113</v>
      </c>
      <c r="D161" s="10">
        <v>41724</v>
      </c>
      <c r="E161" s="8" t="s">
        <v>194</v>
      </c>
      <c r="F161" s="5">
        <v>10000</v>
      </c>
      <c r="G161" s="17" t="s">
        <v>192</v>
      </c>
      <c r="H161" s="7" t="s">
        <v>115</v>
      </c>
      <c r="I161" s="5" t="str">
        <f>IF(AND(G161="154",'154 - CPSX'!$L$7=TH!A161),"154",IF(AND(G161="632",'632 - CPSX'!$K$7=TH!A161),"632",IF(AND(G161="6421",'641 - CPSX'!$K$7=TH!A161),"641",IF(AND(G161="6422",'642 - CPSX'!$N$7=TH!A161),"642",IF(AND(G161="242",'242 - CPSX'!$L$7=TH!A161),"242","")))))</f>
        <v/>
      </c>
    </row>
    <row r="162" spans="1:9">
      <c r="A162" s="6">
        <f>IF(B162&lt;&gt;"",IF(OR(AND(G162="154",'154 - CPSX'!$L$7="..."),AND(G162="632",'632 - CPSX'!$K$7="..."),AND(G162="641",'641 - CPSX'!$K$7="..."),AND(G162="642",'642 - CPSX'!$N$7="..."),AND(G162="242",'242 - CPSX'!$L$7="...")),"...",MONTH(B162)),"")</f>
        <v>3</v>
      </c>
      <c r="B162" s="10">
        <v>41724</v>
      </c>
      <c r="C162" s="11" t="s">
        <v>113</v>
      </c>
      <c r="D162" s="10">
        <v>41724</v>
      </c>
      <c r="E162" s="8" t="s">
        <v>194</v>
      </c>
      <c r="F162" s="5">
        <v>10000</v>
      </c>
      <c r="G162" s="17" t="s">
        <v>192</v>
      </c>
      <c r="H162" s="7" t="s">
        <v>115</v>
      </c>
      <c r="I162" s="5" t="str">
        <f>IF(AND(G162="154",'154 - CPSX'!$L$7=TH!A162),"154",IF(AND(G162="632",'632 - CPSX'!$K$7=TH!A162),"632",IF(AND(G162="6421",'641 - CPSX'!$K$7=TH!A162),"641",IF(AND(G162="6422",'642 - CPSX'!$N$7=TH!A162),"642",IF(AND(G162="242",'242 - CPSX'!$L$7=TH!A162),"242","")))))</f>
        <v/>
      </c>
    </row>
    <row r="163" spans="1:9">
      <c r="A163" s="6">
        <f>IF(B163&lt;&gt;"",IF(OR(AND(G163="154",'154 - CPSX'!$L$7="..."),AND(G163="632",'632 - CPSX'!$K$7="..."),AND(G163="641",'641 - CPSX'!$K$7="..."),AND(G163="642",'642 - CPSX'!$N$7="..."),AND(G163="242",'242 - CPSX'!$L$7="...")),"...",MONTH(B163)),"")</f>
        <v>3</v>
      </c>
      <c r="B163" s="10">
        <v>41724</v>
      </c>
      <c r="C163" s="11" t="s">
        <v>113</v>
      </c>
      <c r="D163" s="10">
        <v>41724</v>
      </c>
      <c r="E163" s="8" t="s">
        <v>194</v>
      </c>
      <c r="F163" s="5">
        <v>10000</v>
      </c>
      <c r="G163" s="17" t="s">
        <v>192</v>
      </c>
      <c r="H163" s="7" t="s">
        <v>115</v>
      </c>
      <c r="I163" s="5" t="str">
        <f>IF(AND(G163="154",'154 - CPSX'!$L$7=TH!A163),"154",IF(AND(G163="632",'632 - CPSX'!$K$7=TH!A163),"632",IF(AND(G163="6421",'641 - CPSX'!$K$7=TH!A163),"641",IF(AND(G163="6422",'642 - CPSX'!$N$7=TH!A163),"642",IF(AND(G163="242",'242 - CPSX'!$L$7=TH!A163),"242","")))))</f>
        <v/>
      </c>
    </row>
    <row r="164" spans="1:9">
      <c r="A164" s="6">
        <f>IF(B164&lt;&gt;"",IF(OR(AND(G164="154",'154 - CPSX'!$L$7="..."),AND(G164="632",'632 - CPSX'!$K$7="..."),AND(G164="641",'641 - CPSX'!$K$7="..."),AND(G164="642",'642 - CPSX'!$N$7="..."),AND(G164="242",'242 - CPSX'!$L$7="...")),"...",MONTH(B164)),"")</f>
        <v>3</v>
      </c>
      <c r="B164" s="10">
        <v>41724</v>
      </c>
      <c r="C164" s="11" t="s">
        <v>113</v>
      </c>
      <c r="D164" s="10">
        <v>41724</v>
      </c>
      <c r="E164" s="8" t="s">
        <v>117</v>
      </c>
      <c r="F164" s="5">
        <v>20000</v>
      </c>
      <c r="G164" s="17" t="s">
        <v>192</v>
      </c>
      <c r="H164" s="7" t="s">
        <v>115</v>
      </c>
      <c r="I164" s="5" t="str">
        <f>IF(AND(G164="154",'154 - CPSX'!$L$7=TH!A164),"154",IF(AND(G164="632",'632 - CPSX'!$K$7=TH!A164),"632",IF(AND(G164="6421",'641 - CPSX'!$K$7=TH!A164),"641",IF(AND(G164="6422",'642 - CPSX'!$N$7=TH!A164),"642",IF(AND(G164="242",'242 - CPSX'!$L$7=TH!A164),"242","")))))</f>
        <v/>
      </c>
    </row>
    <row r="165" spans="1:9">
      <c r="A165" s="6">
        <f>IF(B165&lt;&gt;"",IF(OR(AND(G165="154",'154 - CPSX'!$L$7="..."),AND(G165="632",'632 - CPSX'!$K$7="..."),AND(G165="641",'641 - CPSX'!$K$7="..."),AND(G165="642",'642 - CPSX'!$N$7="..."),AND(G165="242",'242 - CPSX'!$L$7="...")),"...",MONTH(B165)),"")</f>
        <v>3</v>
      </c>
      <c r="B165" s="10">
        <v>41729</v>
      </c>
      <c r="C165" s="11" t="s">
        <v>39</v>
      </c>
      <c r="D165" s="10">
        <v>41715</v>
      </c>
      <c r="E165" s="8" t="s">
        <v>249</v>
      </c>
      <c r="F165" s="5">
        <v>13254545</v>
      </c>
      <c r="G165" s="17" t="s">
        <v>198</v>
      </c>
      <c r="H165" s="7" t="s">
        <v>18</v>
      </c>
      <c r="I165" s="5" t="str">
        <f>IF(AND(G165="154",'154 - CPSX'!$L$7=TH!A165),"154",IF(AND(G165="632",'632 - CPSX'!$K$7=TH!A165),"632",IF(AND(G165="6421",'641 - CPSX'!$K$7=TH!A165),"641",IF(AND(G165="6422",'642 - CPSX'!$N$7=TH!A165),"642",IF(AND(G165="242",'242 - CPSX'!$L$7=TH!A165),"242","")))))</f>
        <v/>
      </c>
    </row>
    <row r="166" spans="1:9">
      <c r="A166" s="6">
        <f>IF(B166&lt;&gt;"",IF(OR(AND(G166="154",'154 - CPSX'!$L$7="..."),AND(G166="632",'632 - CPSX'!$K$7="..."),AND(G166="641",'641 - CPSX'!$K$7="..."),AND(G166="642",'642 - CPSX'!$N$7="..."),AND(G166="242",'242 - CPSX'!$L$7="...")),"...",MONTH(B166)),"")</f>
        <v>3</v>
      </c>
      <c r="B166" s="10">
        <v>41729</v>
      </c>
      <c r="C166" s="11" t="s">
        <v>39</v>
      </c>
      <c r="D166" s="10">
        <v>41708</v>
      </c>
      <c r="E166" s="8" t="s">
        <v>106</v>
      </c>
      <c r="F166" s="5">
        <v>24000000</v>
      </c>
      <c r="G166" s="17" t="s">
        <v>192</v>
      </c>
      <c r="H166" s="7" t="s">
        <v>18</v>
      </c>
      <c r="I166" s="5" t="str">
        <f>IF(AND(G166="154",'154 - CPSX'!$L$7=TH!A166),"154",IF(AND(G166="632",'632 - CPSX'!$K$7=TH!A166),"632",IF(AND(G166="6421",'641 - CPSX'!$K$7=TH!A166),"641",IF(AND(G166="6422",'642 - CPSX'!$N$7=TH!A166),"642",IF(AND(G166="242",'242 - CPSX'!$L$7=TH!A166),"242","")))))</f>
        <v/>
      </c>
    </row>
    <row r="167" spans="1:9">
      <c r="A167" s="6">
        <f>IF(B167&lt;&gt;"",IF(OR(AND(G167="154",'154 - CPSX'!$L$7="..."),AND(G167="632",'632 - CPSX'!$K$7="..."),AND(G167="641",'641 - CPSX'!$K$7="..."),AND(G167="642",'642 - CPSX'!$N$7="..."),AND(G167="242",'242 - CPSX'!$L$7="...")),"...",MONTH(B167)),"")</f>
        <v>3</v>
      </c>
      <c r="B167" s="10">
        <v>41729</v>
      </c>
      <c r="C167" s="11" t="s">
        <v>39</v>
      </c>
      <c r="D167" s="10">
        <v>41712</v>
      </c>
      <c r="E167" s="8" t="s">
        <v>195</v>
      </c>
      <c r="F167" s="5">
        <v>88704000</v>
      </c>
      <c r="G167" s="17" t="s">
        <v>198</v>
      </c>
      <c r="H167" s="7" t="s">
        <v>18</v>
      </c>
      <c r="I167" s="5" t="str">
        <f>IF(AND(G167="154",'154 - CPSX'!$L$7=TH!A167),"154",IF(AND(G167="632",'632 - CPSX'!$K$7=TH!A167),"632",IF(AND(G167="6421",'641 - CPSX'!$K$7=TH!A167),"641",IF(AND(G167="6422",'642 - CPSX'!$N$7=TH!A167),"642",IF(AND(G167="242",'242 - CPSX'!$L$7=TH!A167),"242","")))))</f>
        <v/>
      </c>
    </row>
    <row r="168" spans="1:9">
      <c r="A168" s="6">
        <f>IF(B168&lt;&gt;"",IF(OR(AND(G168="154",'154 - CPSX'!$L$7="..."),AND(G168="632",'632 - CPSX'!$K$7="..."),AND(G168="641",'641 - CPSX'!$K$7="..."),AND(G168="642",'642 - CPSX'!$N$7="..."),AND(G168="242",'242 - CPSX'!$L$7="...")),"...",MONTH(B168)),"")</f>
        <v>3</v>
      </c>
      <c r="B168" s="10">
        <v>41729</v>
      </c>
      <c r="C168" s="11" t="s">
        <v>39</v>
      </c>
      <c r="D168" s="10">
        <v>41712</v>
      </c>
      <c r="E168" s="8" t="s">
        <v>231</v>
      </c>
      <c r="F168" s="5">
        <v>4984320</v>
      </c>
      <c r="G168" s="17" t="s">
        <v>198</v>
      </c>
      <c r="H168" s="7" t="s">
        <v>18</v>
      </c>
      <c r="I168" s="5" t="str">
        <f>IF(AND(G168="154",'154 - CPSX'!$L$7=TH!A168),"154",IF(AND(G168="632",'632 - CPSX'!$K$7=TH!A168),"632",IF(AND(G168="6421",'641 - CPSX'!$K$7=TH!A168),"641",IF(AND(G168="6422",'642 - CPSX'!$N$7=TH!A168),"642",IF(AND(G168="242",'242 - CPSX'!$L$7=TH!A168),"242","")))))</f>
        <v/>
      </c>
    </row>
    <row r="169" spans="1:9">
      <c r="A169" s="6">
        <f>IF(B169&lt;&gt;"",IF(OR(AND(G169="154",'154 - CPSX'!$L$7="..."),AND(G169="632",'632 - CPSX'!$K$7="..."),AND(G169="641",'641 - CPSX'!$K$7="..."),AND(G169="642",'642 - CPSX'!$N$7="..."),AND(G169="242",'242 - CPSX'!$L$7="...")),"...",MONTH(B169)),"")</f>
        <v>3</v>
      </c>
      <c r="B169" s="10">
        <v>41729</v>
      </c>
      <c r="C169" s="11" t="s">
        <v>39</v>
      </c>
      <c r="D169" s="10">
        <v>41719</v>
      </c>
      <c r="E169" s="8" t="s">
        <v>185</v>
      </c>
      <c r="F169" s="5">
        <v>23232000</v>
      </c>
      <c r="G169" s="17" t="s">
        <v>198</v>
      </c>
      <c r="H169" s="7" t="s">
        <v>18</v>
      </c>
      <c r="I169" s="5" t="str">
        <f>IF(AND(G169="154",'154 - CPSX'!$L$7=TH!A169),"154",IF(AND(G169="632",'632 - CPSX'!$K$7=TH!A169),"632",IF(AND(G169="6421",'641 - CPSX'!$K$7=TH!A169),"641",IF(AND(G169="6422",'642 - CPSX'!$N$7=TH!A169),"642",IF(AND(G169="242",'242 - CPSX'!$L$7=TH!A169),"242","")))))</f>
        <v/>
      </c>
    </row>
    <row r="170" spans="1:9">
      <c r="A170" s="6">
        <f>IF(B170&lt;&gt;"",IF(OR(AND(G170="154",'154 - CPSX'!$L$7="..."),AND(G170="632",'632 - CPSX'!$K$7="..."),AND(G170="641",'641 - CPSX'!$K$7="..."),AND(G170="642",'642 - CPSX'!$N$7="..."),AND(G170="242",'242 - CPSX'!$L$7="...")),"...",MONTH(B170)),"")</f>
        <v>3</v>
      </c>
      <c r="B170" s="10">
        <v>41729</v>
      </c>
      <c r="C170" s="6" t="s">
        <v>39</v>
      </c>
      <c r="D170" s="10">
        <v>41719</v>
      </c>
      <c r="E170" s="8" t="s">
        <v>186</v>
      </c>
      <c r="F170" s="5">
        <v>4980480</v>
      </c>
      <c r="G170" s="15" t="s">
        <v>198</v>
      </c>
      <c r="H170" s="7" t="s">
        <v>18</v>
      </c>
      <c r="I170" s="5" t="str">
        <f>IF(AND(G170="154",'154 - CPSX'!$L$7=TH!A170),"154",IF(AND(G170="632",'632 - CPSX'!$K$7=TH!A170),"632",IF(AND(G170="6421",'641 - CPSX'!$K$7=TH!A170),"641",IF(AND(G170="6422",'642 - CPSX'!$N$7=TH!A170),"642",IF(AND(G170="242",'242 - CPSX'!$L$7=TH!A170),"242","")))))</f>
        <v/>
      </c>
    </row>
    <row r="171" spans="1:9">
      <c r="A171" s="6">
        <f>IF(B171&lt;&gt;"",IF(OR(AND(G171="154",'154 - CPSX'!$L$7="..."),AND(G171="632",'632 - CPSX'!$K$7="..."),AND(G171="641",'641 - CPSX'!$K$7="..."),AND(G171="642",'642 - CPSX'!$N$7="..."),AND(G171="242",'242 - CPSX'!$L$7="...")),"...",MONTH(B171)),"")</f>
        <v>3</v>
      </c>
      <c r="B171" s="10">
        <v>41729</v>
      </c>
      <c r="C171" s="6" t="s">
        <v>39</v>
      </c>
      <c r="D171" s="10">
        <v>41726</v>
      </c>
      <c r="E171" s="8" t="s">
        <v>185</v>
      </c>
      <c r="F171" s="5">
        <v>60206250</v>
      </c>
      <c r="G171" s="15" t="s">
        <v>198</v>
      </c>
      <c r="H171" s="7" t="s">
        <v>18</v>
      </c>
      <c r="I171" s="5" t="str">
        <f>IF(AND(G171="154",'154 - CPSX'!$L$7=TH!A171),"154",IF(AND(G171="632",'632 - CPSX'!$K$7=TH!A171),"632",IF(AND(G171="6421",'641 - CPSX'!$K$7=TH!A171),"641",IF(AND(G171="6422",'642 - CPSX'!$N$7=TH!A171),"642",IF(AND(G171="242",'242 - CPSX'!$L$7=TH!A171),"242","")))))</f>
        <v/>
      </c>
    </row>
    <row r="172" spans="1:9">
      <c r="A172" s="6">
        <f>IF(B172&lt;&gt;"",IF(OR(AND(G172="154",'154 - CPSX'!$L$7="..."),AND(G172="632",'632 - CPSX'!$K$7="..."),AND(G172="641",'641 - CPSX'!$K$7="..."),AND(G172="642",'642 - CPSX'!$N$7="..."),AND(G172="242",'242 - CPSX'!$L$7="...")),"...",MONTH(B172)),"")</f>
        <v>3</v>
      </c>
      <c r="B172" s="10">
        <v>41729</v>
      </c>
      <c r="C172" s="6" t="s">
        <v>39</v>
      </c>
      <c r="D172" s="10">
        <v>41726</v>
      </c>
      <c r="E172" s="8" t="s">
        <v>201</v>
      </c>
      <c r="F172" s="5">
        <v>5395375</v>
      </c>
      <c r="G172" s="15" t="s">
        <v>198</v>
      </c>
      <c r="H172" s="7" t="s">
        <v>18</v>
      </c>
      <c r="I172" s="5" t="str">
        <f>IF(AND(G172="154",'154 - CPSX'!$L$7=TH!A172),"154",IF(AND(G172="632",'632 - CPSX'!$K$7=TH!A172),"632",IF(AND(G172="6421",'641 - CPSX'!$K$7=TH!A172),"641",IF(AND(G172="6422",'642 - CPSX'!$N$7=TH!A172),"642",IF(AND(G172="242",'242 - CPSX'!$L$7=TH!A172),"242","")))))</f>
        <v/>
      </c>
    </row>
    <row r="173" spans="1:9">
      <c r="A173" s="6">
        <f>IF(B173&lt;&gt;"",IF(OR(AND(G173="154",'154 - CPSX'!$L$7="..."),AND(G173="632",'632 - CPSX'!$K$7="..."),AND(G173="641",'641 - CPSX'!$K$7="..."),AND(G173="642",'642 - CPSX'!$N$7="..."),AND(G173="242",'242 - CPSX'!$L$7="...")),"...",MONTH(B173)),"")</f>
        <v>3</v>
      </c>
      <c r="B173" s="10">
        <v>41729</v>
      </c>
      <c r="C173" s="6" t="s">
        <v>39</v>
      </c>
      <c r="D173" s="10">
        <v>41713</v>
      </c>
      <c r="E173" s="8" t="s">
        <v>196</v>
      </c>
      <c r="F173" s="5">
        <v>46000000</v>
      </c>
      <c r="G173" s="15" t="s">
        <v>192</v>
      </c>
      <c r="H173" s="7" t="s">
        <v>18</v>
      </c>
      <c r="I173" s="5" t="str">
        <f>IF(AND(G173="154",'154 - CPSX'!$L$7=TH!A173),"154",IF(AND(G173="632",'632 - CPSX'!$K$7=TH!A173),"632",IF(AND(G173="6421",'641 - CPSX'!$K$7=TH!A173),"641",IF(AND(G173="6422",'642 - CPSX'!$N$7=TH!A173),"642",IF(AND(G173="242",'242 - CPSX'!$L$7=TH!A173),"242","")))))</f>
        <v/>
      </c>
    </row>
    <row r="174" spans="1:9">
      <c r="A174" s="6">
        <f>IF(B174&lt;&gt;"",IF(OR(AND(G174="154",'154 - CPSX'!$L$7="..."),AND(G174="632",'632 - CPSX'!$K$7="..."),AND(G174="641",'641 - CPSX'!$K$7="..."),AND(G174="642",'642 - CPSX'!$N$7="..."),AND(G174="242",'242 - CPSX'!$L$7="...")),"...",MONTH(B174)),"")</f>
        <v>3</v>
      </c>
      <c r="B174" s="10">
        <v>41729</v>
      </c>
      <c r="C174" s="11" t="s">
        <v>39</v>
      </c>
      <c r="D174" s="10">
        <v>41710</v>
      </c>
      <c r="E174" s="8" t="s">
        <v>250</v>
      </c>
      <c r="F174" s="5">
        <v>12000000</v>
      </c>
      <c r="G174" s="17" t="s">
        <v>192</v>
      </c>
      <c r="H174" s="7" t="s">
        <v>18</v>
      </c>
      <c r="I174" s="5" t="str">
        <f>IF(AND(G174="154",'154 - CPSX'!$L$7=TH!A174),"154",IF(AND(G174="632",'632 - CPSX'!$K$7=TH!A174),"632",IF(AND(G174="6421",'641 - CPSX'!$K$7=TH!A174),"641",IF(AND(G174="6422",'642 - CPSX'!$N$7=TH!A174),"642",IF(AND(G174="242",'242 - CPSX'!$L$7=TH!A174),"242","")))))</f>
        <v/>
      </c>
    </row>
    <row r="175" spans="1:9">
      <c r="A175" s="6">
        <f>IF(B175&lt;&gt;"",IF(OR(AND(G175="154",'154 - CPSX'!$L$7="..."),AND(G175="632",'632 - CPSX'!$K$7="..."),AND(G175="641",'641 - CPSX'!$K$7="..."),AND(G175="642",'642 - CPSX'!$N$7="..."),AND(G175="242",'242 - CPSX'!$L$7="...")),"...",MONTH(B175)),"")</f>
        <v>3</v>
      </c>
      <c r="B175" s="10">
        <v>41729</v>
      </c>
      <c r="C175" s="6" t="s">
        <v>39</v>
      </c>
      <c r="D175" s="10">
        <v>41703</v>
      </c>
      <c r="E175" s="8" t="s">
        <v>104</v>
      </c>
      <c r="F175" s="5">
        <v>12030960</v>
      </c>
      <c r="G175" s="15" t="s">
        <v>198</v>
      </c>
      <c r="H175" s="7" t="s">
        <v>18</v>
      </c>
      <c r="I175" s="5" t="str">
        <f>IF(AND(G175="154",'154 - CPSX'!$L$7=TH!A175),"154",IF(AND(G175="632",'632 - CPSX'!$K$7=TH!A175),"632",IF(AND(G175="6421",'641 - CPSX'!$K$7=TH!A175),"641",IF(AND(G175="6422",'642 - CPSX'!$N$7=TH!A175),"642",IF(AND(G175="242",'242 - CPSX'!$L$7=TH!A175),"242","")))))</f>
        <v/>
      </c>
    </row>
    <row r="176" spans="1:9">
      <c r="A176" s="6">
        <f>IF(B176&lt;&gt;"",IF(OR(AND(G176="154",'154 - CPSX'!$L$7="..."),AND(G176="632",'632 - CPSX'!$K$7="..."),AND(G176="641",'641 - CPSX'!$K$7="..."),AND(G176="642",'642 - CPSX'!$N$7="..."),AND(G176="242",'242 - CPSX'!$L$7="...")),"...",MONTH(B176)),"")</f>
        <v>3</v>
      </c>
      <c r="B176" s="10">
        <v>41729</v>
      </c>
      <c r="C176" s="11" t="s">
        <v>39</v>
      </c>
      <c r="D176" s="10">
        <v>41729</v>
      </c>
      <c r="E176" s="8" t="s">
        <v>104</v>
      </c>
      <c r="F176" s="5">
        <v>11888640</v>
      </c>
      <c r="G176" s="17" t="s">
        <v>198</v>
      </c>
      <c r="H176" s="7" t="s">
        <v>18</v>
      </c>
      <c r="I176" s="5" t="str">
        <f>IF(AND(G176="154",'154 - CPSX'!$L$7=TH!A176),"154",IF(AND(G176="632",'632 - CPSX'!$K$7=TH!A176),"632",IF(AND(G176="6421",'641 - CPSX'!$K$7=TH!A176),"641",IF(AND(G176="6422",'642 - CPSX'!$N$7=TH!A176),"642",IF(AND(G176="242",'242 - CPSX'!$L$7=TH!A176),"242","")))))</f>
        <v/>
      </c>
    </row>
    <row r="177" spans="1:9">
      <c r="A177" s="6">
        <f>IF(B177&lt;&gt;"",IF(OR(AND(G177="154",'154 - CPSX'!$L$7="..."),AND(G177="632",'632 - CPSX'!$K$7="..."),AND(G177="641",'641 - CPSX'!$K$7="..."),AND(G177="642",'642 - CPSX'!$N$7="..."),AND(G177="242",'242 - CPSX'!$L$7="...")),"...",MONTH(B177)),"")</f>
        <v>3</v>
      </c>
      <c r="B177" s="10">
        <v>41729</v>
      </c>
      <c r="C177" s="11" t="s">
        <v>39</v>
      </c>
      <c r="D177" s="10">
        <v>41708</v>
      </c>
      <c r="E177" s="8" t="s">
        <v>251</v>
      </c>
      <c r="F177" s="5">
        <v>5371008</v>
      </c>
      <c r="G177" s="17" t="s">
        <v>198</v>
      </c>
      <c r="H177" s="7" t="s">
        <v>18</v>
      </c>
      <c r="I177" s="5" t="str">
        <f>IF(AND(G177="154",'154 - CPSX'!$L$7=TH!A177),"154",IF(AND(G177="632",'632 - CPSX'!$K$7=TH!A177),"632",IF(AND(G177="6421",'641 - CPSX'!$K$7=TH!A177),"641",IF(AND(G177="6422",'642 - CPSX'!$N$7=TH!A177),"642",IF(AND(G177="242",'242 - CPSX'!$L$7=TH!A177),"242","")))))</f>
        <v/>
      </c>
    </row>
    <row r="178" spans="1:9">
      <c r="A178" s="6">
        <f>IF(B178&lt;&gt;"",IF(OR(AND(G178="154",'154 - CPSX'!$L$7="..."),AND(G178="632",'632 - CPSX'!$K$7="..."),AND(G178="641",'641 - CPSX'!$K$7="..."),AND(G178="642",'642 - CPSX'!$N$7="..."),AND(G178="242",'242 - CPSX'!$L$7="...")),"...",MONTH(B178)),"")</f>
        <v>3</v>
      </c>
      <c r="B178" s="10">
        <v>41712</v>
      </c>
      <c r="C178" s="11" t="s">
        <v>39</v>
      </c>
      <c r="D178" s="10">
        <v>41712</v>
      </c>
      <c r="E178" s="8" t="s">
        <v>207</v>
      </c>
      <c r="F178" s="5">
        <v>1136786</v>
      </c>
      <c r="G178" s="17" t="s">
        <v>192</v>
      </c>
      <c r="H178" s="7" t="s">
        <v>118</v>
      </c>
      <c r="I178" s="5" t="str">
        <f>IF(AND(G178="154",'154 - CPSX'!$L$7=TH!A178),"154",IF(AND(G178="632",'632 - CPSX'!$K$7=TH!A178),"632",IF(AND(G178="6421",'641 - CPSX'!$K$7=TH!A178),"641",IF(AND(G178="6422",'642 - CPSX'!$N$7=TH!A178),"642",IF(AND(G178="242",'242 - CPSX'!$L$7=TH!A178),"242","")))))</f>
        <v/>
      </c>
    </row>
    <row r="179" spans="1:9">
      <c r="A179" s="6">
        <f>IF(B179&lt;&gt;"",IF(OR(AND(G179="154",'154 - CPSX'!$L$7="..."),AND(G179="632",'632 - CPSX'!$K$7="..."),AND(G179="641",'641 - CPSX'!$K$7="..."),AND(G179="642",'642 - CPSX'!$N$7="..."),AND(G179="242",'242 - CPSX'!$L$7="...")),"...",MONTH(B179)),"")</f>
        <v>3</v>
      </c>
      <c r="B179" s="10">
        <v>41713</v>
      </c>
      <c r="C179" s="11" t="s">
        <v>39</v>
      </c>
      <c r="D179" s="10">
        <v>41713</v>
      </c>
      <c r="E179" s="8" t="s">
        <v>207</v>
      </c>
      <c r="F179" s="5">
        <v>489151</v>
      </c>
      <c r="G179" s="17" t="s">
        <v>192</v>
      </c>
      <c r="H179" s="7" t="s">
        <v>118</v>
      </c>
      <c r="I179" s="5" t="str">
        <f>IF(AND(G179="154",'154 - CPSX'!$L$7=TH!A179),"154",IF(AND(G179="632",'632 - CPSX'!$K$7=TH!A179),"632",IF(AND(G179="6421",'641 - CPSX'!$K$7=TH!A179),"641",IF(AND(G179="6422",'642 - CPSX'!$N$7=TH!A179),"642",IF(AND(G179="242",'242 - CPSX'!$L$7=TH!A179),"242","")))))</f>
        <v/>
      </c>
    </row>
    <row r="180" spans="1:9">
      <c r="A180" s="6">
        <f>IF(B180&lt;&gt;"",IF(OR(AND(G180="154",'154 - CPSX'!$L$7="..."),AND(G180="632",'632 - CPSX'!$K$7="..."),AND(G180="641",'641 - CPSX'!$K$7="..."),AND(G180="642",'642 - CPSX'!$N$7="..."),AND(G180="242",'242 - CPSX'!$L$7="...")),"...",MONTH(B180)),"")</f>
        <v>3</v>
      </c>
      <c r="B180" s="10">
        <v>41702</v>
      </c>
      <c r="C180" s="6" t="s">
        <v>158</v>
      </c>
      <c r="D180" s="10">
        <v>41702</v>
      </c>
      <c r="E180" s="8" t="s">
        <v>252</v>
      </c>
      <c r="F180" s="5">
        <v>67800</v>
      </c>
      <c r="G180" s="15" t="s">
        <v>198</v>
      </c>
      <c r="H180" s="7" t="s">
        <v>212</v>
      </c>
      <c r="I180" s="5" t="str">
        <f>IF(AND(G180="154",'154 - CPSX'!$L$7=TH!A180),"154",IF(AND(G180="632",'632 - CPSX'!$K$7=TH!A180),"632",IF(AND(G180="6421",'641 - CPSX'!$K$7=TH!A180),"641",IF(AND(G180="6422",'642 - CPSX'!$N$7=TH!A180),"642",IF(AND(G180="242",'242 - CPSX'!$L$7=TH!A180),"242","")))))</f>
        <v/>
      </c>
    </row>
    <row r="181" spans="1:9">
      <c r="A181" s="6">
        <f>IF(B181&lt;&gt;"",IF(OR(AND(G181="154",'154 - CPSX'!$L$7="..."),AND(G181="632",'632 - CPSX'!$K$7="..."),AND(G181="641",'641 - CPSX'!$K$7="..."),AND(G181="642",'642 - CPSX'!$N$7="..."),AND(G181="242",'242 - CPSX'!$L$7="...")),"...",MONTH(B181)),"")</f>
        <v>3</v>
      </c>
      <c r="B181" s="10">
        <v>41709</v>
      </c>
      <c r="C181" s="6" t="s">
        <v>187</v>
      </c>
      <c r="D181" s="10">
        <v>41709</v>
      </c>
      <c r="E181" s="8" t="s">
        <v>123</v>
      </c>
      <c r="F181" s="5">
        <v>2682891</v>
      </c>
      <c r="G181" s="15" t="s">
        <v>198</v>
      </c>
      <c r="H181" s="7" t="s">
        <v>212</v>
      </c>
      <c r="I181" s="5" t="str">
        <f>IF(AND(G181="154",'154 - CPSX'!$L$7=TH!A181),"154",IF(AND(G181="632",'632 - CPSX'!$K$7=TH!A181),"632",IF(AND(G181="6421",'641 - CPSX'!$K$7=TH!A181),"641",IF(AND(G181="6422",'642 - CPSX'!$N$7=TH!A181),"642",IF(AND(G181="242",'242 - CPSX'!$L$7=TH!A181),"242","")))))</f>
        <v/>
      </c>
    </row>
    <row r="182" spans="1:9">
      <c r="A182" s="6">
        <f>IF(B182&lt;&gt;"",IF(OR(AND(G182="154",'154 - CPSX'!$L$7="..."),AND(G182="632",'632 - CPSX'!$K$7="..."),AND(G182="641",'641 - CPSX'!$K$7="..."),AND(G182="642",'642 - CPSX'!$N$7="..."),AND(G182="242",'242 - CPSX'!$L$7="...")),"...",MONTH(B182)),"")</f>
        <v>3</v>
      </c>
      <c r="B182" s="10">
        <v>41713</v>
      </c>
      <c r="C182" s="6" t="s">
        <v>152</v>
      </c>
      <c r="D182" s="10">
        <v>41713</v>
      </c>
      <c r="E182" s="8" t="s">
        <v>123</v>
      </c>
      <c r="F182" s="5">
        <v>713018</v>
      </c>
      <c r="G182" s="15" t="s">
        <v>198</v>
      </c>
      <c r="H182" s="7" t="s">
        <v>212</v>
      </c>
      <c r="I182" s="5" t="str">
        <f>IF(AND(G182="154",'154 - CPSX'!$L$7=TH!A182),"154",IF(AND(G182="632",'632 - CPSX'!$K$7=TH!A182),"632",IF(AND(G182="6421",'641 - CPSX'!$K$7=TH!A182),"641",IF(AND(G182="6422",'642 - CPSX'!$N$7=TH!A182),"642",IF(AND(G182="242",'242 - CPSX'!$L$7=TH!A182),"242","")))))</f>
        <v/>
      </c>
    </row>
    <row r="183" spans="1:9">
      <c r="A183" s="6">
        <f>IF(B183&lt;&gt;"",IF(OR(AND(G183="154",'154 - CPSX'!$L$7="..."),AND(G183="632",'632 - CPSX'!$K$7="..."),AND(G183="641",'641 - CPSX'!$K$7="..."),AND(G183="642",'642 - CPSX'!$N$7="..."),AND(G183="242",'242 - CPSX'!$L$7="...")),"...",MONTH(B183)),"")</f>
        <v>3</v>
      </c>
      <c r="B183" s="10">
        <v>41717</v>
      </c>
      <c r="C183" s="6" t="s">
        <v>163</v>
      </c>
      <c r="D183" s="10">
        <v>41717</v>
      </c>
      <c r="E183" s="8" t="s">
        <v>123</v>
      </c>
      <c r="F183" s="5">
        <v>111409</v>
      </c>
      <c r="G183" s="15" t="s">
        <v>198</v>
      </c>
      <c r="H183" s="7" t="s">
        <v>212</v>
      </c>
      <c r="I183" s="5" t="str">
        <f>IF(AND(G183="154",'154 - CPSX'!$L$7=TH!A183),"154",IF(AND(G183="632",'632 - CPSX'!$K$7=TH!A183),"632",IF(AND(G183="6421",'641 - CPSX'!$K$7=TH!A183),"641",IF(AND(G183="6422",'642 - CPSX'!$N$7=TH!A183),"642",IF(AND(G183="242",'242 - CPSX'!$L$7=TH!A183),"242","")))))</f>
        <v/>
      </c>
    </row>
    <row r="184" spans="1:9">
      <c r="A184" s="6">
        <f>IF(B184&lt;&gt;"",IF(OR(AND(G184="154",'154 - CPSX'!$L$7="..."),AND(G184="632",'632 - CPSX'!$K$7="..."),AND(G184="641",'641 - CPSX'!$K$7="..."),AND(G184="642",'642 - CPSX'!$N$7="..."),AND(G184="242",'242 - CPSX'!$L$7="...")),"...",MONTH(B184)),"")</f>
        <v>3</v>
      </c>
      <c r="B184" s="10">
        <v>41719</v>
      </c>
      <c r="C184" s="11" t="s">
        <v>164</v>
      </c>
      <c r="D184" s="10">
        <v>41719</v>
      </c>
      <c r="E184" s="8" t="s">
        <v>253</v>
      </c>
      <c r="F184" s="5">
        <v>1292500</v>
      </c>
      <c r="G184" s="17" t="s">
        <v>198</v>
      </c>
      <c r="H184" s="7" t="s">
        <v>212</v>
      </c>
      <c r="I184" s="5" t="str">
        <f>IF(AND(G184="154",'154 - CPSX'!$L$7=TH!A184),"154",IF(AND(G184="632",'632 - CPSX'!$K$7=TH!A184),"632",IF(AND(G184="6421",'641 - CPSX'!$K$7=TH!A184),"641",IF(AND(G184="6422",'642 - CPSX'!$N$7=TH!A184),"642",IF(AND(G184="242",'242 - CPSX'!$L$7=TH!A184),"242","")))))</f>
        <v/>
      </c>
    </row>
    <row r="185" spans="1:9">
      <c r="A185" s="6">
        <f>IF(B185&lt;&gt;"",IF(OR(AND(G185="154",'154 - CPSX'!$L$7="..."),AND(G185="632",'632 - CPSX'!$K$7="..."),AND(G185="641",'641 - CPSX'!$K$7="..."),AND(G185="642",'642 - CPSX'!$N$7="..."),AND(G185="242",'242 - CPSX'!$L$7="...")),"...",MONTH(B185)),"")</f>
        <v>3</v>
      </c>
      <c r="B185" s="10">
        <v>41719</v>
      </c>
      <c r="C185" s="11" t="s">
        <v>180</v>
      </c>
      <c r="D185" s="10">
        <v>41719</v>
      </c>
      <c r="E185" s="8" t="s">
        <v>123</v>
      </c>
      <c r="F185" s="5">
        <v>4396800</v>
      </c>
      <c r="G185" s="17" t="s">
        <v>198</v>
      </c>
      <c r="H185" s="7" t="s">
        <v>212</v>
      </c>
      <c r="I185" s="5" t="str">
        <f>IF(AND(G185="154",'154 - CPSX'!$L$7=TH!A185),"154",IF(AND(G185="632",'632 - CPSX'!$K$7=TH!A185),"632",IF(AND(G185="6421",'641 - CPSX'!$K$7=TH!A185),"641",IF(AND(G185="6422",'642 - CPSX'!$N$7=TH!A185),"642",IF(AND(G185="242",'242 - CPSX'!$L$7=TH!A185),"242","")))))</f>
        <v/>
      </c>
    </row>
    <row r="186" spans="1:9">
      <c r="A186" s="6">
        <f>IF(B186&lt;&gt;"",IF(OR(AND(G186="154",'154 - CPSX'!$L$7="..."),AND(G186="632",'632 - CPSX'!$K$7="..."),AND(G186="641",'641 - CPSX'!$K$7="..."),AND(G186="642",'642 - CPSX'!$N$7="..."),AND(G186="242",'242 - CPSX'!$L$7="...")),"...",MONTH(B186)),"")</f>
        <v>3</v>
      </c>
      <c r="B186" s="10">
        <v>41725</v>
      </c>
      <c r="C186" s="11" t="s">
        <v>181</v>
      </c>
      <c r="D186" s="10">
        <v>41725</v>
      </c>
      <c r="E186" s="8" t="s">
        <v>254</v>
      </c>
      <c r="F186" s="5">
        <v>17200000</v>
      </c>
      <c r="G186" s="17" t="s">
        <v>198</v>
      </c>
      <c r="H186" s="7" t="s">
        <v>212</v>
      </c>
      <c r="I186" s="5" t="str">
        <f>IF(AND(G186="154",'154 - CPSX'!$L$7=TH!A186),"154",IF(AND(G186="632",'632 - CPSX'!$K$7=TH!A186),"632",IF(AND(G186="6421",'641 - CPSX'!$K$7=TH!A186),"641",IF(AND(G186="6422",'642 - CPSX'!$N$7=TH!A186),"642",IF(AND(G186="242",'242 - CPSX'!$L$7=TH!A186),"242","")))))</f>
        <v/>
      </c>
    </row>
    <row r="187" spans="1:9">
      <c r="A187" s="6">
        <f>IF(B187&lt;&gt;"",IF(OR(AND(G187="154",'154 - CPSX'!$L$7="..."),AND(G187="632",'632 - CPSX'!$K$7="..."),AND(G187="641",'641 - CPSX'!$K$7="..."),AND(G187="642",'642 - CPSX'!$N$7="..."),AND(G187="242",'242 - CPSX'!$L$7="...")),"...",MONTH(B187)),"")</f>
        <v>3</v>
      </c>
      <c r="B187" s="10">
        <v>41726</v>
      </c>
      <c r="C187" s="11" t="s">
        <v>167</v>
      </c>
      <c r="D187" s="10">
        <v>41726</v>
      </c>
      <c r="E187" s="8" t="s">
        <v>255</v>
      </c>
      <c r="F187" s="5">
        <v>2000000</v>
      </c>
      <c r="G187" s="17" t="s">
        <v>198</v>
      </c>
      <c r="H187" s="7" t="s">
        <v>212</v>
      </c>
      <c r="I187" s="5" t="str">
        <f>IF(AND(G187="154",'154 - CPSX'!$L$7=TH!A187),"154",IF(AND(G187="632",'632 - CPSX'!$K$7=TH!A187),"632",IF(AND(G187="6421",'641 - CPSX'!$K$7=TH!A187),"641",IF(AND(G187="6422",'642 - CPSX'!$N$7=TH!A187),"642",IF(AND(G187="242",'242 - CPSX'!$L$7=TH!A187),"242","")))))</f>
        <v/>
      </c>
    </row>
    <row r="188" spans="1:9">
      <c r="A188" s="6">
        <f>IF(B188&lt;&gt;"",IF(OR(AND(G188="154",'154 - CPSX'!$L$7="..."),AND(G188="632",'632 - CPSX'!$K$7="..."),AND(G188="641",'641 - CPSX'!$K$7="..."),AND(G188="642",'642 - CPSX'!$N$7="..."),AND(G188="242",'242 - CPSX'!$L$7="...")),"...",MONTH(B188)),"")</f>
        <v>3</v>
      </c>
      <c r="B188" s="10">
        <v>41729</v>
      </c>
      <c r="C188" s="11" t="s">
        <v>168</v>
      </c>
      <c r="D188" s="10">
        <v>41729</v>
      </c>
      <c r="E188" s="8" t="s">
        <v>256</v>
      </c>
      <c r="F188" s="5">
        <v>4200000</v>
      </c>
      <c r="G188" s="17" t="s">
        <v>198</v>
      </c>
      <c r="H188" s="7" t="s">
        <v>212</v>
      </c>
      <c r="I188" s="5" t="str">
        <f>IF(AND(G188="154",'154 - CPSX'!$L$7=TH!A188),"154",IF(AND(G188="632",'632 - CPSX'!$K$7=TH!A188),"632",IF(AND(G188="6421",'641 - CPSX'!$K$7=TH!A188),"641",IF(AND(G188="6422",'642 - CPSX'!$N$7=TH!A188),"642",IF(AND(G188="242",'242 - CPSX'!$L$7=TH!A188),"242","")))))</f>
        <v/>
      </c>
    </row>
    <row r="189" spans="1:9">
      <c r="A189" s="6">
        <f>IF(B189&lt;&gt;"",IF(OR(AND(G189="154",'154 - CPSX'!$L$7="..."),AND(G189="632",'632 - CPSX'!$K$7="..."),AND(G189="641",'641 - CPSX'!$K$7="..."),AND(G189="642",'642 - CPSX'!$N$7="..."),AND(G189="242",'242 - CPSX'!$L$7="...")),"...",MONTH(B189)),"")</f>
        <v>3</v>
      </c>
      <c r="B189" s="10">
        <v>41729</v>
      </c>
      <c r="C189" s="11" t="s">
        <v>169</v>
      </c>
      <c r="D189" s="10">
        <v>41729</v>
      </c>
      <c r="E189" s="8" t="s">
        <v>123</v>
      </c>
      <c r="F189" s="5">
        <v>3366300</v>
      </c>
      <c r="G189" s="17" t="s">
        <v>198</v>
      </c>
      <c r="H189" s="7" t="s">
        <v>212</v>
      </c>
      <c r="I189" s="5" t="str">
        <f>IF(AND(G189="154",'154 - CPSX'!$L$7=TH!A189),"154",IF(AND(G189="632",'632 - CPSX'!$K$7=TH!A189),"632",IF(AND(G189="6421",'641 - CPSX'!$K$7=TH!A189),"641",IF(AND(G189="6422",'642 - CPSX'!$N$7=TH!A189),"642",IF(AND(G189="242",'242 - CPSX'!$L$7=TH!A189),"242","")))))</f>
        <v/>
      </c>
    </row>
    <row r="190" spans="1:9">
      <c r="A190" s="6">
        <f>IF(B190&lt;&gt;"",IF(OR(AND(G190="154",'154 - CPSX'!$L$7="..."),AND(G190="632",'632 - CPSX'!$K$7="..."),AND(G190="641",'641 - CPSX'!$K$7="..."),AND(G190="642",'642 - CPSX'!$N$7="..."),AND(G190="242",'242 - CPSX'!$L$7="...")),"...",MONTH(B190)),"")</f>
        <v>3</v>
      </c>
      <c r="B190" s="10">
        <v>41729</v>
      </c>
      <c r="C190" s="11" t="s">
        <v>142</v>
      </c>
      <c r="D190" s="10">
        <v>41729</v>
      </c>
      <c r="E190" s="8" t="s">
        <v>123</v>
      </c>
      <c r="F190" s="5">
        <v>224455</v>
      </c>
      <c r="G190" s="17" t="s">
        <v>198</v>
      </c>
      <c r="H190" s="7" t="s">
        <v>212</v>
      </c>
      <c r="I190" s="5" t="str">
        <f>IF(AND(G190="154",'154 - CPSX'!$L$7=TH!A190),"154",IF(AND(G190="632",'632 - CPSX'!$K$7=TH!A190),"632",IF(AND(G190="6421",'641 - CPSX'!$K$7=TH!A190),"641",IF(AND(G190="6422",'642 - CPSX'!$N$7=TH!A190),"642",IF(AND(G190="242",'242 - CPSX'!$L$7=TH!A190),"242","")))))</f>
        <v/>
      </c>
    </row>
    <row r="191" spans="1:9">
      <c r="A191" s="6">
        <f>IF(B191&lt;&gt;"",IF(OR(AND(G191="154",'154 - CPSX'!$L$7="..."),AND(G191="632",'632 - CPSX'!$K$7="..."),AND(G191="641",'641 - CPSX'!$K$7="..."),AND(G191="642",'642 - CPSX'!$N$7="..."),AND(G191="242",'242 - CPSX'!$L$7="...")),"...",MONTH(B191)),"")</f>
        <v>3</v>
      </c>
      <c r="B191" s="10">
        <v>41729</v>
      </c>
      <c r="C191" s="11" t="s">
        <v>182</v>
      </c>
      <c r="D191" s="10">
        <v>41723</v>
      </c>
      <c r="E191" s="8" t="s">
        <v>257</v>
      </c>
      <c r="F191" s="5">
        <v>363636</v>
      </c>
      <c r="G191" s="17" t="s">
        <v>198</v>
      </c>
      <c r="H191" s="7" t="s">
        <v>212</v>
      </c>
      <c r="I191" s="5" t="str">
        <f>IF(AND(G191="154",'154 - CPSX'!$L$7=TH!A191),"154",IF(AND(G191="632",'632 - CPSX'!$K$7=TH!A191),"632",IF(AND(G191="6421",'641 - CPSX'!$K$7=TH!A191),"641",IF(AND(G191="6422",'642 - CPSX'!$N$7=TH!A191),"642",IF(AND(G191="242",'242 - CPSX'!$L$7=TH!A191),"242","")))))</f>
        <v/>
      </c>
    </row>
    <row r="192" spans="1:9">
      <c r="A192" s="6">
        <f>IF(B192&lt;&gt;"",IF(OR(AND(G192="154",'154 - CPSX'!$L$7="..."),AND(G192="632",'632 - CPSX'!$K$7="..."),AND(G192="641",'641 - CPSX'!$K$7="..."),AND(G192="642",'642 - CPSX'!$N$7="..."),AND(G192="242",'242 - CPSX'!$L$7="...")),"...",MONTH(B192)),"")</f>
        <v>3</v>
      </c>
      <c r="B192" s="10">
        <v>41729</v>
      </c>
      <c r="C192" s="11" t="s">
        <v>39</v>
      </c>
      <c r="D192" s="10">
        <v>41729</v>
      </c>
      <c r="E192" s="8" t="s">
        <v>125</v>
      </c>
      <c r="F192" s="5">
        <v>3671166</v>
      </c>
      <c r="G192" s="17" t="s">
        <v>192</v>
      </c>
      <c r="H192" s="7" t="s">
        <v>61</v>
      </c>
      <c r="I192" s="5" t="str">
        <f>IF(AND(G192="154",'154 - CPSX'!$L$7=TH!A192),"154",IF(AND(G192="632",'632 - CPSX'!$K$7=TH!A192),"632",IF(AND(G192="6421",'641 - CPSX'!$K$7=TH!A192),"641",IF(AND(G192="6422",'642 - CPSX'!$N$7=TH!A192),"642",IF(AND(G192="242",'242 - CPSX'!$L$7=TH!A192),"242","")))))</f>
        <v/>
      </c>
    </row>
    <row r="193" spans="1:9">
      <c r="A193" s="6">
        <f>IF(B193&lt;&gt;"",IF(OR(AND(G193="154",'154 - CPSX'!$L$7="..."),AND(G193="632",'632 - CPSX'!$K$7="..."),AND(G193="641",'641 - CPSX'!$K$7="..."),AND(G193="642",'642 - CPSX'!$N$7="..."),AND(G193="242",'242 - CPSX'!$L$7="...")),"...",MONTH(B193)),"")</f>
        <v>3</v>
      </c>
      <c r="B193" s="10">
        <v>41729</v>
      </c>
      <c r="C193" s="11" t="s">
        <v>39</v>
      </c>
      <c r="D193" s="10">
        <v>41729</v>
      </c>
      <c r="E193" s="8" t="s">
        <v>126</v>
      </c>
      <c r="F193" s="5">
        <v>28546837</v>
      </c>
      <c r="G193" s="17" t="s">
        <v>192</v>
      </c>
      <c r="H193" s="7" t="s">
        <v>61</v>
      </c>
      <c r="I193" s="5" t="str">
        <f>IF(AND(G193="154",'154 - CPSX'!$L$7=TH!A193),"154",IF(AND(G193="632",'632 - CPSX'!$K$7=TH!A193),"632",IF(AND(G193="6421",'641 - CPSX'!$K$7=TH!A193),"641",IF(AND(G193="6422",'642 - CPSX'!$N$7=TH!A193),"642",IF(AND(G193="242",'242 - CPSX'!$L$7=TH!A193),"242","")))))</f>
        <v/>
      </c>
    </row>
    <row r="194" spans="1:9">
      <c r="A194" s="6">
        <f>IF(B194&lt;&gt;"",IF(OR(AND(G194="154",'154 - CPSX'!$L$7="..."),AND(G194="632",'632 - CPSX'!$K$7="..."),AND(G194="641",'641 - CPSX'!$K$7="..."),AND(G194="642",'642 - CPSX'!$N$7="..."),AND(G194="242",'242 - CPSX'!$L$7="...")),"...",MONTH(B194)),"")</f>
        <v>3</v>
      </c>
      <c r="B194" s="10">
        <v>41729</v>
      </c>
      <c r="C194" s="11" t="s">
        <v>39</v>
      </c>
      <c r="D194" s="10">
        <v>41729</v>
      </c>
      <c r="E194" s="8" t="s">
        <v>108</v>
      </c>
      <c r="F194" s="5">
        <v>32330000</v>
      </c>
      <c r="G194" s="17" t="s">
        <v>198</v>
      </c>
      <c r="H194" s="7" t="s">
        <v>77</v>
      </c>
      <c r="I194" s="5" t="str">
        <f>IF(AND(G194="154",'154 - CPSX'!$L$7=TH!A194),"154",IF(AND(G194="632",'632 - CPSX'!$K$7=TH!A194),"632",IF(AND(G194="6421",'641 - CPSX'!$K$7=TH!A194),"641",IF(AND(G194="6422",'642 - CPSX'!$N$7=TH!A194),"642",IF(AND(G194="242",'242 - CPSX'!$L$7=TH!A194),"242","")))))</f>
        <v/>
      </c>
    </row>
    <row r="195" spans="1:9">
      <c r="A195" s="6">
        <f>IF(B195&lt;&gt;"",IF(OR(AND(G195="154",'154 - CPSX'!$L$7="..."),AND(G195="632",'632 - CPSX'!$K$7="..."),AND(G195="641",'641 - CPSX'!$K$7="..."),AND(G195="642",'642 - CPSX'!$N$7="..."),AND(G195="242",'242 - CPSX'!$L$7="...")),"...",MONTH(B195)),"")</f>
        <v>3</v>
      </c>
      <c r="B195" s="10">
        <v>41729</v>
      </c>
      <c r="C195" s="11" t="s">
        <v>39</v>
      </c>
      <c r="D195" s="10">
        <v>41729</v>
      </c>
      <c r="E195" s="8" t="s">
        <v>109</v>
      </c>
      <c r="F195" s="5">
        <v>2730000</v>
      </c>
      <c r="G195" s="17" t="s">
        <v>198</v>
      </c>
      <c r="H195" s="7" t="s">
        <v>77</v>
      </c>
      <c r="I195" s="5" t="str">
        <f>IF(AND(G195="154",'154 - CPSX'!$L$7=TH!A195),"154",IF(AND(G195="632",'632 - CPSX'!$K$7=TH!A195),"632",IF(AND(G195="6421",'641 - CPSX'!$K$7=TH!A195),"641",IF(AND(G195="6422",'642 - CPSX'!$N$7=TH!A195),"642",IF(AND(G195="242",'242 - CPSX'!$L$7=TH!A195),"242","")))))</f>
        <v/>
      </c>
    </row>
    <row r="196" spans="1:9">
      <c r="A196" s="6">
        <f>IF(B196&lt;&gt;"",IF(OR(AND(G196="154",'154 - CPSX'!$L$7="..."),AND(G196="632",'632 - CPSX'!$K$7="..."),AND(G196="641",'641 - CPSX'!$K$7="..."),AND(G196="642",'642 - CPSX'!$N$7="..."),AND(G196="242",'242 - CPSX'!$L$7="...")),"...",MONTH(B196)),"")</f>
        <v>3</v>
      </c>
      <c r="B196" s="10">
        <v>41729</v>
      </c>
      <c r="C196" s="11" t="s">
        <v>39</v>
      </c>
      <c r="D196" s="10">
        <v>41729</v>
      </c>
      <c r="E196" s="8" t="s">
        <v>110</v>
      </c>
      <c r="F196" s="5">
        <v>5819400</v>
      </c>
      <c r="G196" s="17" t="s">
        <v>198</v>
      </c>
      <c r="H196" s="7" t="s">
        <v>82</v>
      </c>
      <c r="I196" s="5" t="str">
        <f>IF(AND(G196="154",'154 - CPSX'!$L$7=TH!A196),"154",IF(AND(G196="632",'632 - CPSX'!$K$7=TH!A196),"632",IF(AND(G196="6421",'641 - CPSX'!$K$7=TH!A196),"641",IF(AND(G196="6422",'642 - CPSX'!$N$7=TH!A196),"642",IF(AND(G196="242",'242 - CPSX'!$L$7=TH!A196),"242","")))))</f>
        <v/>
      </c>
    </row>
    <row r="197" spans="1:9">
      <c r="A197" s="6">
        <f>IF(B197&lt;&gt;"",IF(OR(AND(G197="154",'154 - CPSX'!$L$7="..."),AND(G197="632",'632 - CPSX'!$K$7="..."),AND(G197="641",'641 - CPSX'!$K$7="..."),AND(G197="642",'642 - CPSX'!$N$7="..."),AND(G197="242",'242 - CPSX'!$L$7="...")),"...",MONTH(B197)),"")</f>
        <v>3</v>
      </c>
      <c r="B197" s="10">
        <v>41729</v>
      </c>
      <c r="C197" s="11" t="s">
        <v>39</v>
      </c>
      <c r="D197" s="10">
        <v>41729</v>
      </c>
      <c r="E197" s="8" t="s">
        <v>111</v>
      </c>
      <c r="F197" s="5">
        <v>969900</v>
      </c>
      <c r="G197" s="17" t="s">
        <v>198</v>
      </c>
      <c r="H197" s="7" t="s">
        <v>85</v>
      </c>
      <c r="I197" s="5" t="str">
        <f>IF(AND(G197="154",'154 - CPSX'!$L$7=TH!A197),"154",IF(AND(G197="632",'632 - CPSX'!$K$7=TH!A197),"632",IF(AND(G197="6421",'641 - CPSX'!$K$7=TH!A197),"641",IF(AND(G197="6422",'642 - CPSX'!$N$7=TH!A197),"642",IF(AND(G197="242",'242 - CPSX'!$L$7=TH!A197),"242","")))))</f>
        <v/>
      </c>
    </row>
    <row r="198" spans="1:9">
      <c r="A198" s="6">
        <f>IF(B198&lt;&gt;"",IF(OR(AND(G198="154",'154 - CPSX'!$L$7="..."),AND(G198="632",'632 - CPSX'!$K$7="..."),AND(G198="641",'641 - CPSX'!$K$7="..."),AND(G198="642",'642 - CPSX'!$N$7="..."),AND(G198="242",'242 - CPSX'!$L$7="...")),"...",MONTH(B198)),"")</f>
        <v>3</v>
      </c>
      <c r="B198" s="10">
        <v>41729</v>
      </c>
      <c r="C198" s="11" t="s">
        <v>39</v>
      </c>
      <c r="D198" s="10">
        <v>41729</v>
      </c>
      <c r="E198" s="8" t="s">
        <v>258</v>
      </c>
      <c r="F198" s="5">
        <v>115560</v>
      </c>
      <c r="G198" s="17" t="s">
        <v>192</v>
      </c>
      <c r="H198" s="7" t="s">
        <v>85</v>
      </c>
      <c r="I198" s="5" t="str">
        <f>IF(AND(G198="154",'154 - CPSX'!$L$7=TH!A198),"154",IF(AND(G198="632",'632 - CPSX'!$K$7=TH!A198),"632",IF(AND(G198="6421",'641 - CPSX'!$K$7=TH!A198),"641",IF(AND(G198="6422",'642 - CPSX'!$N$7=TH!A198),"642",IF(AND(G198="242",'242 - CPSX'!$L$7=TH!A198),"242","")))))</f>
        <v/>
      </c>
    </row>
    <row r="199" spans="1:9">
      <c r="A199" s="6">
        <f>IF(B199&lt;&gt;"",IF(OR(AND(G199="154",'154 - CPSX'!$L$7="..."),AND(G199="632",'632 - CPSX'!$K$7="..."),AND(G199="641",'641 - CPSX'!$K$7="..."),AND(G199="642",'642 - CPSX'!$N$7="..."),AND(G199="242",'242 - CPSX'!$L$7="...")),"...",MONTH(B199)),"")</f>
        <v>3</v>
      </c>
      <c r="B199" s="10">
        <v>41729</v>
      </c>
      <c r="C199" s="11" t="s">
        <v>39</v>
      </c>
      <c r="D199" s="10">
        <v>41729</v>
      </c>
      <c r="E199" s="8" t="s">
        <v>112</v>
      </c>
      <c r="F199" s="5">
        <v>323300</v>
      </c>
      <c r="G199" s="17" t="s">
        <v>198</v>
      </c>
      <c r="H199" s="7" t="s">
        <v>229</v>
      </c>
      <c r="I199" s="5" t="str">
        <f>IF(AND(G199="154",'154 - CPSX'!$L$7=TH!A199),"154",IF(AND(G199="632",'632 - CPSX'!$K$7=TH!A199),"632",IF(AND(G199="6421",'641 - CPSX'!$K$7=TH!A199),"641",IF(AND(G199="6422",'642 - CPSX'!$N$7=TH!A199),"642",IF(AND(G199="242",'242 - CPSX'!$L$7=TH!A199),"242","")))))</f>
        <v/>
      </c>
    </row>
    <row r="200" spans="1:9">
      <c r="A200" s="6">
        <f>IF(B200&lt;&gt;"",IF(OR(AND(G200="154",'154 - CPSX'!$L$7="..."),AND(G200="632",'632 - CPSX'!$K$7="..."),AND(G200="641",'641 - CPSX'!$K$7="..."),AND(G200="642",'642 - CPSX'!$N$7="..."),AND(G200="242",'242 - CPSX'!$L$7="...")),"...",MONTH(B200)),"")</f>
        <v>4</v>
      </c>
      <c r="B200" s="10">
        <v>41730</v>
      </c>
      <c r="C200" s="11" t="s">
        <v>113</v>
      </c>
      <c r="D200" s="10">
        <v>41730</v>
      </c>
      <c r="E200" s="8" t="s">
        <v>259</v>
      </c>
      <c r="F200" s="5">
        <v>105400</v>
      </c>
      <c r="G200" s="17" t="s">
        <v>192</v>
      </c>
      <c r="H200" s="7" t="s">
        <v>184</v>
      </c>
      <c r="I200" s="5" t="str">
        <f>IF(AND(G200="154",'154 - CPSX'!$L$7=TH!A200),"154",IF(AND(G200="632",'632 - CPSX'!$K$7=TH!A200),"632",IF(AND(G200="6421",'641 - CPSX'!$K$7=TH!A200),"641",IF(AND(G200="6422",'642 - CPSX'!$N$7=TH!A200),"642",IF(AND(G200="242",'242 - CPSX'!$L$7=TH!A200),"242","")))))</f>
        <v/>
      </c>
    </row>
    <row r="201" spans="1:9">
      <c r="A201" s="6">
        <f>IF(B201&lt;&gt;"",IF(OR(AND(G201="154",'154 - CPSX'!$L$7="..."),AND(G201="632",'632 - CPSX'!$K$7="..."),AND(G201="641",'641 - CPSX'!$K$7="..."),AND(G201="642",'642 - CPSX'!$N$7="..."),AND(G201="242",'242 - CPSX'!$L$7="...")),"...",MONTH(B201)),"")</f>
        <v>4</v>
      </c>
      <c r="B201" s="10">
        <v>41758</v>
      </c>
      <c r="C201" s="11" t="s">
        <v>113</v>
      </c>
      <c r="D201" s="10">
        <v>41758</v>
      </c>
      <c r="E201" s="8" t="s">
        <v>230</v>
      </c>
      <c r="F201" s="5">
        <v>315975</v>
      </c>
      <c r="G201" s="17" t="s">
        <v>192</v>
      </c>
      <c r="H201" s="7" t="s">
        <v>184</v>
      </c>
      <c r="I201" s="5" t="str">
        <f>IF(AND(G201="154",'154 - CPSX'!$L$7=TH!A201),"154",IF(AND(G201="632",'632 - CPSX'!$K$7=TH!A201),"632",IF(AND(G201="6421",'641 - CPSX'!$K$7=TH!A201),"641",IF(AND(G201="6422",'642 - CPSX'!$N$7=TH!A201),"642",IF(AND(G201="242",'242 - CPSX'!$L$7=TH!A201),"242","")))))</f>
        <v/>
      </c>
    </row>
    <row r="202" spans="1:9">
      <c r="A202" s="6">
        <f>IF(B202&lt;&gt;"",IF(OR(AND(G202="154",'154 - CPSX'!$L$7="..."),AND(G202="632",'632 - CPSX'!$K$7="..."),AND(G202="641",'641 - CPSX'!$K$7="..."),AND(G202="642",'642 - CPSX'!$N$7="..."),AND(G202="242",'242 - CPSX'!$L$7="...")),"...",MONTH(B202)),"")</f>
        <v>4</v>
      </c>
      <c r="B202" s="10">
        <v>41731</v>
      </c>
      <c r="C202" s="11" t="s">
        <v>113</v>
      </c>
      <c r="D202" s="10">
        <v>41731</v>
      </c>
      <c r="E202" s="8" t="s">
        <v>260</v>
      </c>
      <c r="F202" s="5">
        <v>30000</v>
      </c>
      <c r="G202" s="17" t="s">
        <v>192</v>
      </c>
      <c r="H202" s="7" t="s">
        <v>115</v>
      </c>
      <c r="I202" s="5" t="str">
        <f>IF(AND(G202="154",'154 - CPSX'!$L$7=TH!A202),"154",IF(AND(G202="632",'632 - CPSX'!$K$7=TH!A202),"632",IF(AND(G202="6421",'641 - CPSX'!$K$7=TH!A202),"641",IF(AND(G202="6422",'642 - CPSX'!$N$7=TH!A202),"642",IF(AND(G202="242",'242 - CPSX'!$L$7=TH!A202),"242","")))))</f>
        <v/>
      </c>
    </row>
    <row r="203" spans="1:9">
      <c r="A203" s="6">
        <f>IF(B203&lt;&gt;"",IF(OR(AND(G203="154",'154 - CPSX'!$L$7="..."),AND(G203="632",'632 - CPSX'!$K$7="..."),AND(G203="641",'641 - CPSX'!$K$7="..."),AND(G203="642",'642 - CPSX'!$N$7="..."),AND(G203="242",'242 - CPSX'!$L$7="...")),"...",MONTH(B203)),"")</f>
        <v>4</v>
      </c>
      <c r="B203" s="10">
        <v>41733</v>
      </c>
      <c r="C203" s="11" t="s">
        <v>113</v>
      </c>
      <c r="D203" s="10">
        <v>41733</v>
      </c>
      <c r="E203" s="8" t="s">
        <v>117</v>
      </c>
      <c r="F203" s="5">
        <v>20000</v>
      </c>
      <c r="G203" s="17" t="s">
        <v>192</v>
      </c>
      <c r="H203" s="7" t="s">
        <v>115</v>
      </c>
      <c r="I203" s="5" t="str">
        <f>IF(AND(G203="154",'154 - CPSX'!$L$7=TH!A203),"154",IF(AND(G203="632",'632 - CPSX'!$K$7=TH!A203),"632",IF(AND(G203="6421",'641 - CPSX'!$K$7=TH!A203),"641",IF(AND(G203="6422",'642 - CPSX'!$N$7=TH!A203),"642",IF(AND(G203="242",'242 - CPSX'!$L$7=TH!A203),"242","")))))</f>
        <v/>
      </c>
    </row>
    <row r="204" spans="1:9">
      <c r="A204" s="6">
        <f>IF(B204&lt;&gt;"",IF(OR(AND(G204="154",'154 - CPSX'!$L$7="..."),AND(G204="632",'632 - CPSX'!$K$7="..."),AND(G204="641",'641 - CPSX'!$K$7="..."),AND(G204="642",'642 - CPSX'!$N$7="..."),AND(G204="242",'242 - CPSX'!$L$7="...")),"...",MONTH(B204)),"")</f>
        <v>4</v>
      </c>
      <c r="B204" s="10">
        <v>41737</v>
      </c>
      <c r="C204" s="11" t="s">
        <v>113</v>
      </c>
      <c r="D204" s="10">
        <v>41737</v>
      </c>
      <c r="E204" s="8" t="s">
        <v>193</v>
      </c>
      <c r="F204" s="5">
        <v>754574</v>
      </c>
      <c r="G204" s="17" t="s">
        <v>192</v>
      </c>
      <c r="H204" s="7" t="s">
        <v>115</v>
      </c>
      <c r="I204" s="5" t="str">
        <f>IF(AND(G204="154",'154 - CPSX'!$L$7=TH!A204),"154",IF(AND(G204="632",'632 - CPSX'!$K$7=TH!A204),"632",IF(AND(G204="6421",'641 - CPSX'!$K$7=TH!A204),"641",IF(AND(G204="6422",'642 - CPSX'!$N$7=TH!A204),"642",IF(AND(G204="242",'242 - CPSX'!$L$7=TH!A204),"242","")))))</f>
        <v/>
      </c>
    </row>
    <row r="205" spans="1:9">
      <c r="A205" s="6">
        <f>IF(B205&lt;&gt;"",IF(OR(AND(G205="154",'154 - CPSX'!$L$7="..."),AND(G205="632",'632 - CPSX'!$K$7="..."),AND(G205="641",'641 - CPSX'!$K$7="..."),AND(G205="642",'642 - CPSX'!$N$7="..."),AND(G205="242",'242 - CPSX'!$L$7="...")),"...",MONTH(B205)),"")</f>
        <v>4</v>
      </c>
      <c r="B205" s="10">
        <v>41737</v>
      </c>
      <c r="C205" s="11" t="s">
        <v>113</v>
      </c>
      <c r="D205" s="10">
        <v>41737</v>
      </c>
      <c r="E205" s="8" t="s">
        <v>193</v>
      </c>
      <c r="F205" s="5">
        <v>583158</v>
      </c>
      <c r="G205" s="17" t="s">
        <v>192</v>
      </c>
      <c r="H205" s="7" t="s">
        <v>115</v>
      </c>
      <c r="I205" s="5" t="str">
        <f>IF(AND(G205="154",'154 - CPSX'!$L$7=TH!A205),"154",IF(AND(G205="632",'632 - CPSX'!$K$7=TH!A205),"632",IF(AND(G205="6421",'641 - CPSX'!$K$7=TH!A205),"641",IF(AND(G205="6422",'642 - CPSX'!$N$7=TH!A205),"642",IF(AND(G205="242",'242 - CPSX'!$L$7=TH!A205),"242","")))))</f>
        <v/>
      </c>
    </row>
    <row r="206" spans="1:9">
      <c r="A206" s="6">
        <f>IF(B206&lt;&gt;"",IF(OR(AND(G206="154",'154 - CPSX'!$L$7="..."),AND(G206="632",'632 - CPSX'!$K$7="..."),AND(G206="641",'641 - CPSX'!$K$7="..."),AND(G206="642",'642 - CPSX'!$N$7="..."),AND(G206="242",'242 - CPSX'!$L$7="...")),"...",MONTH(B206)),"")</f>
        <v>4</v>
      </c>
      <c r="B206" s="10">
        <v>41737</v>
      </c>
      <c r="C206" s="11" t="s">
        <v>113</v>
      </c>
      <c r="D206" s="10">
        <v>41737</v>
      </c>
      <c r="E206" s="8" t="s">
        <v>230</v>
      </c>
      <c r="F206" s="5">
        <v>223397</v>
      </c>
      <c r="G206" s="17" t="s">
        <v>192</v>
      </c>
      <c r="H206" s="7" t="s">
        <v>115</v>
      </c>
      <c r="I206" s="5" t="str">
        <f>IF(AND(G206="154",'154 - CPSX'!$L$7=TH!A206),"154",IF(AND(G206="632",'632 - CPSX'!$K$7=TH!A206),"632",IF(AND(G206="6421",'641 - CPSX'!$K$7=TH!A206),"641",IF(AND(G206="6422",'642 - CPSX'!$N$7=TH!A206),"642",IF(AND(G206="242",'242 - CPSX'!$L$7=TH!A206),"242","")))))</f>
        <v/>
      </c>
    </row>
    <row r="207" spans="1:9">
      <c r="A207" s="6">
        <f>IF(B207&lt;&gt;"",IF(OR(AND(G207="154",'154 - CPSX'!$L$7="..."),AND(G207="632",'632 - CPSX'!$K$7="..."),AND(G207="641",'641 - CPSX'!$K$7="..."),AND(G207="642",'642 - CPSX'!$N$7="..."),AND(G207="242",'242 - CPSX'!$L$7="...")),"...",MONTH(B207)),"")</f>
        <v>4</v>
      </c>
      <c r="B207" s="10">
        <v>41747</v>
      </c>
      <c r="C207" s="11" t="s">
        <v>113</v>
      </c>
      <c r="D207" s="10">
        <v>41747</v>
      </c>
      <c r="E207" s="8" t="s">
        <v>194</v>
      </c>
      <c r="F207" s="5">
        <v>10000</v>
      </c>
      <c r="G207" s="17" t="s">
        <v>192</v>
      </c>
      <c r="H207" s="7" t="s">
        <v>115</v>
      </c>
      <c r="I207" s="5" t="str">
        <f>IF(AND(G207="154",'154 - CPSX'!$L$7=TH!A207),"154",IF(AND(G207="632",'632 - CPSX'!$K$7=TH!A207),"632",IF(AND(G207="6421",'641 - CPSX'!$K$7=TH!A207),"641",IF(AND(G207="6422",'642 - CPSX'!$N$7=TH!A207),"642",IF(AND(G207="242",'242 - CPSX'!$L$7=TH!A207),"242","")))))</f>
        <v/>
      </c>
    </row>
    <row r="208" spans="1:9">
      <c r="A208" s="6">
        <f>IF(B208&lt;&gt;"",IF(OR(AND(G208="154",'154 - CPSX'!$L$7="..."),AND(G208="632",'632 - CPSX'!$K$7="..."),AND(G208="641",'641 - CPSX'!$K$7="..."),AND(G208="642",'642 - CPSX'!$N$7="..."),AND(G208="242",'242 - CPSX'!$L$7="...")),"...",MONTH(B208)),"")</f>
        <v>4</v>
      </c>
      <c r="B208" s="10">
        <v>41747</v>
      </c>
      <c r="C208" s="11" t="s">
        <v>113</v>
      </c>
      <c r="D208" s="10">
        <v>41747</v>
      </c>
      <c r="E208" s="8" t="s">
        <v>194</v>
      </c>
      <c r="F208" s="5">
        <v>20000</v>
      </c>
      <c r="G208" s="17" t="s">
        <v>192</v>
      </c>
      <c r="H208" s="7" t="s">
        <v>115</v>
      </c>
      <c r="I208" s="5" t="str">
        <f>IF(AND(G208="154",'154 - CPSX'!$L$7=TH!A208),"154",IF(AND(G208="632",'632 - CPSX'!$K$7=TH!A208),"632",IF(AND(G208="6421",'641 - CPSX'!$K$7=TH!A208),"641",IF(AND(G208="6422",'642 - CPSX'!$N$7=TH!A208),"642",IF(AND(G208="242",'242 - CPSX'!$L$7=TH!A208),"242","")))))</f>
        <v/>
      </c>
    </row>
    <row r="209" spans="1:9">
      <c r="A209" s="6">
        <f>IF(B209&lt;&gt;"",IF(OR(AND(G209="154",'154 - CPSX'!$L$7="..."),AND(G209="632",'632 - CPSX'!$K$7="..."),AND(G209="641",'641 - CPSX'!$K$7="..."),AND(G209="642",'642 - CPSX'!$N$7="..."),AND(G209="242",'242 - CPSX'!$L$7="...")),"...",MONTH(B209)),"")</f>
        <v>4</v>
      </c>
      <c r="B209" s="10">
        <v>41747</v>
      </c>
      <c r="C209" s="11" t="s">
        <v>113</v>
      </c>
      <c r="D209" s="10">
        <v>41747</v>
      </c>
      <c r="E209" s="8" t="s">
        <v>194</v>
      </c>
      <c r="F209" s="5">
        <v>11106</v>
      </c>
      <c r="G209" s="17" t="s">
        <v>192</v>
      </c>
      <c r="H209" s="7" t="s">
        <v>115</v>
      </c>
      <c r="I209" s="5" t="str">
        <f>IF(AND(G209="154",'154 - CPSX'!$L$7=TH!A209),"154",IF(AND(G209="632",'632 - CPSX'!$K$7=TH!A209),"632",IF(AND(G209="6421",'641 - CPSX'!$K$7=TH!A209),"641",IF(AND(G209="6422",'642 - CPSX'!$N$7=TH!A209),"642",IF(AND(G209="242",'242 - CPSX'!$L$7=TH!A209),"242","")))))</f>
        <v/>
      </c>
    </row>
    <row r="210" spans="1:9">
      <c r="A210" s="6">
        <f>IF(B210&lt;&gt;"",IF(OR(AND(G210="154",'154 - CPSX'!$L$7="..."),AND(G210="632",'632 - CPSX'!$K$7="..."),AND(G210="641",'641 - CPSX'!$K$7="..."),AND(G210="642",'642 - CPSX'!$N$7="..."),AND(G210="242",'242 - CPSX'!$L$7="...")),"...",MONTH(B210)),"")</f>
        <v>4</v>
      </c>
      <c r="B210" s="10">
        <v>41747</v>
      </c>
      <c r="C210" s="11" t="s">
        <v>113</v>
      </c>
      <c r="D210" s="10">
        <v>41747</v>
      </c>
      <c r="E210" s="8" t="s">
        <v>194</v>
      </c>
      <c r="F210" s="5">
        <v>50000</v>
      </c>
      <c r="G210" s="17" t="s">
        <v>192</v>
      </c>
      <c r="H210" s="7" t="s">
        <v>115</v>
      </c>
      <c r="I210" s="5" t="str">
        <f>IF(AND(G210="154",'154 - CPSX'!$L$7=TH!A210),"154",IF(AND(G210="632",'632 - CPSX'!$K$7=TH!A210),"632",IF(AND(G210="6421",'641 - CPSX'!$K$7=TH!A210),"641",IF(AND(G210="6422",'642 - CPSX'!$N$7=TH!A210),"642",IF(AND(G210="242",'242 - CPSX'!$L$7=TH!A210),"242","")))))</f>
        <v/>
      </c>
    </row>
    <row r="211" spans="1:9">
      <c r="A211" s="6">
        <f>IF(B211&lt;&gt;"",IF(OR(AND(G211="154",'154 - CPSX'!$L$7="..."),AND(G211="632",'632 - CPSX'!$K$7="..."),AND(G211="641",'641 - CPSX'!$K$7="..."),AND(G211="642",'642 - CPSX'!$N$7="..."),AND(G211="242",'242 - CPSX'!$L$7="...")),"...",MONTH(B211)),"")</f>
        <v>4</v>
      </c>
      <c r="B211" s="10">
        <v>41747</v>
      </c>
      <c r="C211" s="11" t="s">
        <v>113</v>
      </c>
      <c r="D211" s="10">
        <v>41747</v>
      </c>
      <c r="E211" s="8" t="s">
        <v>194</v>
      </c>
      <c r="F211" s="5">
        <v>20000</v>
      </c>
      <c r="G211" s="17" t="s">
        <v>192</v>
      </c>
      <c r="H211" s="7" t="s">
        <v>115</v>
      </c>
      <c r="I211" s="5" t="str">
        <f>IF(AND(G211="154",'154 - CPSX'!$L$7=TH!A211),"154",IF(AND(G211="632",'632 - CPSX'!$K$7=TH!A211),"632",IF(AND(G211="6421",'641 - CPSX'!$K$7=TH!A211),"641",IF(AND(G211="6422",'642 - CPSX'!$N$7=TH!A211),"642",IF(AND(G211="242",'242 - CPSX'!$L$7=TH!A211),"242","")))))</f>
        <v/>
      </c>
    </row>
    <row r="212" spans="1:9">
      <c r="A212" s="6">
        <f>IF(B212&lt;&gt;"",IF(OR(AND(G212="154",'154 - CPSX'!$L$7="..."),AND(G212="632",'632 - CPSX'!$K$7="..."),AND(G212="641",'641 - CPSX'!$K$7="..."),AND(G212="642",'642 - CPSX'!$N$7="..."),AND(G212="242",'242 - CPSX'!$L$7="...")),"...",MONTH(B212)),"")</f>
        <v>4</v>
      </c>
      <c r="B212" s="10">
        <v>41747</v>
      </c>
      <c r="C212" s="11" t="s">
        <v>113</v>
      </c>
      <c r="D212" s="10">
        <v>41747</v>
      </c>
      <c r="E212" s="8" t="s">
        <v>194</v>
      </c>
      <c r="F212" s="5">
        <v>20000</v>
      </c>
      <c r="G212" s="17" t="s">
        <v>192</v>
      </c>
      <c r="H212" s="7" t="s">
        <v>115</v>
      </c>
      <c r="I212" s="5" t="str">
        <f>IF(AND(G212="154",'154 - CPSX'!$L$7=TH!A212),"154",IF(AND(G212="632",'632 - CPSX'!$K$7=TH!A212),"632",IF(AND(G212="6421",'641 - CPSX'!$K$7=TH!A212),"641",IF(AND(G212="6422",'642 - CPSX'!$N$7=TH!A212),"642",IF(AND(G212="242",'242 - CPSX'!$L$7=TH!A212),"242","")))))</f>
        <v/>
      </c>
    </row>
    <row r="213" spans="1:9">
      <c r="A213" s="6">
        <f>IF(B213&lt;&gt;"",IF(OR(AND(G213="154",'154 - CPSX'!$L$7="..."),AND(G213="632",'632 - CPSX'!$K$7="..."),AND(G213="641",'641 - CPSX'!$K$7="..."),AND(G213="642",'642 - CPSX'!$N$7="..."),AND(G213="242",'242 - CPSX'!$L$7="...")),"...",MONTH(B213)),"")</f>
        <v>4</v>
      </c>
      <c r="B213" s="10">
        <v>41750</v>
      </c>
      <c r="C213" s="11" t="s">
        <v>113</v>
      </c>
      <c r="D213" s="10">
        <v>41750</v>
      </c>
      <c r="E213" s="8" t="s">
        <v>194</v>
      </c>
      <c r="F213" s="5">
        <v>20000</v>
      </c>
      <c r="G213" s="17" t="s">
        <v>192</v>
      </c>
      <c r="H213" s="7" t="s">
        <v>115</v>
      </c>
      <c r="I213" s="5" t="str">
        <f>IF(AND(G213="154",'154 - CPSX'!$L$7=TH!A213),"154",IF(AND(G213="632",'632 - CPSX'!$K$7=TH!A213),"632",IF(AND(G213="6421",'641 - CPSX'!$K$7=TH!A213),"641",IF(AND(G213="6422",'642 - CPSX'!$N$7=TH!A213),"642",IF(AND(G213="242",'242 - CPSX'!$L$7=TH!A213),"242","")))))</f>
        <v/>
      </c>
    </row>
    <row r="214" spans="1:9">
      <c r="A214" s="6">
        <f>IF(B214&lt;&gt;"",IF(OR(AND(G214="154",'154 - CPSX'!$L$7="..."),AND(G214="632",'632 - CPSX'!$K$7="..."),AND(G214="641",'641 - CPSX'!$K$7="..."),AND(G214="642",'642 - CPSX'!$N$7="..."),AND(G214="242",'242 - CPSX'!$L$7="...")),"...",MONTH(B214)),"")</f>
        <v>4</v>
      </c>
      <c r="B214" s="10">
        <v>41750</v>
      </c>
      <c r="C214" s="11" t="s">
        <v>113</v>
      </c>
      <c r="D214" s="10">
        <v>41750</v>
      </c>
      <c r="E214" s="8" t="s">
        <v>194</v>
      </c>
      <c r="F214" s="5">
        <v>20000</v>
      </c>
      <c r="G214" s="17" t="s">
        <v>192</v>
      </c>
      <c r="H214" s="7" t="s">
        <v>115</v>
      </c>
      <c r="I214" s="5" t="str">
        <f>IF(AND(G214="154",'154 - CPSX'!$L$7=TH!A214),"154",IF(AND(G214="632",'632 - CPSX'!$K$7=TH!A214),"632",IF(AND(G214="6421",'641 - CPSX'!$K$7=TH!A214),"641",IF(AND(G214="6422",'642 - CPSX'!$N$7=TH!A214),"642",IF(AND(G214="242",'242 - CPSX'!$L$7=TH!A214),"242","")))))</f>
        <v/>
      </c>
    </row>
    <row r="215" spans="1:9">
      <c r="A215" s="6">
        <f>IF(B215&lt;&gt;"",IF(OR(AND(G215="154",'154 - CPSX'!$L$7="..."),AND(G215="632",'632 - CPSX'!$K$7="..."),AND(G215="641",'641 - CPSX'!$K$7="..."),AND(G215="642",'642 - CPSX'!$N$7="..."),AND(G215="242",'242 - CPSX'!$L$7="...")),"...",MONTH(B215)),"")</f>
        <v>4</v>
      </c>
      <c r="B215" s="10">
        <v>41759</v>
      </c>
      <c r="C215" s="11" t="s">
        <v>39</v>
      </c>
      <c r="D215" s="10">
        <v>41730</v>
      </c>
      <c r="E215" s="8" t="s">
        <v>201</v>
      </c>
      <c r="F215" s="5">
        <v>4627273</v>
      </c>
      <c r="G215" s="17" t="s">
        <v>198</v>
      </c>
      <c r="H215" s="7" t="s">
        <v>18</v>
      </c>
      <c r="I215" s="5" t="str">
        <f>IF(AND(G215="154",'154 - CPSX'!$L$7=TH!A215),"154",IF(AND(G215="632",'632 - CPSX'!$K$7=TH!A215),"632",IF(AND(G215="6421",'641 - CPSX'!$K$7=TH!A215),"641",IF(AND(G215="6422",'642 - CPSX'!$N$7=TH!A215),"642",IF(AND(G215="242",'242 - CPSX'!$L$7=TH!A215),"242","")))))</f>
        <v/>
      </c>
    </row>
    <row r="216" spans="1:9">
      <c r="A216" s="6">
        <f>IF(B216&lt;&gt;"",IF(OR(AND(G216="154",'154 - CPSX'!$L$7="..."),AND(G216="632",'632 - CPSX'!$K$7="..."),AND(G216="641",'641 - CPSX'!$K$7="..."),AND(G216="642",'642 - CPSX'!$N$7="..."),AND(G216="242",'242 - CPSX'!$L$7="...")),"...",MONTH(B216)),"")</f>
        <v>4</v>
      </c>
      <c r="B216" s="10">
        <v>41759</v>
      </c>
      <c r="C216" s="11" t="s">
        <v>39</v>
      </c>
      <c r="D216" s="10">
        <v>41730</v>
      </c>
      <c r="E216" s="8" t="s">
        <v>201</v>
      </c>
      <c r="F216" s="5">
        <v>4745454</v>
      </c>
      <c r="G216" s="17" t="s">
        <v>198</v>
      </c>
      <c r="H216" s="7" t="s">
        <v>18</v>
      </c>
      <c r="I216" s="5" t="str">
        <f>IF(AND(G216="154",'154 - CPSX'!$L$7=TH!A216),"154",IF(AND(G216="632",'632 - CPSX'!$K$7=TH!A216),"632",IF(AND(G216="6421",'641 - CPSX'!$K$7=TH!A216),"641",IF(AND(G216="6422",'642 - CPSX'!$N$7=TH!A216),"642",IF(AND(G216="242",'242 - CPSX'!$L$7=TH!A216),"242","")))))</f>
        <v/>
      </c>
    </row>
    <row r="217" spans="1:9">
      <c r="A217" s="6">
        <f>IF(B217&lt;&gt;"",IF(OR(AND(G217="154",'154 - CPSX'!$L$7="..."),AND(G217="632",'632 - CPSX'!$K$7="..."),AND(G217="641",'641 - CPSX'!$K$7="..."),AND(G217="642",'642 - CPSX'!$N$7="..."),AND(G217="242",'242 - CPSX'!$L$7="...")),"...",MONTH(B217)),"")</f>
        <v>4</v>
      </c>
      <c r="B217" s="10">
        <v>41759</v>
      </c>
      <c r="C217" s="11" t="s">
        <v>39</v>
      </c>
      <c r="D217" s="10">
        <v>41730</v>
      </c>
      <c r="E217" s="8" t="s">
        <v>201</v>
      </c>
      <c r="F217" s="5">
        <v>4686364</v>
      </c>
      <c r="G217" s="17" t="s">
        <v>198</v>
      </c>
      <c r="H217" s="7" t="s">
        <v>18</v>
      </c>
      <c r="I217" s="5" t="str">
        <f>IF(AND(G217="154",'154 - CPSX'!$L$7=TH!A217),"154",IF(AND(G217="632",'632 - CPSX'!$K$7=TH!A217),"632",IF(AND(G217="6421",'641 - CPSX'!$K$7=TH!A217),"641",IF(AND(G217="6422",'642 - CPSX'!$N$7=TH!A217),"642",IF(AND(G217="242",'242 - CPSX'!$L$7=TH!A217),"242","")))))</f>
        <v/>
      </c>
    </row>
    <row r="218" spans="1:9">
      <c r="A218" s="6">
        <f>IF(B218&lt;&gt;"",IF(OR(AND(G218="154",'154 - CPSX'!$L$7="..."),AND(G218="632",'632 - CPSX'!$K$7="..."),AND(G218="641",'641 - CPSX'!$K$7="..."),AND(G218="642",'642 - CPSX'!$N$7="..."),AND(G218="242",'242 - CPSX'!$L$7="...")),"...",MONTH(B218)),"")</f>
        <v>4</v>
      </c>
      <c r="B218" s="10">
        <v>41759</v>
      </c>
      <c r="C218" s="11" t="s">
        <v>39</v>
      </c>
      <c r="D218" s="10">
        <v>41736</v>
      </c>
      <c r="E218" s="8" t="s">
        <v>185</v>
      </c>
      <c r="F218" s="5">
        <v>909235</v>
      </c>
      <c r="G218" s="17" t="s">
        <v>198</v>
      </c>
      <c r="H218" s="7" t="s">
        <v>18</v>
      </c>
      <c r="I218" s="5" t="str">
        <f>IF(AND(G218="154",'154 - CPSX'!$L$7=TH!A218),"154",IF(AND(G218="632",'632 - CPSX'!$K$7=TH!A218),"632",IF(AND(G218="6421",'641 - CPSX'!$K$7=TH!A218),"641",IF(AND(G218="6422",'642 - CPSX'!$N$7=TH!A218),"642",IF(AND(G218="242",'242 - CPSX'!$L$7=TH!A218),"242","")))))</f>
        <v/>
      </c>
    </row>
    <row r="219" spans="1:9">
      <c r="A219" s="6">
        <f>IF(B219&lt;&gt;"",IF(OR(AND(G219="154",'154 - CPSX'!$L$7="..."),AND(G219="632",'632 - CPSX'!$K$7="..."),AND(G219="641",'641 - CPSX'!$K$7="..."),AND(G219="642",'642 - CPSX'!$N$7="..."),AND(G219="242",'242 - CPSX'!$L$7="...")),"...",MONTH(B219)),"")</f>
        <v>4</v>
      </c>
      <c r="B219" s="10">
        <v>41759</v>
      </c>
      <c r="C219" s="11" t="s">
        <v>39</v>
      </c>
      <c r="D219" s="10">
        <v>41736</v>
      </c>
      <c r="E219" s="8" t="s">
        <v>201</v>
      </c>
      <c r="F219" s="5">
        <v>1503510</v>
      </c>
      <c r="G219" s="17" t="s">
        <v>198</v>
      </c>
      <c r="H219" s="7" t="s">
        <v>18</v>
      </c>
      <c r="I219" s="5" t="str">
        <f>IF(AND(G219="154",'154 - CPSX'!$L$7=TH!A219),"154",IF(AND(G219="632",'632 - CPSX'!$K$7=TH!A219),"632",IF(AND(G219="6421",'641 - CPSX'!$K$7=TH!A219),"641",IF(AND(G219="6422",'642 - CPSX'!$N$7=TH!A219),"642",IF(AND(G219="242",'242 - CPSX'!$L$7=TH!A219),"242","")))))</f>
        <v/>
      </c>
    </row>
    <row r="220" spans="1:9">
      <c r="A220" s="6">
        <f>IF(B220&lt;&gt;"",IF(OR(AND(G220="154",'154 - CPSX'!$L$7="..."),AND(G220="632",'632 - CPSX'!$K$7="..."),AND(G220="641",'641 - CPSX'!$K$7="..."),AND(G220="642",'642 - CPSX'!$N$7="..."),AND(G220="242",'242 - CPSX'!$L$7="...")),"...",MONTH(B220)),"")</f>
        <v>4</v>
      </c>
      <c r="B220" s="10">
        <v>41759</v>
      </c>
      <c r="C220" s="11" t="s">
        <v>39</v>
      </c>
      <c r="D220" s="10">
        <v>41755</v>
      </c>
      <c r="E220" s="8" t="s">
        <v>185</v>
      </c>
      <c r="F220" s="5">
        <v>86612500</v>
      </c>
      <c r="G220" s="17" t="s">
        <v>198</v>
      </c>
      <c r="H220" s="7" t="s">
        <v>18</v>
      </c>
      <c r="I220" s="5" t="str">
        <f>IF(AND(G220="154",'154 - CPSX'!$L$7=TH!A220),"154",IF(AND(G220="632",'632 - CPSX'!$K$7=TH!A220),"632",IF(AND(G220="6421",'641 - CPSX'!$K$7=TH!A220),"641",IF(AND(G220="6422",'642 - CPSX'!$N$7=TH!A220),"642",IF(AND(G220="242",'242 - CPSX'!$L$7=TH!A220),"242","")))))</f>
        <v/>
      </c>
    </row>
    <row r="221" spans="1:9">
      <c r="A221" s="6">
        <f>IF(B221&lt;&gt;"",IF(OR(AND(G221="154",'154 - CPSX'!$L$7="..."),AND(G221="632",'632 - CPSX'!$K$7="..."),AND(G221="641",'641 - CPSX'!$K$7="..."),AND(G221="642",'642 - CPSX'!$N$7="..."),AND(G221="242",'242 - CPSX'!$L$7="...")),"...",MONTH(B221)),"")</f>
        <v>4</v>
      </c>
      <c r="B221" s="10">
        <v>41759</v>
      </c>
      <c r="C221" s="11" t="s">
        <v>39</v>
      </c>
      <c r="D221" s="10">
        <v>41755</v>
      </c>
      <c r="E221" s="8" t="s">
        <v>201</v>
      </c>
      <c r="F221" s="5">
        <v>5612250</v>
      </c>
      <c r="G221" s="17" t="s">
        <v>198</v>
      </c>
      <c r="H221" s="7" t="s">
        <v>18</v>
      </c>
      <c r="I221" s="5" t="str">
        <f>IF(AND(G221="154",'154 - CPSX'!$L$7=TH!A221),"154",IF(AND(G221="632",'632 - CPSX'!$K$7=TH!A221),"632",IF(AND(G221="6421",'641 - CPSX'!$K$7=TH!A221),"641",IF(AND(G221="6422",'642 - CPSX'!$N$7=TH!A221),"642",IF(AND(G221="242",'242 - CPSX'!$L$7=TH!A221),"242","")))))</f>
        <v/>
      </c>
    </row>
    <row r="222" spans="1:9">
      <c r="A222" s="6">
        <f>IF(B222&lt;&gt;"",IF(OR(AND(G222="154",'154 - CPSX'!$L$7="..."),AND(G222="632",'632 - CPSX'!$K$7="..."),AND(G222="641",'641 - CPSX'!$K$7="..."),AND(G222="642",'642 - CPSX'!$N$7="..."),AND(G222="242",'242 - CPSX'!$L$7="...")),"...",MONTH(B222)),"")</f>
        <v>4</v>
      </c>
      <c r="B222" s="10">
        <v>41759</v>
      </c>
      <c r="C222" s="11" t="s">
        <v>39</v>
      </c>
      <c r="D222" s="10">
        <v>41744</v>
      </c>
      <c r="E222" s="8" t="s">
        <v>196</v>
      </c>
      <c r="F222" s="5">
        <v>46000000</v>
      </c>
      <c r="G222" s="17" t="s">
        <v>192</v>
      </c>
      <c r="H222" s="7" t="s">
        <v>18</v>
      </c>
      <c r="I222" s="5" t="str">
        <f>IF(AND(G222="154",'154 - CPSX'!$L$7=TH!A222),"154",IF(AND(G222="632",'632 - CPSX'!$K$7=TH!A222),"632",IF(AND(G222="6421",'641 - CPSX'!$K$7=TH!A222),"641",IF(AND(G222="6422",'642 - CPSX'!$N$7=TH!A222),"642",IF(AND(G222="242",'242 - CPSX'!$L$7=TH!A222),"242","")))))</f>
        <v/>
      </c>
    </row>
    <row r="223" spans="1:9">
      <c r="A223" s="6">
        <f>IF(B223&lt;&gt;"",IF(OR(AND(G223="154",'154 - CPSX'!$L$7="..."),AND(G223="632",'632 - CPSX'!$K$7="..."),AND(G223="641",'641 - CPSX'!$K$7="..."),AND(G223="642",'642 - CPSX'!$N$7="..."),AND(G223="242",'242 - CPSX'!$L$7="...")),"...",MONTH(B223)),"")</f>
        <v>4</v>
      </c>
      <c r="B223" s="10">
        <v>41759</v>
      </c>
      <c r="C223" s="11" t="s">
        <v>39</v>
      </c>
      <c r="D223" s="10">
        <v>41723</v>
      </c>
      <c r="E223" s="8" t="s">
        <v>261</v>
      </c>
      <c r="F223" s="5">
        <v>4400000</v>
      </c>
      <c r="G223" s="17" t="s">
        <v>198</v>
      </c>
      <c r="H223" s="7" t="s">
        <v>18</v>
      </c>
      <c r="I223" s="5" t="str">
        <f>IF(AND(G223="154",'154 - CPSX'!$L$7=TH!A223),"154",IF(AND(G223="632",'632 - CPSX'!$K$7=TH!A223),"632",IF(AND(G223="6421",'641 - CPSX'!$K$7=TH!A223),"641",IF(AND(G223="6422",'642 - CPSX'!$N$7=TH!A223),"642",IF(AND(G223="242",'242 - CPSX'!$L$7=TH!A223),"242","")))))</f>
        <v/>
      </c>
    </row>
    <row r="224" spans="1:9">
      <c r="A224" s="6">
        <f>IF(B224&lt;&gt;"",IF(OR(AND(G224="154",'154 - CPSX'!$L$7="..."),AND(G224="632",'632 - CPSX'!$K$7="..."),AND(G224="641",'641 - CPSX'!$K$7="..."),AND(G224="642",'642 - CPSX'!$N$7="..."),AND(G224="242",'242 - CPSX'!$L$7="...")),"...",MONTH(B224)),"")</f>
        <v>4</v>
      </c>
      <c r="B224" s="10">
        <v>41759</v>
      </c>
      <c r="C224" s="11" t="s">
        <v>39</v>
      </c>
      <c r="D224" s="10">
        <v>41739</v>
      </c>
      <c r="E224" s="8" t="s">
        <v>104</v>
      </c>
      <c r="F224" s="5">
        <v>12761280</v>
      </c>
      <c r="G224" s="15" t="s">
        <v>198</v>
      </c>
      <c r="H224" s="7" t="s">
        <v>18</v>
      </c>
      <c r="I224" s="5" t="str">
        <f>IF(AND(G224="154",'154 - CPSX'!$L$7=TH!A224),"154",IF(AND(G224="632",'632 - CPSX'!$K$7=TH!A224),"632",IF(AND(G224="6421",'641 - CPSX'!$K$7=TH!A224),"641",IF(AND(G224="6422",'642 - CPSX'!$N$7=TH!A224),"642",IF(AND(G224="242",'242 - CPSX'!$L$7=TH!A224),"242","")))))</f>
        <v/>
      </c>
    </row>
    <row r="225" spans="1:9">
      <c r="A225" s="6">
        <f>IF(B225&lt;&gt;"",IF(OR(AND(G225="154",'154 - CPSX'!$L$7="..."),AND(G225="632",'632 - CPSX'!$K$7="..."),AND(G225="641",'641 - CPSX'!$K$7="..."),AND(G225="642",'642 - CPSX'!$N$7="..."),AND(G225="242",'242 - CPSX'!$L$7="...")),"...",MONTH(B225)),"")</f>
        <v>4</v>
      </c>
      <c r="B225" s="10">
        <v>41759</v>
      </c>
      <c r="C225" s="11" t="s">
        <v>39</v>
      </c>
      <c r="D225" s="10">
        <v>41731</v>
      </c>
      <c r="E225" s="8" t="s">
        <v>262</v>
      </c>
      <c r="F225" s="5">
        <v>8674944</v>
      </c>
      <c r="G225" s="15" t="s">
        <v>198</v>
      </c>
      <c r="H225" s="7" t="s">
        <v>18</v>
      </c>
      <c r="I225" s="5" t="str">
        <f>IF(AND(G225="154",'154 - CPSX'!$L$7=TH!A225),"154",IF(AND(G225="632",'632 - CPSX'!$K$7=TH!A225),"632",IF(AND(G225="6421",'641 - CPSX'!$K$7=TH!A225),"641",IF(AND(G225="6422",'642 - CPSX'!$N$7=TH!A225),"642",IF(AND(G225="242",'242 - CPSX'!$L$7=TH!A225),"242","")))))</f>
        <v/>
      </c>
    </row>
    <row r="226" spans="1:9">
      <c r="A226" s="6">
        <f>IF(B226&lt;&gt;"",IF(OR(AND(G226="154",'154 - CPSX'!$L$7="..."),AND(G226="632",'632 - CPSX'!$K$7="..."),AND(G226="641",'641 - CPSX'!$K$7="..."),AND(G226="642",'642 - CPSX'!$N$7="..."),AND(G226="242",'242 - CPSX'!$L$7="...")),"...",MONTH(B226)),"")</f>
        <v>4</v>
      </c>
      <c r="B226" s="10">
        <v>41759</v>
      </c>
      <c r="C226" s="11" t="s">
        <v>39</v>
      </c>
      <c r="D226" s="10">
        <v>41758</v>
      </c>
      <c r="E226" s="8" t="s">
        <v>263</v>
      </c>
      <c r="F226" s="5">
        <v>5429818</v>
      </c>
      <c r="G226" s="15" t="s">
        <v>198</v>
      </c>
      <c r="H226" s="7" t="s">
        <v>18</v>
      </c>
      <c r="I226" s="5" t="str">
        <f>IF(AND(G226="154",'154 - CPSX'!$L$7=TH!A226),"154",IF(AND(G226="632",'632 - CPSX'!$K$7=TH!A226),"632",IF(AND(G226="6421",'641 - CPSX'!$K$7=TH!A226),"641",IF(AND(G226="6422",'642 - CPSX'!$N$7=TH!A226),"642",IF(AND(G226="242",'242 - CPSX'!$L$7=TH!A226),"242","")))))</f>
        <v/>
      </c>
    </row>
    <row r="227" spans="1:9">
      <c r="A227" s="6">
        <f>IF(B227&lt;&gt;"",IF(OR(AND(G227="154",'154 - CPSX'!$L$7="..."),AND(G227="632",'632 - CPSX'!$K$7="..."),AND(G227="641",'641 - CPSX'!$K$7="..."),AND(G227="642",'642 - CPSX'!$N$7="..."),AND(G227="242",'242 - CPSX'!$L$7="...")),"...",MONTH(B227)),"")</f>
        <v>4</v>
      </c>
      <c r="B227" s="10">
        <v>41732</v>
      </c>
      <c r="C227" s="11" t="s">
        <v>39</v>
      </c>
      <c r="D227" s="10">
        <v>41732</v>
      </c>
      <c r="E227" s="8" t="s">
        <v>207</v>
      </c>
      <c r="F227" s="5">
        <v>504957</v>
      </c>
      <c r="G227" s="15" t="s">
        <v>192</v>
      </c>
      <c r="H227" s="7" t="s">
        <v>118</v>
      </c>
      <c r="I227" s="5" t="str">
        <f>IF(AND(G227="154",'154 - CPSX'!$L$7=TH!A227),"154",IF(AND(G227="632",'632 - CPSX'!$K$7=TH!A227),"632",IF(AND(G227="6421",'641 - CPSX'!$K$7=TH!A227),"641",IF(AND(G227="6422",'642 - CPSX'!$N$7=TH!A227),"642",IF(AND(G227="242",'242 - CPSX'!$L$7=TH!A227),"242","")))))</f>
        <v/>
      </c>
    </row>
    <row r="228" spans="1:9">
      <c r="A228" s="6">
        <f>IF(B228&lt;&gt;"",IF(OR(AND(G228="154",'154 - CPSX'!$L$7="..."),AND(G228="632",'632 - CPSX'!$K$7="..."),AND(G228="641",'641 - CPSX'!$K$7="..."),AND(G228="642",'642 - CPSX'!$N$7="..."),AND(G228="242",'242 - CPSX'!$L$7="...")),"...",MONTH(B228)),"")</f>
        <v>4</v>
      </c>
      <c r="B228" s="10">
        <v>41732</v>
      </c>
      <c r="C228" s="11" t="s">
        <v>39</v>
      </c>
      <c r="D228" s="10">
        <v>41732</v>
      </c>
      <c r="E228" s="8" t="s">
        <v>264</v>
      </c>
      <c r="F228" s="5">
        <v>1933631</v>
      </c>
      <c r="G228" s="15" t="s">
        <v>192</v>
      </c>
      <c r="H228" s="7" t="s">
        <v>118</v>
      </c>
      <c r="I228" s="5" t="str">
        <f>IF(AND(G228="154",'154 - CPSX'!$L$7=TH!A228),"154",IF(AND(G228="632",'632 - CPSX'!$K$7=TH!A228),"632",IF(AND(G228="6421",'641 - CPSX'!$K$7=TH!A228),"641",IF(AND(G228="6422",'642 - CPSX'!$N$7=TH!A228),"642",IF(AND(G228="242",'242 - CPSX'!$L$7=TH!A228),"242","")))))</f>
        <v/>
      </c>
    </row>
    <row r="229" spans="1:9">
      <c r="A229" s="6">
        <f>IF(B229&lt;&gt;"",IF(OR(AND(G229="154",'154 - CPSX'!$L$7="..."),AND(G229="632",'632 - CPSX'!$K$7="..."),AND(G229="641",'641 - CPSX'!$K$7="..."),AND(G229="642",'642 - CPSX'!$N$7="..."),AND(G229="242",'242 - CPSX'!$L$7="...")),"...",MONTH(B229)),"")</f>
        <v>4</v>
      </c>
      <c r="B229" s="10">
        <v>41732</v>
      </c>
      <c r="C229" s="11" t="s">
        <v>39</v>
      </c>
      <c r="D229" s="10">
        <v>41732</v>
      </c>
      <c r="E229" s="8" t="s">
        <v>265</v>
      </c>
      <c r="F229" s="5">
        <v>737625</v>
      </c>
      <c r="G229" s="15" t="s">
        <v>192</v>
      </c>
      <c r="H229" s="7" t="s">
        <v>118</v>
      </c>
      <c r="I229" s="5" t="str">
        <f>IF(AND(G229="154",'154 - CPSX'!$L$7=TH!A229),"154",IF(AND(G229="632",'632 - CPSX'!$K$7=TH!A229),"632",IF(AND(G229="6421",'641 - CPSX'!$K$7=TH!A229),"641",IF(AND(G229="6422",'642 - CPSX'!$N$7=TH!A229),"642",IF(AND(G229="242",'242 - CPSX'!$L$7=TH!A229),"242","")))))</f>
        <v/>
      </c>
    </row>
    <row r="230" spans="1:9">
      <c r="A230" s="6">
        <f>IF(B230&lt;&gt;"",IF(OR(AND(G230="154",'154 - CPSX'!$L$7="..."),AND(G230="632",'632 - CPSX'!$K$7="..."),AND(G230="641",'641 - CPSX'!$K$7="..."),AND(G230="642",'642 - CPSX'!$N$7="..."),AND(G230="242",'242 - CPSX'!$L$7="...")),"...",MONTH(B230)),"")</f>
        <v>4</v>
      </c>
      <c r="B230" s="10">
        <v>41746</v>
      </c>
      <c r="C230" s="11" t="s">
        <v>39</v>
      </c>
      <c r="D230" s="10">
        <v>41746</v>
      </c>
      <c r="E230" s="8" t="s">
        <v>205</v>
      </c>
      <c r="F230" s="5">
        <v>1791800</v>
      </c>
      <c r="G230" s="15" t="s">
        <v>192</v>
      </c>
      <c r="H230" s="7" t="s">
        <v>118</v>
      </c>
      <c r="I230" s="5" t="str">
        <f>IF(AND(G230="154",'154 - CPSX'!$L$7=TH!A230),"154",IF(AND(G230="632",'632 - CPSX'!$K$7=TH!A230),"632",IF(AND(G230="6421",'641 - CPSX'!$K$7=TH!A230),"641",IF(AND(G230="6422",'642 - CPSX'!$N$7=TH!A230),"642",IF(AND(G230="242",'242 - CPSX'!$L$7=TH!A230),"242","")))))</f>
        <v/>
      </c>
    </row>
    <row r="231" spans="1:9">
      <c r="A231" s="6">
        <f>IF(B231&lt;&gt;"",IF(OR(AND(G231="154",'154 - CPSX'!$L$7="..."),AND(G231="632",'632 - CPSX'!$K$7="..."),AND(G231="641",'641 - CPSX'!$K$7="..."),AND(G231="642",'642 - CPSX'!$N$7="..."),AND(G231="242",'242 - CPSX'!$L$7="...")),"...",MONTH(B231)),"")</f>
        <v>4</v>
      </c>
      <c r="B231" s="10">
        <v>41746</v>
      </c>
      <c r="C231" s="11" t="s">
        <v>39</v>
      </c>
      <c r="D231" s="10">
        <v>41746</v>
      </c>
      <c r="E231" s="8" t="s">
        <v>207</v>
      </c>
      <c r="F231" s="5">
        <v>1162140</v>
      </c>
      <c r="G231" s="15" t="s">
        <v>192</v>
      </c>
      <c r="H231" s="7" t="s">
        <v>118</v>
      </c>
      <c r="I231" s="5" t="str">
        <f>IF(AND(G231="154",'154 - CPSX'!$L$7=TH!A231),"154",IF(AND(G231="632",'632 - CPSX'!$K$7=TH!A231),"632",IF(AND(G231="6421",'641 - CPSX'!$K$7=TH!A231),"641",IF(AND(G231="6422",'642 - CPSX'!$N$7=TH!A231),"642",IF(AND(G231="242",'242 - CPSX'!$L$7=TH!A231),"242","")))))</f>
        <v/>
      </c>
    </row>
    <row r="232" spans="1:9">
      <c r="A232" s="6">
        <f>IF(B232&lt;&gt;"",IF(OR(AND(G232="154",'154 - CPSX'!$L$7="..."),AND(G232="632",'632 - CPSX'!$K$7="..."),AND(G232="641",'641 - CPSX'!$K$7="..."),AND(G232="642",'642 - CPSX'!$N$7="..."),AND(G232="242",'242 - CPSX'!$L$7="...")),"...",MONTH(B232)),"")</f>
        <v>4</v>
      </c>
      <c r="B232" s="10">
        <v>41730</v>
      </c>
      <c r="C232" s="11" t="s">
        <v>145</v>
      </c>
      <c r="D232" s="10">
        <v>41698</v>
      </c>
      <c r="E232" s="8" t="s">
        <v>266</v>
      </c>
      <c r="F232" s="5">
        <v>1000000</v>
      </c>
      <c r="G232" s="15" t="s">
        <v>192</v>
      </c>
      <c r="H232" s="7" t="s">
        <v>212</v>
      </c>
      <c r="I232" s="5" t="str">
        <f>IF(AND(G232="154",'154 - CPSX'!$L$7=TH!A232),"154",IF(AND(G232="632",'632 - CPSX'!$K$7=TH!A232),"632",IF(AND(G232="6421",'641 - CPSX'!$K$7=TH!A232),"641",IF(AND(G232="6422",'642 - CPSX'!$N$7=TH!A232),"642",IF(AND(G232="242",'242 - CPSX'!$L$7=TH!A232),"242","")))))</f>
        <v/>
      </c>
    </row>
    <row r="233" spans="1:9">
      <c r="A233" s="6">
        <f>IF(B233&lt;&gt;"",IF(OR(AND(G233="154",'154 - CPSX'!$L$7="..."),AND(G233="632",'632 - CPSX'!$K$7="..."),AND(G233="641",'641 - CPSX'!$K$7="..."),AND(G233="642",'642 - CPSX'!$N$7="..."),AND(G233="242",'242 - CPSX'!$L$7="...")),"...",MONTH(B233)),"")</f>
        <v>4</v>
      </c>
      <c r="B233" s="10">
        <v>41730</v>
      </c>
      <c r="C233" s="11" t="s">
        <v>157</v>
      </c>
      <c r="D233" s="10">
        <v>41729</v>
      </c>
      <c r="E233" s="8" t="s">
        <v>267</v>
      </c>
      <c r="F233" s="5">
        <v>2215655</v>
      </c>
      <c r="G233" s="15" t="s">
        <v>192</v>
      </c>
      <c r="H233" s="7" t="s">
        <v>212</v>
      </c>
      <c r="I233" s="5" t="str">
        <f>IF(AND(G233="154",'154 - CPSX'!$L$7=TH!A233),"154",IF(AND(G233="632",'632 - CPSX'!$K$7=TH!A233),"632",IF(AND(G233="6421",'641 - CPSX'!$K$7=TH!A233),"641",IF(AND(G233="6422",'642 - CPSX'!$N$7=TH!A233),"642",IF(AND(G233="242",'242 - CPSX'!$L$7=TH!A233),"242","")))))</f>
        <v/>
      </c>
    </row>
    <row r="234" spans="1:9">
      <c r="A234" s="6">
        <f>IF(B234&lt;&gt;"",IF(OR(AND(G234="154",'154 - CPSX'!$L$7="..."),AND(G234="632",'632 - CPSX'!$K$7="..."),AND(G234="641",'641 - CPSX'!$K$7="..."),AND(G234="642",'642 - CPSX'!$N$7="..."),AND(G234="242",'242 - CPSX'!$L$7="...")),"...",MONTH(B234)),"")</f>
        <v>4</v>
      </c>
      <c r="B234" s="10">
        <v>41732</v>
      </c>
      <c r="C234" s="11" t="s">
        <v>160</v>
      </c>
      <c r="D234" s="10">
        <v>41732</v>
      </c>
      <c r="E234" s="8" t="s">
        <v>268</v>
      </c>
      <c r="F234" s="5">
        <v>92880</v>
      </c>
      <c r="G234" s="15" t="s">
        <v>192</v>
      </c>
      <c r="H234" s="7" t="s">
        <v>212</v>
      </c>
      <c r="I234" s="5" t="str">
        <f>IF(AND(G234="154",'154 - CPSX'!$L$7=TH!A234),"154",IF(AND(G234="632",'632 - CPSX'!$K$7=TH!A234),"632",IF(AND(G234="6421",'641 - CPSX'!$K$7=TH!A234),"641",IF(AND(G234="6422",'642 - CPSX'!$N$7=TH!A234),"642",IF(AND(G234="242",'242 - CPSX'!$L$7=TH!A234),"242","")))))</f>
        <v/>
      </c>
    </row>
    <row r="235" spans="1:9">
      <c r="A235" s="6">
        <f>IF(B235&lt;&gt;"",IF(OR(AND(G235="154",'154 - CPSX'!$L$7="..."),AND(G235="632",'632 - CPSX'!$K$7="..."),AND(G235="641",'641 - CPSX'!$K$7="..."),AND(G235="642",'642 - CPSX'!$N$7="..."),AND(G235="242",'242 - CPSX'!$L$7="...")),"...",MONTH(B235)),"")</f>
        <v>4</v>
      </c>
      <c r="B235" s="10">
        <v>41733</v>
      </c>
      <c r="C235" s="11" t="s">
        <v>178</v>
      </c>
      <c r="D235" s="10">
        <v>41733</v>
      </c>
      <c r="E235" s="8" t="s">
        <v>269</v>
      </c>
      <c r="F235" s="5">
        <v>2320000</v>
      </c>
      <c r="G235" s="15" t="s">
        <v>192</v>
      </c>
      <c r="H235" s="7" t="s">
        <v>212</v>
      </c>
      <c r="I235" s="5" t="str">
        <f>IF(AND(G235="154",'154 - CPSX'!$L$7=TH!A235),"154",IF(AND(G235="632",'632 - CPSX'!$K$7=TH!A235),"632",IF(AND(G235="6421",'641 - CPSX'!$K$7=TH!A235),"641",IF(AND(G235="6422",'642 - CPSX'!$N$7=TH!A235),"642",IF(AND(G235="242",'242 - CPSX'!$L$7=TH!A235),"242","")))))</f>
        <v/>
      </c>
    </row>
    <row r="236" spans="1:9">
      <c r="A236" s="6">
        <f>IF(B236&lt;&gt;"",IF(OR(AND(G236="154",'154 - CPSX'!$L$7="..."),AND(G236="632",'632 - CPSX'!$K$7="..."),AND(G236="641",'641 - CPSX'!$K$7="..."),AND(G236="642",'642 - CPSX'!$N$7="..."),AND(G236="242",'242 - CPSX'!$L$7="...")),"...",MONTH(B236)),"")</f>
        <v>4</v>
      </c>
      <c r="B236" s="10">
        <v>41739</v>
      </c>
      <c r="C236" s="11" t="s">
        <v>162</v>
      </c>
      <c r="D236" s="10">
        <v>41739</v>
      </c>
      <c r="E236" s="8" t="s">
        <v>123</v>
      </c>
      <c r="F236" s="5">
        <v>2496100</v>
      </c>
      <c r="G236" s="15" t="s">
        <v>192</v>
      </c>
      <c r="H236" s="7" t="s">
        <v>212</v>
      </c>
      <c r="I236" s="5" t="str">
        <f>IF(AND(G236="154",'154 - CPSX'!$L$7=TH!A236),"154",IF(AND(G236="632",'632 - CPSX'!$K$7=TH!A236),"632",IF(AND(G236="6421",'641 - CPSX'!$K$7=TH!A236),"641",IF(AND(G236="6422",'642 - CPSX'!$N$7=TH!A236),"642",IF(AND(G236="242",'242 - CPSX'!$L$7=TH!A236),"242","")))))</f>
        <v/>
      </c>
    </row>
    <row r="237" spans="1:9">
      <c r="A237" s="6">
        <f>IF(B237&lt;&gt;"",IF(OR(AND(G237="154",'154 - CPSX'!$L$7="..."),AND(G237="632",'632 - CPSX'!$K$7="..."),AND(G237="641",'641 - CPSX'!$K$7="..."),AND(G237="642",'642 - CPSX'!$N$7="..."),AND(G237="242",'242 - CPSX'!$L$7="...")),"...",MONTH(B237)),"")</f>
        <v>4</v>
      </c>
      <c r="B237" s="10">
        <v>41740</v>
      </c>
      <c r="C237" s="11" t="s">
        <v>180</v>
      </c>
      <c r="D237" s="10">
        <v>41740</v>
      </c>
      <c r="E237" s="8" t="s">
        <v>270</v>
      </c>
      <c r="F237" s="5">
        <v>112000</v>
      </c>
      <c r="G237" s="15" t="s">
        <v>192</v>
      </c>
      <c r="H237" s="7" t="s">
        <v>212</v>
      </c>
      <c r="I237" s="5" t="str">
        <f>IF(AND(G237="154",'154 - CPSX'!$L$7=TH!A237),"154",IF(AND(G237="632",'632 - CPSX'!$K$7=TH!A237),"632",IF(AND(G237="6421",'641 - CPSX'!$K$7=TH!A237),"641",IF(AND(G237="6422",'642 - CPSX'!$N$7=TH!A237),"642",IF(AND(G237="242",'242 - CPSX'!$L$7=TH!A237),"242","")))))</f>
        <v/>
      </c>
    </row>
    <row r="238" spans="1:9">
      <c r="A238" s="6">
        <f>IF(B238&lt;&gt;"",IF(OR(AND(G238="154",'154 - CPSX'!$L$7="..."),AND(G238="632",'632 - CPSX'!$K$7="..."),AND(G238="641",'641 - CPSX'!$K$7="..."),AND(G238="642",'642 - CPSX'!$N$7="..."),AND(G238="242",'242 - CPSX'!$L$7="...")),"...",MONTH(B238)),"")</f>
        <v>4</v>
      </c>
      <c r="B238" s="10">
        <v>41744</v>
      </c>
      <c r="C238" s="11" t="s">
        <v>166</v>
      </c>
      <c r="D238" s="10">
        <v>41744</v>
      </c>
      <c r="E238" s="8" t="s">
        <v>123</v>
      </c>
      <c r="F238" s="5">
        <v>291791</v>
      </c>
      <c r="G238" s="15" t="s">
        <v>192</v>
      </c>
      <c r="H238" s="7" t="s">
        <v>212</v>
      </c>
      <c r="I238" s="5" t="str">
        <f>IF(AND(G238="154",'154 - CPSX'!$L$7=TH!A238),"154",IF(AND(G238="632",'632 - CPSX'!$K$7=TH!A238),"632",IF(AND(G238="6421",'641 - CPSX'!$K$7=TH!A238),"641",IF(AND(G238="6422",'642 - CPSX'!$N$7=TH!A238),"642",IF(AND(G238="242",'242 - CPSX'!$L$7=TH!A238),"242","")))))</f>
        <v/>
      </c>
    </row>
    <row r="239" spans="1:9">
      <c r="A239" s="6">
        <f>IF(B239&lt;&gt;"",IF(OR(AND(G239="154",'154 - CPSX'!$L$7="..."),AND(G239="632",'632 - CPSX'!$K$7="..."),AND(G239="641",'641 - CPSX'!$K$7="..."),AND(G239="642",'642 - CPSX'!$N$7="..."),AND(G239="242",'242 - CPSX'!$L$7="...")),"...",MONTH(B239)),"")</f>
        <v>4</v>
      </c>
      <c r="B239" s="10">
        <v>41748</v>
      </c>
      <c r="C239" s="11" t="s">
        <v>168</v>
      </c>
      <c r="D239" s="10">
        <v>41748</v>
      </c>
      <c r="E239" s="8" t="s">
        <v>271</v>
      </c>
      <c r="F239" s="5">
        <v>1537500</v>
      </c>
      <c r="G239" s="15" t="s">
        <v>192</v>
      </c>
      <c r="H239" s="7" t="s">
        <v>212</v>
      </c>
      <c r="I239" s="5" t="str">
        <f>IF(AND(G239="154",'154 - CPSX'!$L$7=TH!A239),"154",IF(AND(G239="632",'632 - CPSX'!$K$7=TH!A239),"632",IF(AND(G239="6421",'641 - CPSX'!$K$7=TH!A239),"641",IF(AND(G239="6422",'642 - CPSX'!$N$7=TH!A239),"642",IF(AND(G239="242",'242 - CPSX'!$L$7=TH!A239),"242","")))))</f>
        <v/>
      </c>
    </row>
    <row r="240" spans="1:9">
      <c r="A240" s="6">
        <f>IF(B240&lt;&gt;"",IF(OR(AND(G240="154",'154 - CPSX'!$L$7="..."),AND(G240="632",'632 - CPSX'!$K$7="..."),AND(G240="641",'641 - CPSX'!$K$7="..."),AND(G240="642",'642 - CPSX'!$N$7="..."),AND(G240="242",'242 - CPSX'!$L$7="...")),"...",MONTH(B240)),"")</f>
        <v>4</v>
      </c>
      <c r="B240" s="10">
        <v>41749</v>
      </c>
      <c r="C240" s="11" t="s">
        <v>169</v>
      </c>
      <c r="D240" s="10">
        <v>41749</v>
      </c>
      <c r="E240" s="8" t="s">
        <v>123</v>
      </c>
      <c r="F240" s="5">
        <v>3732700</v>
      </c>
      <c r="G240" s="15" t="s">
        <v>192</v>
      </c>
      <c r="H240" s="7" t="s">
        <v>212</v>
      </c>
      <c r="I240" s="5" t="str">
        <f>IF(AND(G240="154",'154 - CPSX'!$L$7=TH!A240),"154",IF(AND(G240="632",'632 - CPSX'!$K$7=TH!A240),"632",IF(AND(G240="6421",'641 - CPSX'!$K$7=TH!A240),"641",IF(AND(G240="6422",'642 - CPSX'!$N$7=TH!A240),"642",IF(AND(G240="242",'242 - CPSX'!$L$7=TH!A240),"242","")))))</f>
        <v/>
      </c>
    </row>
    <row r="241" spans="1:9">
      <c r="A241" s="6">
        <f>IF(B241&lt;&gt;"",IF(OR(AND(G241="154",'154 - CPSX'!$L$7="..."),AND(G241="632",'632 - CPSX'!$K$7="..."),AND(G241="641",'641 - CPSX'!$K$7="..."),AND(G241="642",'642 - CPSX'!$N$7="..."),AND(G241="242",'242 - CPSX'!$L$7="...")),"...",MONTH(B241)),"")</f>
        <v>4</v>
      </c>
      <c r="B241" s="10">
        <v>41751</v>
      </c>
      <c r="C241" s="11" t="s">
        <v>182</v>
      </c>
      <c r="D241" s="10">
        <v>41751</v>
      </c>
      <c r="E241" s="8" t="s">
        <v>123</v>
      </c>
      <c r="F241" s="5">
        <v>847300</v>
      </c>
      <c r="G241" s="15" t="s">
        <v>192</v>
      </c>
      <c r="H241" s="7" t="s">
        <v>212</v>
      </c>
      <c r="I241" s="5" t="str">
        <f>IF(AND(G241="154",'154 - CPSX'!$L$7=TH!A241),"154",IF(AND(G241="632",'632 - CPSX'!$K$7=TH!A241),"632",IF(AND(G241="6421",'641 - CPSX'!$K$7=TH!A241),"641",IF(AND(G241="6422",'642 - CPSX'!$N$7=TH!A241),"642",IF(AND(G241="242",'242 - CPSX'!$L$7=TH!A241),"242","")))))</f>
        <v/>
      </c>
    </row>
    <row r="242" spans="1:9">
      <c r="A242" s="6">
        <f>IF(B242&lt;&gt;"",IF(OR(AND(G242="154",'154 - CPSX'!$L$7="..."),AND(G242="632",'632 - CPSX'!$K$7="..."),AND(G242="641",'641 - CPSX'!$K$7="..."),AND(G242="642",'642 - CPSX'!$N$7="..."),AND(G242="242",'242 - CPSX'!$L$7="...")),"...",MONTH(B242)),"")</f>
        <v>4</v>
      </c>
      <c r="B242" s="10">
        <v>41751</v>
      </c>
      <c r="C242" s="11" t="s">
        <v>150</v>
      </c>
      <c r="D242" s="10">
        <v>41751</v>
      </c>
      <c r="E242" s="8" t="s">
        <v>123</v>
      </c>
      <c r="F242" s="5">
        <v>112227</v>
      </c>
      <c r="G242" s="15" t="s">
        <v>192</v>
      </c>
      <c r="H242" s="7" t="s">
        <v>212</v>
      </c>
      <c r="I242" s="5" t="str">
        <f>IF(AND(G242="154",'154 - CPSX'!$L$7=TH!A242),"154",IF(AND(G242="632",'632 - CPSX'!$K$7=TH!A242),"632",IF(AND(G242="6421",'641 - CPSX'!$K$7=TH!A242),"641",IF(AND(G242="6422",'642 - CPSX'!$N$7=TH!A242),"642",IF(AND(G242="242",'242 - CPSX'!$L$7=TH!A242),"242","")))))</f>
        <v/>
      </c>
    </row>
    <row r="243" spans="1:9">
      <c r="A243" s="6">
        <f>IF(B243&lt;&gt;"",IF(OR(AND(G243="154",'154 - CPSX'!$L$7="..."),AND(G243="632",'632 - CPSX'!$K$7="..."),AND(G243="641",'641 - CPSX'!$K$7="..."),AND(G243="642",'642 - CPSX'!$N$7="..."),AND(G243="242",'242 - CPSX'!$L$7="...")),"...",MONTH(B243)),"")</f>
        <v>4</v>
      </c>
      <c r="B243" s="10">
        <v>41755</v>
      </c>
      <c r="C243" s="11" t="s">
        <v>151</v>
      </c>
      <c r="D243" s="10">
        <v>41755</v>
      </c>
      <c r="E243" s="8" t="s">
        <v>224</v>
      </c>
      <c r="F243" s="5">
        <v>17200000</v>
      </c>
      <c r="G243" s="15" t="s">
        <v>192</v>
      </c>
      <c r="H243" s="7" t="s">
        <v>212</v>
      </c>
      <c r="I243" s="5" t="str">
        <f>IF(AND(G243="154",'154 - CPSX'!$L$7=TH!A243),"154",IF(AND(G243="632",'632 - CPSX'!$K$7=TH!A243),"632",IF(AND(G243="6421",'641 - CPSX'!$K$7=TH!A243),"641",IF(AND(G243="6422",'642 - CPSX'!$N$7=TH!A243),"642",IF(AND(G243="242",'242 - CPSX'!$L$7=TH!A243),"242","")))))</f>
        <v/>
      </c>
    </row>
    <row r="244" spans="1:9">
      <c r="A244" s="6">
        <f>IF(B244&lt;&gt;"",IF(OR(AND(G244="154",'154 - CPSX'!$L$7="..."),AND(G244="632",'632 - CPSX'!$K$7="..."),AND(G244="641",'641 - CPSX'!$K$7="..."),AND(G244="642",'642 - CPSX'!$N$7="..."),AND(G244="242",'242 - CPSX'!$L$7="...")),"...",MONTH(B244)),"")</f>
        <v>4</v>
      </c>
      <c r="B244" s="10">
        <v>41758</v>
      </c>
      <c r="C244" s="11" t="s">
        <v>144</v>
      </c>
      <c r="D244" s="10">
        <v>41758</v>
      </c>
      <c r="E244" s="8" t="s">
        <v>269</v>
      </c>
      <c r="F244" s="5">
        <v>3180000</v>
      </c>
      <c r="G244" s="15" t="s">
        <v>192</v>
      </c>
      <c r="H244" s="7" t="s">
        <v>212</v>
      </c>
      <c r="I244" s="5" t="str">
        <f>IF(AND(G244="154",'154 - CPSX'!$L$7=TH!A244),"154",IF(AND(G244="632",'632 - CPSX'!$K$7=TH!A244),"632",IF(AND(G244="6421",'641 - CPSX'!$K$7=TH!A244),"641",IF(AND(G244="6422",'642 - CPSX'!$N$7=TH!A244),"642",IF(AND(G244="242",'242 - CPSX'!$L$7=TH!A244),"242","")))))</f>
        <v/>
      </c>
    </row>
    <row r="245" spans="1:9">
      <c r="A245" s="6">
        <f>IF(B245&lt;&gt;"",IF(OR(AND(G245="154",'154 - CPSX'!$L$7="..."),AND(G245="632",'632 - CPSX'!$K$7="..."),AND(G245="641",'641 - CPSX'!$K$7="..."),AND(G245="642",'642 - CPSX'!$N$7="..."),AND(G245="242",'242 - CPSX'!$L$7="...")),"...",MONTH(B245)),"")</f>
        <v>4</v>
      </c>
      <c r="B245" s="10">
        <v>41758</v>
      </c>
      <c r="C245" s="11" t="s">
        <v>171</v>
      </c>
      <c r="D245" s="10">
        <v>41758</v>
      </c>
      <c r="E245" s="8" t="s">
        <v>272</v>
      </c>
      <c r="F245" s="5">
        <v>759091</v>
      </c>
      <c r="G245" s="15" t="s">
        <v>192</v>
      </c>
      <c r="H245" s="7" t="s">
        <v>212</v>
      </c>
      <c r="I245" s="5" t="str">
        <f>IF(AND(G245="154",'154 - CPSX'!$L$7=TH!A245),"154",IF(AND(G245="632",'632 - CPSX'!$K$7=TH!A245),"632",IF(AND(G245="6421",'641 - CPSX'!$K$7=TH!A245),"641",IF(AND(G245="6422",'642 - CPSX'!$N$7=TH!A245),"642",IF(AND(G245="242",'242 - CPSX'!$L$7=TH!A245),"242","")))))</f>
        <v/>
      </c>
    </row>
    <row r="246" spans="1:9">
      <c r="A246" s="6">
        <f>IF(B246&lt;&gt;"",IF(OR(AND(G246="154",'154 - CPSX'!$L$7="..."),AND(G246="632",'632 - CPSX'!$K$7="..."),AND(G246="641",'641 - CPSX'!$K$7="..."),AND(G246="642",'642 - CPSX'!$N$7="..."),AND(G246="242",'242 - CPSX'!$L$7="...")),"...",MONTH(B246)),"")</f>
        <v>4</v>
      </c>
      <c r="B246" s="10">
        <v>41759</v>
      </c>
      <c r="C246" s="11" t="s">
        <v>228</v>
      </c>
      <c r="D246" s="10">
        <v>41759</v>
      </c>
      <c r="E246" s="8" t="s">
        <v>123</v>
      </c>
      <c r="F246" s="5">
        <v>2378364</v>
      </c>
      <c r="G246" s="15" t="s">
        <v>192</v>
      </c>
      <c r="H246" s="7" t="s">
        <v>212</v>
      </c>
      <c r="I246" s="5" t="str">
        <f>IF(AND(G246="154",'154 - CPSX'!$L$7=TH!A246),"154",IF(AND(G246="632",'632 - CPSX'!$K$7=TH!A246),"632",IF(AND(G246="6421",'641 - CPSX'!$K$7=TH!A246),"641",IF(AND(G246="6422",'642 - CPSX'!$N$7=TH!A246),"642",IF(AND(G246="242",'242 - CPSX'!$L$7=TH!A246),"242","")))))</f>
        <v/>
      </c>
    </row>
    <row r="247" spans="1:9">
      <c r="A247" s="6">
        <f>IF(B247&lt;&gt;"",IF(OR(AND(G247="154",'154 - CPSX'!$L$7="..."),AND(G247="632",'632 - CPSX'!$K$7="..."),AND(G247="641",'641 - CPSX'!$K$7="..."),AND(G247="642",'642 - CPSX'!$N$7="..."),AND(G247="242",'242 - CPSX'!$L$7="...")),"...",MONTH(B247)),"")</f>
        <v>4</v>
      </c>
      <c r="B247" s="10">
        <v>41759</v>
      </c>
      <c r="C247" s="11" t="s">
        <v>172</v>
      </c>
      <c r="D247" s="10">
        <v>41759</v>
      </c>
      <c r="E247" s="8" t="s">
        <v>123</v>
      </c>
      <c r="F247" s="5">
        <v>158455</v>
      </c>
      <c r="G247" s="15" t="s">
        <v>192</v>
      </c>
      <c r="H247" s="7" t="s">
        <v>212</v>
      </c>
      <c r="I247" s="5" t="str">
        <f>IF(AND(G247="154",'154 - CPSX'!$L$7=TH!A247),"154",IF(AND(G247="632",'632 - CPSX'!$K$7=TH!A247),"632",IF(AND(G247="6421",'641 - CPSX'!$K$7=TH!A247),"641",IF(AND(G247="6422",'642 - CPSX'!$N$7=TH!A247),"642",IF(AND(G247="242",'242 - CPSX'!$L$7=TH!A247),"242","")))))</f>
        <v/>
      </c>
    </row>
    <row r="248" spans="1:9">
      <c r="A248" s="6">
        <f>IF(B248&lt;&gt;"",IF(OR(AND(G248="154",'154 - CPSX'!$L$7="..."),AND(G248="632",'632 - CPSX'!$K$7="..."),AND(G248="641",'641 - CPSX'!$K$7="..."),AND(G248="642",'642 - CPSX'!$N$7="..."),AND(G248="242",'242 - CPSX'!$L$7="...")),"...",MONTH(B248)),"")</f>
        <v>4</v>
      </c>
      <c r="B248" s="10">
        <v>41758</v>
      </c>
      <c r="C248" s="11" t="s">
        <v>39</v>
      </c>
      <c r="D248" s="10">
        <v>41758</v>
      </c>
      <c r="E248" s="8" t="s">
        <v>125</v>
      </c>
      <c r="F248" s="5">
        <v>3671166</v>
      </c>
      <c r="G248" s="15" t="s">
        <v>192</v>
      </c>
      <c r="H248" s="7" t="s">
        <v>61</v>
      </c>
      <c r="I248" s="5" t="str">
        <f>IF(AND(G248="154",'154 - CPSX'!$L$7=TH!A248),"154",IF(AND(G248="632",'632 - CPSX'!$K$7=TH!A248),"632",IF(AND(G248="6421",'641 - CPSX'!$K$7=TH!A248),"641",IF(AND(G248="6422",'642 - CPSX'!$N$7=TH!A248),"642",IF(AND(G248="242",'242 - CPSX'!$L$7=TH!A248),"242","")))))</f>
        <v/>
      </c>
    </row>
    <row r="249" spans="1:9">
      <c r="A249" s="6">
        <f>IF(B249&lt;&gt;"",IF(OR(AND(G249="154",'154 - CPSX'!$L$7="..."),AND(G249="632",'632 - CPSX'!$K$7="..."),AND(G249="641",'641 - CPSX'!$K$7="..."),AND(G249="642",'642 - CPSX'!$N$7="..."),AND(G249="242",'242 - CPSX'!$L$7="...")),"...",MONTH(B249)),"")</f>
        <v>4</v>
      </c>
      <c r="B249" s="10">
        <v>41758</v>
      </c>
      <c r="C249" s="11" t="s">
        <v>39</v>
      </c>
      <c r="D249" s="10">
        <v>41758</v>
      </c>
      <c r="E249" s="8" t="s">
        <v>126</v>
      </c>
      <c r="F249" s="5">
        <v>28546837</v>
      </c>
      <c r="G249" s="15" t="s">
        <v>192</v>
      </c>
      <c r="H249" s="7" t="s">
        <v>61</v>
      </c>
      <c r="I249" s="5" t="str">
        <f>IF(AND(G249="154",'154 - CPSX'!$L$7=TH!A249),"154",IF(AND(G249="632",'632 - CPSX'!$K$7=TH!A249),"632",IF(AND(G249="6421",'641 - CPSX'!$K$7=TH!A249),"641",IF(AND(G249="6422",'642 - CPSX'!$N$7=TH!A249),"642",IF(AND(G249="242",'242 - CPSX'!$L$7=TH!A249),"242","")))))</f>
        <v/>
      </c>
    </row>
    <row r="250" spans="1:9">
      <c r="A250" s="6">
        <f>IF(B250&lt;&gt;"",IF(OR(AND(G250="154",'154 - CPSX'!$L$7="..."),AND(G250="632",'632 - CPSX'!$K$7="..."),AND(G250="641",'641 - CPSX'!$K$7="..."),AND(G250="642",'642 - CPSX'!$N$7="..."),AND(G250="242",'242 - CPSX'!$L$7="...")),"...",MONTH(B250)),"")</f>
        <v>4</v>
      </c>
      <c r="B250" s="10">
        <v>41758</v>
      </c>
      <c r="C250" s="11" t="s">
        <v>39</v>
      </c>
      <c r="D250" s="10">
        <v>41758</v>
      </c>
      <c r="E250" s="8" t="s">
        <v>108</v>
      </c>
      <c r="F250" s="5">
        <v>25916583</v>
      </c>
      <c r="G250" s="15" t="s">
        <v>198</v>
      </c>
      <c r="H250" s="7" t="s">
        <v>77</v>
      </c>
      <c r="I250" s="5" t="str">
        <f>IF(AND(G250="154",'154 - CPSX'!$L$7=TH!A250),"154",IF(AND(G250="632",'632 - CPSX'!$K$7=TH!A250),"632",IF(AND(G250="6421",'641 - CPSX'!$K$7=TH!A250),"641",IF(AND(G250="6422",'642 - CPSX'!$N$7=TH!A250),"642",IF(AND(G250="242",'242 - CPSX'!$L$7=TH!A250),"242","")))))</f>
        <v/>
      </c>
    </row>
    <row r="251" spans="1:9">
      <c r="A251" s="6">
        <f>IF(B251&lt;&gt;"",IF(OR(AND(G251="154",'154 - CPSX'!$L$7="..."),AND(G251="632",'632 - CPSX'!$K$7="..."),AND(G251="641",'641 - CPSX'!$K$7="..."),AND(G251="642",'642 - CPSX'!$N$7="..."),AND(G251="242",'242 - CPSX'!$L$7="...")),"...",MONTH(B251)),"")</f>
        <v>4</v>
      </c>
      <c r="B251" s="10">
        <v>41758</v>
      </c>
      <c r="C251" s="11" t="s">
        <v>39</v>
      </c>
      <c r="D251" s="10">
        <v>41758</v>
      </c>
      <c r="E251" s="8" t="s">
        <v>109</v>
      </c>
      <c r="F251" s="5">
        <v>2010000</v>
      </c>
      <c r="G251" s="15" t="s">
        <v>198</v>
      </c>
      <c r="H251" s="7" t="s">
        <v>77</v>
      </c>
      <c r="I251" s="5" t="str">
        <f>IF(AND(G251="154",'154 - CPSX'!$L$7=TH!A251),"154",IF(AND(G251="632",'632 - CPSX'!$K$7=TH!A251),"632",IF(AND(G251="6421",'641 - CPSX'!$K$7=TH!A251),"641",IF(AND(G251="6422",'642 - CPSX'!$N$7=TH!A251),"642",IF(AND(G251="242",'242 - CPSX'!$L$7=TH!A251),"242","")))))</f>
        <v/>
      </c>
    </row>
    <row r="252" spans="1:9">
      <c r="A252" s="6">
        <f>IF(B252&lt;&gt;"",IF(OR(AND(G252="154",'154 - CPSX'!$L$7="..."),AND(G252="632",'632 - CPSX'!$K$7="..."),AND(G252="641",'641 - CPSX'!$K$7="..."),AND(G252="642",'642 - CPSX'!$N$7="..."),AND(G252="242",'242 - CPSX'!$L$7="...")),"...",MONTH(B252)),"")</f>
        <v>4</v>
      </c>
      <c r="B252" s="10">
        <v>41758</v>
      </c>
      <c r="C252" s="11" t="s">
        <v>39</v>
      </c>
      <c r="D252" s="10">
        <v>41758</v>
      </c>
      <c r="E252" s="8" t="s">
        <v>110</v>
      </c>
      <c r="F252" s="5">
        <v>5128200</v>
      </c>
      <c r="G252" s="15" t="s">
        <v>198</v>
      </c>
      <c r="H252" s="7" t="s">
        <v>82</v>
      </c>
      <c r="I252" s="5" t="str">
        <f>IF(AND(G252="154",'154 - CPSX'!$L$7=TH!A252),"154",IF(AND(G252="632",'632 - CPSX'!$K$7=TH!A252),"632",IF(AND(G252="6421",'641 - CPSX'!$K$7=TH!A252),"641",IF(AND(G252="6422",'642 - CPSX'!$N$7=TH!A252),"642",IF(AND(G252="242",'242 - CPSX'!$L$7=TH!A252),"242","")))))</f>
        <v/>
      </c>
    </row>
    <row r="253" spans="1:9">
      <c r="A253" s="6">
        <f>IF(B253&lt;&gt;"",IF(OR(AND(G253="154",'154 - CPSX'!$L$7="..."),AND(G253="632",'632 - CPSX'!$K$7="..."),AND(G253="641",'641 - CPSX'!$K$7="..."),AND(G253="642",'642 - CPSX'!$N$7="..."),AND(G253="242",'242 - CPSX'!$L$7="...")),"...",MONTH(B253)),"")</f>
        <v>4</v>
      </c>
      <c r="B253" s="10">
        <v>41758</v>
      </c>
      <c r="C253" s="11" t="s">
        <v>39</v>
      </c>
      <c r="D253" s="10">
        <v>41758</v>
      </c>
      <c r="E253" s="8" t="s">
        <v>111</v>
      </c>
      <c r="F253" s="5">
        <v>854700</v>
      </c>
      <c r="G253" s="15" t="s">
        <v>198</v>
      </c>
      <c r="H253" s="7" t="s">
        <v>85</v>
      </c>
      <c r="I253" s="5" t="str">
        <f>IF(AND(G253="154",'154 - CPSX'!$L$7=TH!A253),"154",IF(AND(G253="632",'632 - CPSX'!$K$7=TH!A253),"632",IF(AND(G253="6421",'641 - CPSX'!$K$7=TH!A253),"641",IF(AND(G253="6422",'642 - CPSX'!$N$7=TH!A253),"642",IF(AND(G253="242",'242 - CPSX'!$L$7=TH!A253),"242","")))))</f>
        <v/>
      </c>
    </row>
    <row r="254" spans="1:9">
      <c r="A254" s="6">
        <f>IF(B254&lt;&gt;"",IF(OR(AND(G254="154",'154 - CPSX'!$L$7="..."),AND(G254="632",'632 - CPSX'!$K$7="..."),AND(G254="641",'641 - CPSX'!$K$7="..."),AND(G254="642",'642 - CPSX'!$N$7="..."),AND(G254="242",'242 - CPSX'!$L$7="...")),"...",MONTH(B254)),"")</f>
        <v>4</v>
      </c>
      <c r="B254" s="10">
        <v>41758</v>
      </c>
      <c r="C254" s="11" t="s">
        <v>39</v>
      </c>
      <c r="D254" s="10">
        <v>41758</v>
      </c>
      <c r="E254" s="8" t="s">
        <v>112</v>
      </c>
      <c r="F254" s="5">
        <v>284900</v>
      </c>
      <c r="G254" s="15" t="s">
        <v>198</v>
      </c>
      <c r="H254" s="7" t="s">
        <v>229</v>
      </c>
      <c r="I254" s="5" t="str">
        <f>IF(AND(G254="154",'154 - CPSX'!$L$7=TH!A254),"154",IF(AND(G254="632",'632 - CPSX'!$K$7=TH!A254),"632",IF(AND(G254="6421",'641 - CPSX'!$K$7=TH!A254),"641",IF(AND(G254="6422",'642 - CPSX'!$N$7=TH!A254),"642",IF(AND(G254="242",'242 - CPSX'!$L$7=TH!A254),"242","")))))</f>
        <v/>
      </c>
    </row>
    <row r="255" spans="1:9">
      <c r="A255" s="6">
        <f>IF(B255&lt;&gt;"",IF(OR(AND(G255="154",'154 - CPSX'!$L$7="..."),AND(G255="632",'632 - CPSX'!$K$7="..."),AND(G255="641",'641 - CPSX'!$K$7="..."),AND(G255="642",'642 - CPSX'!$N$7="..."),AND(G255="242",'242 - CPSX'!$L$7="...")),"...",MONTH(B255)),"")</f>
        <v>5</v>
      </c>
      <c r="B255" s="10">
        <v>41765</v>
      </c>
      <c r="C255" s="11" t="s">
        <v>113</v>
      </c>
      <c r="D255" s="10">
        <v>41765</v>
      </c>
      <c r="E255" s="8" t="s">
        <v>193</v>
      </c>
      <c r="F255" s="5">
        <v>582092</v>
      </c>
      <c r="G255" s="15" t="s">
        <v>192</v>
      </c>
      <c r="H255" s="7" t="s">
        <v>184</v>
      </c>
      <c r="I255" s="5" t="str">
        <f>IF(AND(G255="154",'154 - CPSX'!$L$7=TH!A255),"154",IF(AND(G255="632",'632 - CPSX'!$K$7=TH!A255),"632",IF(AND(G255="6421",'641 - CPSX'!$K$7=TH!A255),"641",IF(AND(G255="6422",'642 - CPSX'!$N$7=TH!A255),"642",IF(AND(G255="242",'242 - CPSX'!$L$7=TH!A255),"242","")))))</f>
        <v/>
      </c>
    </row>
    <row r="256" spans="1:9">
      <c r="A256" s="6">
        <f>IF(B256&lt;&gt;"",IF(OR(AND(G256="154",'154 - CPSX'!$L$7="..."),AND(G256="632",'632 - CPSX'!$K$7="..."),AND(G256="641",'641 - CPSX'!$K$7="..."),AND(G256="642",'642 - CPSX'!$N$7="..."),AND(G256="242",'242 - CPSX'!$L$7="...")),"...",MONTH(B256)),"")</f>
        <v>5</v>
      </c>
      <c r="B256" s="10">
        <v>41765</v>
      </c>
      <c r="C256" s="11" t="s">
        <v>113</v>
      </c>
      <c r="D256" s="10">
        <v>41765</v>
      </c>
      <c r="E256" s="8" t="s">
        <v>193</v>
      </c>
      <c r="F256" s="5">
        <v>753221</v>
      </c>
      <c r="G256" s="15" t="s">
        <v>192</v>
      </c>
      <c r="H256" s="7" t="s">
        <v>184</v>
      </c>
      <c r="I256" s="5" t="str">
        <f>IF(AND(G256="154",'154 - CPSX'!$L$7=TH!A256),"154",IF(AND(G256="632",'632 - CPSX'!$K$7=TH!A256),"632",IF(AND(G256="6421",'641 - CPSX'!$K$7=TH!A256),"641",IF(AND(G256="6422",'642 - CPSX'!$N$7=TH!A256),"642",IF(AND(G256="242",'242 - CPSX'!$L$7=TH!A256),"242","")))))</f>
        <v/>
      </c>
    </row>
    <row r="257" spans="1:9">
      <c r="A257" s="6">
        <f>IF(B257&lt;&gt;"",IF(OR(AND(G257="154",'154 - CPSX'!$L$7="..."),AND(G257="632",'632 - CPSX'!$K$7="..."),AND(G257="641",'641 - CPSX'!$K$7="..."),AND(G257="642",'642 - CPSX'!$N$7="..."),AND(G257="242",'242 - CPSX'!$L$7="...")),"...",MONTH(B257)),"")</f>
        <v>5</v>
      </c>
      <c r="B257" s="10">
        <v>41765</v>
      </c>
      <c r="C257" s="11" t="s">
        <v>113</v>
      </c>
      <c r="D257" s="10">
        <v>41765</v>
      </c>
      <c r="E257" s="8" t="s">
        <v>193</v>
      </c>
      <c r="F257" s="5">
        <v>582092</v>
      </c>
      <c r="G257" s="15" t="s">
        <v>192</v>
      </c>
      <c r="H257" s="7" t="s">
        <v>184</v>
      </c>
      <c r="I257" s="5" t="str">
        <f>IF(AND(G257="154",'154 - CPSX'!$L$7=TH!A257),"154",IF(AND(G257="632",'632 - CPSX'!$K$7=TH!A257),"632",IF(AND(G257="6421",'641 - CPSX'!$K$7=TH!A257),"641",IF(AND(G257="6422",'642 - CPSX'!$N$7=TH!A257),"642",IF(AND(G257="242",'242 - CPSX'!$L$7=TH!A257),"242","")))))</f>
        <v/>
      </c>
    </row>
    <row r="258" spans="1:9">
      <c r="A258" s="6">
        <f>IF(B258&lt;&gt;"",IF(OR(AND(G258="154",'154 - CPSX'!$L$7="..."),AND(G258="632",'632 - CPSX'!$K$7="..."),AND(G258="641",'641 - CPSX'!$K$7="..."),AND(G258="642",'642 - CPSX'!$N$7="..."),AND(G258="242",'242 - CPSX'!$L$7="...")),"...",MONTH(B258)),"")</f>
        <v>5</v>
      </c>
      <c r="B258" s="10">
        <v>41765</v>
      </c>
      <c r="C258" s="11" t="s">
        <v>113</v>
      </c>
      <c r="D258" s="10">
        <v>41765</v>
      </c>
      <c r="E258" s="8" t="s">
        <v>193</v>
      </c>
      <c r="F258" s="5">
        <v>753221</v>
      </c>
      <c r="G258" s="15" t="s">
        <v>192</v>
      </c>
      <c r="H258" s="7" t="s">
        <v>184</v>
      </c>
      <c r="I258" s="5" t="str">
        <f>IF(AND(G258="154",'154 - CPSX'!$L$7=TH!A258),"154",IF(AND(G258="632",'632 - CPSX'!$K$7=TH!A258),"632",IF(AND(G258="6421",'641 - CPSX'!$K$7=TH!A258),"641",IF(AND(G258="6422",'642 - CPSX'!$N$7=TH!A258),"642",IF(AND(G258="242",'242 - CPSX'!$L$7=TH!A258),"242","")))))</f>
        <v/>
      </c>
    </row>
    <row r="259" spans="1:9">
      <c r="A259" s="6">
        <f>IF(B259&lt;&gt;"",IF(OR(AND(G259="154",'154 - CPSX'!$L$7="..."),AND(G259="632",'632 - CPSX'!$K$7="..."),AND(G259="641",'641 - CPSX'!$K$7="..."),AND(G259="642",'642 - CPSX'!$N$7="..."),AND(G259="242",'242 - CPSX'!$L$7="...")),"...",MONTH(B259)),"")</f>
        <v>5</v>
      </c>
      <c r="B259" s="10">
        <v>41767</v>
      </c>
      <c r="C259" s="11" t="s">
        <v>113</v>
      </c>
      <c r="D259" s="10">
        <v>41767</v>
      </c>
      <c r="E259" s="8" t="s">
        <v>273</v>
      </c>
      <c r="F259" s="5">
        <v>49948</v>
      </c>
      <c r="G259" s="15" t="s">
        <v>192</v>
      </c>
      <c r="H259" s="7" t="s">
        <v>184</v>
      </c>
      <c r="I259" s="5" t="str">
        <f>IF(AND(G259="154",'154 - CPSX'!$L$7=TH!A259),"154",IF(AND(G259="632",'632 - CPSX'!$K$7=TH!A259),"632",IF(AND(G259="6421",'641 - CPSX'!$K$7=TH!A259),"641",IF(AND(G259="6422",'642 - CPSX'!$N$7=TH!A259),"642",IF(AND(G259="242",'242 - CPSX'!$L$7=TH!A259),"242","")))))</f>
        <v/>
      </c>
    </row>
    <row r="260" spans="1:9">
      <c r="A260" s="6">
        <f>IF(B260&lt;&gt;"",IF(OR(AND(G260="154",'154 - CPSX'!$L$7="..."),AND(G260="632",'632 - CPSX'!$K$7="..."),AND(G260="641",'641 - CPSX'!$K$7="..."),AND(G260="642",'642 - CPSX'!$N$7="..."),AND(G260="242",'242 - CPSX'!$L$7="...")),"...",MONTH(B260)),"")</f>
        <v>5</v>
      </c>
      <c r="B260" s="10">
        <v>41766</v>
      </c>
      <c r="C260" s="11" t="s">
        <v>113</v>
      </c>
      <c r="D260" s="10">
        <v>41766</v>
      </c>
      <c r="E260" s="8" t="s">
        <v>194</v>
      </c>
      <c r="F260" s="5">
        <v>25000</v>
      </c>
      <c r="G260" s="15" t="s">
        <v>192</v>
      </c>
      <c r="H260" s="7" t="s">
        <v>115</v>
      </c>
      <c r="I260" s="5" t="str">
        <f>IF(AND(G260="154",'154 - CPSX'!$L$7=TH!A260),"154",IF(AND(G260="632",'632 - CPSX'!$K$7=TH!A260),"632",IF(AND(G260="6421",'641 - CPSX'!$K$7=TH!A260),"641",IF(AND(G260="6422",'642 - CPSX'!$N$7=TH!A260),"642",IF(AND(G260="242",'242 - CPSX'!$L$7=TH!A260),"242","")))))</f>
        <v/>
      </c>
    </row>
    <row r="261" spans="1:9">
      <c r="A261" s="6">
        <f>IF(B261&lt;&gt;"",IF(OR(AND(G261="154",'154 - CPSX'!$L$7="..."),AND(G261="632",'632 - CPSX'!$K$7="..."),AND(G261="641",'641 - CPSX'!$K$7="..."),AND(G261="642",'642 - CPSX'!$N$7="..."),AND(G261="242",'242 - CPSX'!$L$7="...")),"...",MONTH(B261)),"")</f>
        <v>5</v>
      </c>
      <c r="B261" s="10">
        <v>41766</v>
      </c>
      <c r="C261" s="11" t="s">
        <v>113</v>
      </c>
      <c r="D261" s="10">
        <v>41766</v>
      </c>
      <c r="E261" s="8" t="s">
        <v>194</v>
      </c>
      <c r="F261" s="5">
        <v>25000</v>
      </c>
      <c r="G261" s="15" t="s">
        <v>192</v>
      </c>
      <c r="H261" s="7" t="s">
        <v>115</v>
      </c>
      <c r="I261" s="5" t="str">
        <f>IF(AND(G261="154",'154 - CPSX'!$L$7=TH!A261),"154",IF(AND(G261="632",'632 - CPSX'!$K$7=TH!A261),"632",IF(AND(G261="6421",'641 - CPSX'!$K$7=TH!A261),"641",IF(AND(G261="6422",'642 - CPSX'!$N$7=TH!A261),"642",IF(AND(G261="242",'242 - CPSX'!$L$7=TH!A261),"242","")))))</f>
        <v/>
      </c>
    </row>
    <row r="262" spans="1:9">
      <c r="A262" s="6">
        <f>IF(B262&lt;&gt;"",IF(OR(AND(G262="154",'154 - CPSX'!$L$7="..."),AND(G262="632",'632 - CPSX'!$K$7="..."),AND(G262="641",'641 - CPSX'!$K$7="..."),AND(G262="642",'642 - CPSX'!$N$7="..."),AND(G262="242",'242 - CPSX'!$L$7="...")),"...",MONTH(B262)),"")</f>
        <v>5</v>
      </c>
      <c r="B262" s="10">
        <v>41766</v>
      </c>
      <c r="C262" s="11" t="s">
        <v>113</v>
      </c>
      <c r="D262" s="10">
        <v>41766</v>
      </c>
      <c r="E262" s="8" t="s">
        <v>194</v>
      </c>
      <c r="F262" s="5">
        <v>20000</v>
      </c>
      <c r="G262" s="15" t="s">
        <v>192</v>
      </c>
      <c r="H262" s="7" t="s">
        <v>115</v>
      </c>
      <c r="I262" s="5" t="str">
        <f>IF(AND(G262="154",'154 - CPSX'!$L$7=TH!A262),"154",IF(AND(G262="632",'632 - CPSX'!$K$7=TH!A262),"632",IF(AND(G262="6421",'641 - CPSX'!$K$7=TH!A262),"641",IF(AND(G262="6422",'642 - CPSX'!$N$7=TH!A262),"642",IF(AND(G262="242",'242 - CPSX'!$L$7=TH!A262),"242","")))))</f>
        <v/>
      </c>
    </row>
    <row r="263" spans="1:9">
      <c r="A263" s="6">
        <f>IF(B263&lt;&gt;"",IF(OR(AND(G263="154",'154 - CPSX'!$L$7="..."),AND(G263="632",'632 - CPSX'!$K$7="..."),AND(G263="641",'641 - CPSX'!$K$7="..."),AND(G263="642",'642 - CPSX'!$N$7="..."),AND(G263="242",'242 - CPSX'!$L$7="...")),"...",MONTH(B263)),"")</f>
        <v>5</v>
      </c>
      <c r="B263" s="10">
        <v>41774</v>
      </c>
      <c r="C263" s="11" t="s">
        <v>113</v>
      </c>
      <c r="D263" s="10">
        <v>41774</v>
      </c>
      <c r="E263" s="8" t="s">
        <v>194</v>
      </c>
      <c r="F263" s="5">
        <v>25000</v>
      </c>
      <c r="G263" s="15" t="s">
        <v>192</v>
      </c>
      <c r="H263" s="7" t="s">
        <v>115</v>
      </c>
      <c r="I263" s="5" t="str">
        <f>IF(AND(G263="154",'154 - CPSX'!$L$7=TH!A263),"154",IF(AND(G263="632",'632 - CPSX'!$K$7=TH!A263),"632",IF(AND(G263="6421",'641 - CPSX'!$K$7=TH!A263),"641",IF(AND(G263="6422",'642 - CPSX'!$N$7=TH!A263),"642",IF(AND(G263="242",'242 - CPSX'!$L$7=TH!A263),"242","")))))</f>
        <v/>
      </c>
    </row>
    <row r="264" spans="1:9">
      <c r="A264" s="6">
        <f>IF(B264&lt;&gt;"",IF(OR(AND(G264="154",'154 - CPSX'!$L$7="..."),AND(G264="632",'632 - CPSX'!$K$7="..."),AND(G264="641",'641 - CPSX'!$K$7="..."),AND(G264="642",'642 - CPSX'!$N$7="..."),AND(G264="242",'242 - CPSX'!$L$7="...")),"...",MONTH(B264)),"")</f>
        <v>5</v>
      </c>
      <c r="B264" s="10">
        <v>41774</v>
      </c>
      <c r="C264" s="11" t="s">
        <v>113</v>
      </c>
      <c r="D264" s="10">
        <v>41774</v>
      </c>
      <c r="E264" s="8" t="s">
        <v>194</v>
      </c>
      <c r="F264" s="5">
        <v>20000</v>
      </c>
      <c r="G264" s="15" t="s">
        <v>192</v>
      </c>
      <c r="H264" s="7" t="s">
        <v>115</v>
      </c>
      <c r="I264" s="5" t="str">
        <f>IF(AND(G264="154",'154 - CPSX'!$L$7=TH!A264),"154",IF(AND(G264="632",'632 - CPSX'!$K$7=TH!A264),"632",IF(AND(G264="6421",'641 - CPSX'!$K$7=TH!A264),"641",IF(AND(G264="6422",'642 - CPSX'!$N$7=TH!A264),"642",IF(AND(G264="242",'242 - CPSX'!$L$7=TH!A264),"242","")))))</f>
        <v/>
      </c>
    </row>
    <row r="265" spans="1:9">
      <c r="A265" s="6">
        <f>IF(B265&lt;&gt;"",IF(OR(AND(G265="154",'154 - CPSX'!$L$7="..."),AND(G265="632",'632 - CPSX'!$K$7="..."),AND(G265="641",'641 - CPSX'!$K$7="..."),AND(G265="642",'642 - CPSX'!$N$7="..."),AND(G265="242",'242 - CPSX'!$L$7="...")),"...",MONTH(B265)),"")</f>
        <v>5</v>
      </c>
      <c r="B265" s="10">
        <v>41774</v>
      </c>
      <c r="C265" s="11" t="s">
        <v>113</v>
      </c>
      <c r="D265" s="10">
        <v>41774</v>
      </c>
      <c r="E265" s="8" t="s">
        <v>194</v>
      </c>
      <c r="F265" s="5">
        <v>28256</v>
      </c>
      <c r="G265" s="15" t="s">
        <v>192</v>
      </c>
      <c r="H265" s="7" t="s">
        <v>115</v>
      </c>
      <c r="I265" s="5" t="str">
        <f>IF(AND(G265="154",'154 - CPSX'!$L$7=TH!A265),"154",IF(AND(G265="632",'632 - CPSX'!$K$7=TH!A265),"632",IF(AND(G265="6421",'641 - CPSX'!$K$7=TH!A265),"641",IF(AND(G265="6422",'642 - CPSX'!$N$7=TH!A265),"642",IF(AND(G265="242",'242 - CPSX'!$L$7=TH!A265),"242","")))))</f>
        <v/>
      </c>
    </row>
    <row r="266" spans="1:9">
      <c r="A266" s="6">
        <f>IF(B266&lt;&gt;"",IF(OR(AND(G266="154",'154 - CPSX'!$L$7="..."),AND(G266="632",'632 - CPSX'!$K$7="..."),AND(G266="641",'641 - CPSX'!$K$7="..."),AND(G266="642",'642 - CPSX'!$N$7="..."),AND(G266="242",'242 - CPSX'!$L$7="...")),"...",MONTH(B266)),"")</f>
        <v>5</v>
      </c>
      <c r="B266" s="10">
        <v>41774</v>
      </c>
      <c r="C266" s="11" t="s">
        <v>113</v>
      </c>
      <c r="D266" s="10">
        <v>41774</v>
      </c>
      <c r="E266" s="8" t="s">
        <v>194</v>
      </c>
      <c r="F266" s="5">
        <v>25000</v>
      </c>
      <c r="G266" s="15" t="s">
        <v>192</v>
      </c>
      <c r="H266" s="7" t="s">
        <v>115</v>
      </c>
      <c r="I266" s="5" t="str">
        <f>IF(AND(G266="154",'154 - CPSX'!$L$7=TH!A266),"154",IF(AND(G266="632",'632 - CPSX'!$K$7=TH!A266),"632",IF(AND(G266="6421",'641 - CPSX'!$K$7=TH!A266),"641",IF(AND(G266="6422",'642 - CPSX'!$N$7=TH!A266),"642",IF(AND(G266="242",'242 - CPSX'!$L$7=TH!A266),"242","")))))</f>
        <v/>
      </c>
    </row>
    <row r="267" spans="1:9">
      <c r="A267" s="6">
        <f>IF(B267&lt;&gt;"",IF(OR(AND(G267="154",'154 - CPSX'!$L$7="..."),AND(G267="632",'632 - CPSX'!$K$7="..."),AND(G267="641",'641 - CPSX'!$K$7="..."),AND(G267="642",'642 - CPSX'!$N$7="..."),AND(G267="242",'242 - CPSX'!$L$7="...")),"...",MONTH(B267)),"")</f>
        <v>5</v>
      </c>
      <c r="B267" s="10">
        <v>41774</v>
      </c>
      <c r="C267" s="11" t="s">
        <v>113</v>
      </c>
      <c r="D267" s="10">
        <v>41774</v>
      </c>
      <c r="E267" s="8" t="s">
        <v>194</v>
      </c>
      <c r="F267" s="5">
        <v>20000</v>
      </c>
      <c r="G267" s="15" t="s">
        <v>192</v>
      </c>
      <c r="H267" s="7" t="s">
        <v>115</v>
      </c>
      <c r="I267" s="5" t="str">
        <f>IF(AND(G267="154",'154 - CPSX'!$L$7=TH!A267),"154",IF(AND(G267="632",'632 - CPSX'!$K$7=TH!A267),"632",IF(AND(G267="6421",'641 - CPSX'!$K$7=TH!A267),"641",IF(AND(G267="6422",'642 - CPSX'!$N$7=TH!A267),"642",IF(AND(G267="242",'242 - CPSX'!$L$7=TH!A267),"242","")))))</f>
        <v/>
      </c>
    </row>
    <row r="268" spans="1:9">
      <c r="A268" s="6">
        <f>IF(B268&lt;&gt;"",IF(OR(AND(G268="154",'154 - CPSX'!$L$7="..."),AND(G268="632",'632 - CPSX'!$K$7="..."),AND(G268="641",'641 - CPSX'!$K$7="..."),AND(G268="642",'642 - CPSX'!$N$7="..."),AND(G268="242",'242 - CPSX'!$L$7="...")),"...",MONTH(B268)),"")</f>
        <v>5</v>
      </c>
      <c r="B268" s="10">
        <v>41774</v>
      </c>
      <c r="C268" s="11" t="s">
        <v>113</v>
      </c>
      <c r="D268" s="10">
        <v>41774</v>
      </c>
      <c r="E268" s="8" t="s">
        <v>194</v>
      </c>
      <c r="F268" s="5">
        <v>36000</v>
      </c>
      <c r="G268" s="15" t="s">
        <v>192</v>
      </c>
      <c r="H268" s="7" t="s">
        <v>115</v>
      </c>
      <c r="I268" s="5" t="str">
        <f>IF(AND(G268="154",'154 - CPSX'!$L$7=TH!A268),"154",IF(AND(G268="632",'632 - CPSX'!$K$7=TH!A268),"632",IF(AND(G268="6421",'641 - CPSX'!$K$7=TH!A268),"641",IF(AND(G268="6422",'642 - CPSX'!$N$7=TH!A268),"642",IF(AND(G268="242",'242 - CPSX'!$L$7=TH!A268),"242","")))))</f>
        <v/>
      </c>
    </row>
    <row r="269" spans="1:9">
      <c r="A269" s="6">
        <f>IF(B269&lt;&gt;"",IF(OR(AND(G269="154",'154 - CPSX'!$L$7="..."),AND(G269="632",'632 - CPSX'!$K$7="..."),AND(G269="641",'641 - CPSX'!$K$7="..."),AND(G269="642",'642 - CPSX'!$N$7="..."),AND(G269="242",'242 - CPSX'!$L$7="...")),"...",MONTH(B269)),"")</f>
        <v>5</v>
      </c>
      <c r="B269" s="10">
        <v>41774</v>
      </c>
      <c r="C269" s="11" t="s">
        <v>113</v>
      </c>
      <c r="D269" s="10">
        <v>41774</v>
      </c>
      <c r="E269" s="8" t="s">
        <v>194</v>
      </c>
      <c r="F269" s="5">
        <v>25000</v>
      </c>
      <c r="G269" s="15" t="s">
        <v>192</v>
      </c>
      <c r="H269" s="7" t="s">
        <v>115</v>
      </c>
      <c r="I269" s="5" t="str">
        <f>IF(AND(G269="154",'154 - CPSX'!$L$7=TH!A269),"154",IF(AND(G269="632",'632 - CPSX'!$K$7=TH!A269),"632",IF(AND(G269="6421",'641 - CPSX'!$K$7=TH!A269),"641",IF(AND(G269="6422",'642 - CPSX'!$N$7=TH!A269),"642",IF(AND(G269="242",'242 - CPSX'!$L$7=TH!A269),"242","")))))</f>
        <v/>
      </c>
    </row>
    <row r="270" spans="1:9">
      <c r="A270" s="6">
        <f>IF(B270&lt;&gt;"",IF(OR(AND(G270="154",'154 - CPSX'!$L$7="..."),AND(G270="632",'632 - CPSX'!$K$7="..."),AND(G270="641",'641 - CPSX'!$K$7="..."),AND(G270="642",'642 - CPSX'!$N$7="..."),AND(G270="242",'242 - CPSX'!$L$7="...")),"...",MONTH(B270)),"")</f>
        <v>5</v>
      </c>
      <c r="B270" s="10">
        <v>41774</v>
      </c>
      <c r="C270" s="11" t="s">
        <v>113</v>
      </c>
      <c r="D270" s="10">
        <v>41774</v>
      </c>
      <c r="E270" s="8" t="s">
        <v>274</v>
      </c>
      <c r="F270" s="5">
        <v>44075</v>
      </c>
      <c r="G270" s="15" t="s">
        <v>192</v>
      </c>
      <c r="H270" s="7" t="s">
        <v>115</v>
      </c>
      <c r="I270" s="5" t="str">
        <f>IF(AND(G270="154",'154 - CPSX'!$L$7=TH!A270),"154",IF(AND(G270="632",'632 - CPSX'!$K$7=TH!A270),"632",IF(AND(G270="6421",'641 - CPSX'!$K$7=TH!A270),"641",IF(AND(G270="6422",'642 - CPSX'!$N$7=TH!A270),"642",IF(AND(G270="242",'242 - CPSX'!$L$7=TH!A270),"242","")))))</f>
        <v/>
      </c>
    </row>
    <row r="271" spans="1:9">
      <c r="A271" s="6">
        <f>IF(B271&lt;&gt;"",IF(OR(AND(G271="154",'154 - CPSX'!$L$7="..."),AND(G271="632",'632 - CPSX'!$K$7="..."),AND(G271="641",'641 - CPSX'!$K$7="..."),AND(G271="642",'642 - CPSX'!$N$7="..."),AND(G271="242",'242 - CPSX'!$L$7="...")),"...",MONTH(B271)),"")</f>
        <v>5</v>
      </c>
      <c r="B271" s="10">
        <v>41781</v>
      </c>
      <c r="C271" s="11" t="s">
        <v>113</v>
      </c>
      <c r="D271" s="10">
        <v>41781</v>
      </c>
      <c r="E271" s="8" t="s">
        <v>194</v>
      </c>
      <c r="F271" s="5">
        <v>53072</v>
      </c>
      <c r="G271" s="15" t="s">
        <v>192</v>
      </c>
      <c r="H271" s="7" t="s">
        <v>115</v>
      </c>
      <c r="I271" s="5" t="str">
        <f>IF(AND(G271="154",'154 - CPSX'!$L$7=TH!A271),"154",IF(AND(G271="632",'632 - CPSX'!$K$7=TH!A271),"632",IF(AND(G271="6421",'641 - CPSX'!$K$7=TH!A271),"641",IF(AND(G271="6422",'642 - CPSX'!$N$7=TH!A271),"642",IF(AND(G271="242",'242 - CPSX'!$L$7=TH!A271),"242","")))))</f>
        <v/>
      </c>
    </row>
    <row r="272" spans="1:9">
      <c r="A272" s="6">
        <f>IF(B272&lt;&gt;"",IF(OR(AND(G272="154",'154 - CPSX'!$L$7="..."),AND(G272="632",'632 - CPSX'!$K$7="..."),AND(G272="641",'641 - CPSX'!$K$7="..."),AND(G272="642",'642 - CPSX'!$N$7="..."),AND(G272="242",'242 - CPSX'!$L$7="...")),"...",MONTH(B272)),"")</f>
        <v>5</v>
      </c>
      <c r="B272" s="10">
        <v>41783</v>
      </c>
      <c r="C272" s="11" t="s">
        <v>113</v>
      </c>
      <c r="D272" s="10">
        <v>41783</v>
      </c>
      <c r="E272" s="8" t="s">
        <v>194</v>
      </c>
      <c r="F272" s="5">
        <v>45000</v>
      </c>
      <c r="G272" s="15" t="s">
        <v>192</v>
      </c>
      <c r="H272" s="7" t="s">
        <v>115</v>
      </c>
      <c r="I272" s="5" t="str">
        <f>IF(AND(G272="154",'154 - CPSX'!$L$7=TH!A272),"154",IF(AND(G272="632",'632 - CPSX'!$K$7=TH!A272),"632",IF(AND(G272="6421",'641 - CPSX'!$K$7=TH!A272),"641",IF(AND(G272="6422",'642 - CPSX'!$N$7=TH!A272),"642",IF(AND(G272="242",'242 - CPSX'!$L$7=TH!A272),"242","")))))</f>
        <v/>
      </c>
    </row>
    <row r="273" spans="1:9">
      <c r="A273" s="6">
        <f>IF(B273&lt;&gt;"",IF(OR(AND(G273="154",'154 - CPSX'!$L$7="..."),AND(G273="632",'632 - CPSX'!$K$7="..."),AND(G273="641",'641 - CPSX'!$K$7="..."),AND(G273="642",'642 - CPSX'!$N$7="..."),AND(G273="242",'242 - CPSX'!$L$7="...")),"...",MONTH(B273)),"")</f>
        <v>5</v>
      </c>
      <c r="B273" s="10">
        <v>41783</v>
      </c>
      <c r="C273" s="11" t="s">
        <v>113</v>
      </c>
      <c r="D273" s="10">
        <v>41783</v>
      </c>
      <c r="E273" s="8" t="s">
        <v>194</v>
      </c>
      <c r="F273" s="5">
        <v>25000</v>
      </c>
      <c r="G273" s="15" t="s">
        <v>192</v>
      </c>
      <c r="H273" s="7" t="s">
        <v>115</v>
      </c>
      <c r="I273" s="5" t="str">
        <f>IF(AND(G273="154",'154 - CPSX'!$L$7=TH!A273),"154",IF(AND(G273="632",'632 - CPSX'!$K$7=TH!A273),"632",IF(AND(G273="6421",'641 - CPSX'!$K$7=TH!A273),"641",IF(AND(G273="6422",'642 - CPSX'!$N$7=TH!A273),"642",IF(AND(G273="242",'242 - CPSX'!$L$7=TH!A273),"242","")))))</f>
        <v/>
      </c>
    </row>
    <row r="274" spans="1:9">
      <c r="A274" s="6">
        <f>IF(B274&lt;&gt;"",IF(OR(AND(G274="154",'154 - CPSX'!$L$7="..."),AND(G274="632",'632 - CPSX'!$K$7="..."),AND(G274="641",'641 - CPSX'!$K$7="..."),AND(G274="642",'642 - CPSX'!$N$7="..."),AND(G274="242",'242 - CPSX'!$L$7="...")),"...",MONTH(B274)),"")</f>
        <v>5</v>
      </c>
      <c r="B274" s="10">
        <v>41783</v>
      </c>
      <c r="C274" s="11" t="s">
        <v>113</v>
      </c>
      <c r="D274" s="10">
        <v>41783</v>
      </c>
      <c r="E274" s="8" t="s">
        <v>194</v>
      </c>
      <c r="F274" s="5">
        <v>25000</v>
      </c>
      <c r="G274" s="15" t="s">
        <v>192</v>
      </c>
      <c r="H274" s="7" t="s">
        <v>115</v>
      </c>
      <c r="I274" s="5" t="str">
        <f>IF(AND(G274="154",'154 - CPSX'!$L$7=TH!A274),"154",IF(AND(G274="632",'632 - CPSX'!$K$7=TH!A274),"632",IF(AND(G274="6421",'641 - CPSX'!$K$7=TH!A274),"641",IF(AND(G274="6422",'642 - CPSX'!$N$7=TH!A274),"642",IF(AND(G274="242",'242 - CPSX'!$L$7=TH!A274),"242","")))))</f>
        <v/>
      </c>
    </row>
    <row r="275" spans="1:9">
      <c r="A275" s="6">
        <f>IF(B275&lt;&gt;"",IF(OR(AND(G275="154",'154 - CPSX'!$L$7="..."),AND(G275="632",'632 - CPSX'!$K$7="..."),AND(G275="641",'641 - CPSX'!$K$7="..."),AND(G275="642",'642 - CPSX'!$N$7="..."),AND(G275="242",'242 - CPSX'!$L$7="...")),"...",MONTH(B275)),"")</f>
        <v>5</v>
      </c>
      <c r="B275" s="10">
        <v>41785</v>
      </c>
      <c r="C275" s="11" t="s">
        <v>113</v>
      </c>
      <c r="D275" s="10">
        <v>41785</v>
      </c>
      <c r="E275" s="8" t="s">
        <v>194</v>
      </c>
      <c r="F275" s="5">
        <v>25000</v>
      </c>
      <c r="G275" s="15" t="s">
        <v>192</v>
      </c>
      <c r="H275" s="7" t="s">
        <v>115</v>
      </c>
      <c r="I275" s="5" t="str">
        <f>IF(AND(G275="154",'154 - CPSX'!$L$7=TH!A275),"154",IF(AND(G275="632",'632 - CPSX'!$K$7=TH!A275),"632",IF(AND(G275="6421",'641 - CPSX'!$K$7=TH!A275),"641",IF(AND(G275="6422",'642 - CPSX'!$N$7=TH!A275),"642",IF(AND(G275="242",'242 - CPSX'!$L$7=TH!A275),"242","")))))</f>
        <v/>
      </c>
    </row>
    <row r="276" spans="1:9">
      <c r="A276" s="6">
        <f>IF(B276&lt;&gt;"",IF(OR(AND(G276="154",'154 - CPSX'!$L$7="..."),AND(G276="632",'632 - CPSX'!$K$7="..."),AND(G276="641",'641 - CPSX'!$K$7="..."),AND(G276="642",'642 - CPSX'!$N$7="..."),AND(G276="242",'242 - CPSX'!$L$7="...")),"...",MONTH(B276)),"")</f>
        <v>5</v>
      </c>
      <c r="B276" s="10">
        <v>41790</v>
      </c>
      <c r="C276" s="11" t="s">
        <v>39</v>
      </c>
      <c r="D276" s="10">
        <v>41781</v>
      </c>
      <c r="E276" s="8" t="s">
        <v>275</v>
      </c>
      <c r="F276" s="5">
        <v>84480000</v>
      </c>
      <c r="G276" s="15" t="s">
        <v>198</v>
      </c>
      <c r="H276" s="7" t="s">
        <v>18</v>
      </c>
      <c r="I276" s="5" t="str">
        <f>IF(AND(G276="154",'154 - CPSX'!$L$7=TH!A276),"154",IF(AND(G276="632",'632 - CPSX'!$K$7=TH!A276),"632",IF(AND(G276="6421",'641 - CPSX'!$K$7=TH!A276),"641",IF(AND(G276="6422",'642 - CPSX'!$N$7=TH!A276),"642",IF(AND(G276="242",'242 - CPSX'!$L$7=TH!A276),"242","")))))</f>
        <v/>
      </c>
    </row>
    <row r="277" spans="1:9">
      <c r="A277" s="6">
        <f>IF(B277&lt;&gt;"",IF(OR(AND(G277="154",'154 - CPSX'!$L$7="..."),AND(G277="632",'632 - CPSX'!$K$7="..."),AND(G277="641",'641 - CPSX'!$K$7="..."),AND(G277="642",'642 - CPSX'!$N$7="..."),AND(G277="242",'242 - CPSX'!$L$7="...")),"...",MONTH(B277)),"")</f>
        <v>5</v>
      </c>
      <c r="B277" s="10">
        <v>41790</v>
      </c>
      <c r="C277" s="11" t="s">
        <v>39</v>
      </c>
      <c r="D277" s="10">
        <v>41781</v>
      </c>
      <c r="E277" s="8" t="s">
        <v>276</v>
      </c>
      <c r="F277" s="5">
        <v>5829120</v>
      </c>
      <c r="G277" s="15" t="s">
        <v>198</v>
      </c>
      <c r="H277" s="7" t="s">
        <v>18</v>
      </c>
      <c r="I277" s="5" t="str">
        <f>IF(AND(G277="154",'154 - CPSX'!$L$7=TH!A277),"154",IF(AND(G277="632",'632 - CPSX'!$K$7=TH!A277),"632",IF(AND(G277="6421",'641 - CPSX'!$K$7=TH!A277),"641",IF(AND(G277="6422",'642 - CPSX'!$N$7=TH!A277),"642",IF(AND(G277="242",'242 - CPSX'!$L$7=TH!A277),"242","")))))</f>
        <v/>
      </c>
    </row>
    <row r="278" spans="1:9">
      <c r="A278" s="6">
        <f>IF(B278&lt;&gt;"",IF(OR(AND(G278="154",'154 - CPSX'!$L$7="..."),AND(G278="632",'632 - CPSX'!$K$7="..."),AND(G278="641",'641 - CPSX'!$K$7="..."),AND(G278="642",'642 - CPSX'!$N$7="..."),AND(G278="242",'242 - CPSX'!$L$7="...")),"...",MONTH(B278)),"")</f>
        <v>5</v>
      </c>
      <c r="B278" s="10">
        <v>41790</v>
      </c>
      <c r="C278" s="11" t="s">
        <v>39</v>
      </c>
      <c r="D278" s="10">
        <v>41764</v>
      </c>
      <c r="E278" s="8" t="s">
        <v>201</v>
      </c>
      <c r="F278" s="5">
        <v>4745455</v>
      </c>
      <c r="G278" s="15" t="s">
        <v>198</v>
      </c>
      <c r="H278" s="7" t="s">
        <v>18</v>
      </c>
      <c r="I278" s="5" t="str">
        <f>IF(AND(G278="154",'154 - CPSX'!$L$7=TH!A278),"154",IF(AND(G278="632",'632 - CPSX'!$K$7=TH!A278),"632",IF(AND(G278="6421",'641 - CPSX'!$K$7=TH!A278),"641",IF(AND(G278="6422",'642 - CPSX'!$N$7=TH!A278),"642",IF(AND(G278="242",'242 - CPSX'!$L$7=TH!A278),"242","")))))</f>
        <v/>
      </c>
    </row>
    <row r="279" spans="1:9">
      <c r="A279" s="6">
        <f>IF(B279&lt;&gt;"",IF(OR(AND(G279="154",'154 - CPSX'!$L$7="..."),AND(G279="632",'632 - CPSX'!$K$7="..."),AND(G279="641",'641 - CPSX'!$K$7="..."),AND(G279="642",'642 - CPSX'!$N$7="..."),AND(G279="242",'242 - CPSX'!$L$7="...")),"...",MONTH(B279)),"")</f>
        <v>5</v>
      </c>
      <c r="B279" s="10">
        <v>41790</v>
      </c>
      <c r="C279" s="11" t="s">
        <v>39</v>
      </c>
      <c r="D279" s="10">
        <v>41768</v>
      </c>
      <c r="E279" s="8" t="s">
        <v>185</v>
      </c>
      <c r="F279" s="5">
        <v>4836480</v>
      </c>
      <c r="G279" s="15" t="s">
        <v>198</v>
      </c>
      <c r="H279" s="7" t="s">
        <v>18</v>
      </c>
      <c r="I279" s="5" t="str">
        <f>IF(AND(G279="154",'154 - CPSX'!$L$7=TH!A279),"154",IF(AND(G279="632",'632 - CPSX'!$K$7=TH!A279),"632",IF(AND(G279="6421",'641 - CPSX'!$K$7=TH!A279),"641",IF(AND(G279="6422",'642 - CPSX'!$N$7=TH!A279),"642",IF(AND(G279="242",'242 - CPSX'!$L$7=TH!A279),"242","")))))</f>
        <v/>
      </c>
    </row>
    <row r="280" spans="1:9">
      <c r="A280" s="6">
        <f>IF(B280&lt;&gt;"",IF(OR(AND(G280="154",'154 - CPSX'!$L$7="..."),AND(G280="632",'632 - CPSX'!$K$7="..."),AND(G280="641",'641 - CPSX'!$K$7="..."),AND(G280="642",'642 - CPSX'!$N$7="..."),AND(G280="242",'242 - CPSX'!$L$7="...")),"...",MONTH(B280)),"")</f>
        <v>5</v>
      </c>
      <c r="B280" s="10">
        <v>41790</v>
      </c>
      <c r="C280" s="11" t="s">
        <v>39</v>
      </c>
      <c r="D280" s="10">
        <v>41768</v>
      </c>
      <c r="E280" s="8" t="s">
        <v>277</v>
      </c>
      <c r="F280" s="5">
        <v>1909440</v>
      </c>
      <c r="G280" s="15" t="s">
        <v>198</v>
      </c>
      <c r="H280" s="7" t="s">
        <v>18</v>
      </c>
      <c r="I280" s="5" t="str">
        <f>IF(AND(G280="154",'154 - CPSX'!$L$7=TH!A280),"154",IF(AND(G280="632",'632 - CPSX'!$K$7=TH!A280),"632",IF(AND(G280="6421",'641 - CPSX'!$K$7=TH!A280),"641",IF(AND(G280="6422",'642 - CPSX'!$N$7=TH!A280),"642",IF(AND(G280="242",'242 - CPSX'!$L$7=TH!A280),"242","")))))</f>
        <v/>
      </c>
    </row>
    <row r="281" spans="1:9">
      <c r="A281" s="6">
        <f>IF(B281&lt;&gt;"",IF(OR(AND(G281="154",'154 - CPSX'!$L$7="..."),AND(G281="632",'632 - CPSX'!$K$7="..."),AND(G281="641",'641 - CPSX'!$K$7="..."),AND(G281="642",'642 - CPSX'!$N$7="..."),AND(G281="242",'242 - CPSX'!$L$7="...")),"...",MONTH(B281)),"")</f>
        <v>5</v>
      </c>
      <c r="B281" s="10">
        <v>41790</v>
      </c>
      <c r="C281" s="11" t="s">
        <v>39</v>
      </c>
      <c r="D281" s="10">
        <v>41768</v>
      </c>
      <c r="E281" s="8" t="s">
        <v>185</v>
      </c>
      <c r="F281" s="5">
        <v>16262400</v>
      </c>
      <c r="G281" s="15" t="s">
        <v>198</v>
      </c>
      <c r="H281" s="7" t="s">
        <v>18</v>
      </c>
      <c r="I281" s="5" t="str">
        <f>IF(AND(G281="154",'154 - CPSX'!$L$7=TH!A281),"154",IF(AND(G281="632",'632 - CPSX'!$K$7=TH!A281),"632",IF(AND(G281="6421",'641 - CPSX'!$K$7=TH!A281),"641",IF(AND(G281="6422",'642 - CPSX'!$N$7=TH!A281),"642",IF(AND(G281="242",'242 - CPSX'!$L$7=TH!A281),"242","")))))</f>
        <v/>
      </c>
    </row>
    <row r="282" spans="1:9">
      <c r="A282" s="6">
        <f>IF(B282&lt;&gt;"",IF(OR(AND(G282="154",'154 - CPSX'!$L$7="..."),AND(G282="632",'632 - CPSX'!$K$7="..."),AND(G282="641",'641 - CPSX'!$K$7="..."),AND(G282="642",'642 - CPSX'!$N$7="..."),AND(G282="242",'242 - CPSX'!$L$7="...")),"...",MONTH(B282)),"")</f>
        <v>5</v>
      </c>
      <c r="B282" s="10">
        <v>41790</v>
      </c>
      <c r="C282" s="11" t="s">
        <v>39</v>
      </c>
      <c r="D282" s="10">
        <v>41768</v>
      </c>
      <c r="E282" s="8" t="s">
        <v>277</v>
      </c>
      <c r="F282" s="5">
        <v>3873600</v>
      </c>
      <c r="G282" s="15" t="s">
        <v>198</v>
      </c>
      <c r="H282" s="7" t="s">
        <v>18</v>
      </c>
      <c r="I282" s="5" t="str">
        <f>IF(AND(G282="154",'154 - CPSX'!$L$7=TH!A282),"154",IF(AND(G282="632",'632 - CPSX'!$K$7=TH!A282),"632",IF(AND(G282="6421",'641 - CPSX'!$K$7=TH!A282),"641",IF(AND(G282="6422",'642 - CPSX'!$N$7=TH!A282),"642",IF(AND(G282="242",'242 - CPSX'!$L$7=TH!A282),"242","")))))</f>
        <v/>
      </c>
    </row>
    <row r="283" spans="1:9">
      <c r="A283" s="6">
        <f>IF(B283&lt;&gt;"",IF(OR(AND(G283="154",'154 - CPSX'!$L$7="..."),AND(G283="632",'632 - CPSX'!$K$7="..."),AND(G283="641",'641 - CPSX'!$K$7="..."),AND(G283="642",'642 - CPSX'!$N$7="..."),AND(G283="242",'242 - CPSX'!$L$7="...")),"...",MONTH(B283)),"")</f>
        <v>5</v>
      </c>
      <c r="B283" s="10">
        <v>41790</v>
      </c>
      <c r="C283" s="11" t="s">
        <v>39</v>
      </c>
      <c r="D283" s="10">
        <v>41768</v>
      </c>
      <c r="E283" s="8" t="s">
        <v>201</v>
      </c>
      <c r="F283" s="5">
        <v>4581818</v>
      </c>
      <c r="G283" s="15" t="s">
        <v>198</v>
      </c>
      <c r="H283" s="7" t="s">
        <v>18</v>
      </c>
      <c r="I283" s="5" t="str">
        <f>IF(AND(G283="154",'154 - CPSX'!$L$7=TH!A283),"154",IF(AND(G283="632",'632 - CPSX'!$K$7=TH!A283),"632",IF(AND(G283="6421",'641 - CPSX'!$K$7=TH!A283),"641",IF(AND(G283="6422",'642 - CPSX'!$N$7=TH!A283),"642",IF(AND(G283="242",'242 - CPSX'!$L$7=TH!A283),"242","")))))</f>
        <v/>
      </c>
    </row>
    <row r="284" spans="1:9">
      <c r="A284" s="6">
        <f>IF(B284&lt;&gt;"",IF(OR(AND(G284="154",'154 - CPSX'!$L$7="..."),AND(G284="632",'632 - CPSX'!$K$7="..."),AND(G284="641",'641 - CPSX'!$K$7="..."),AND(G284="642",'642 - CPSX'!$N$7="..."),AND(G284="242",'242 - CPSX'!$L$7="...")),"...",MONTH(B284)),"")</f>
        <v>5</v>
      </c>
      <c r="B284" s="10">
        <v>41790</v>
      </c>
      <c r="C284" s="11" t="s">
        <v>39</v>
      </c>
      <c r="D284" s="10">
        <v>41788</v>
      </c>
      <c r="E284" s="8" t="s">
        <v>185</v>
      </c>
      <c r="F284" s="5">
        <v>14836500</v>
      </c>
      <c r="G284" s="15" t="s">
        <v>198</v>
      </c>
      <c r="H284" s="7" t="s">
        <v>18</v>
      </c>
      <c r="I284" s="5" t="str">
        <f>IF(AND(G284="154",'154 - CPSX'!$L$7=TH!A284),"154",IF(AND(G284="632",'632 - CPSX'!$K$7=TH!A284),"632",IF(AND(G284="6421",'641 - CPSX'!$K$7=TH!A284),"641",IF(AND(G284="6422",'642 - CPSX'!$N$7=TH!A284),"642",IF(AND(G284="242",'242 - CPSX'!$L$7=TH!A284),"242","")))))</f>
        <v/>
      </c>
    </row>
    <row r="285" spans="1:9">
      <c r="A285" s="6">
        <f>IF(B285&lt;&gt;"",IF(OR(AND(G285="154",'154 - CPSX'!$L$7="..."),AND(G285="632",'632 - CPSX'!$K$7="..."),AND(G285="641",'641 - CPSX'!$K$7="..."),AND(G285="642",'642 - CPSX'!$N$7="..."),AND(G285="242",'242 - CPSX'!$L$7="...")),"...",MONTH(B285)),"")</f>
        <v>5</v>
      </c>
      <c r="B285" s="10">
        <v>41790</v>
      </c>
      <c r="C285" s="11" t="s">
        <v>39</v>
      </c>
      <c r="D285" s="10">
        <v>41788</v>
      </c>
      <c r="E285" s="8" t="s">
        <v>277</v>
      </c>
      <c r="F285" s="5">
        <v>4493905</v>
      </c>
      <c r="G285" s="15" t="s">
        <v>198</v>
      </c>
      <c r="H285" s="7" t="s">
        <v>18</v>
      </c>
      <c r="I285" s="5" t="str">
        <f>IF(AND(G285="154",'154 - CPSX'!$L$7=TH!A285),"154",IF(AND(G285="632",'632 - CPSX'!$K$7=TH!A285),"632",IF(AND(G285="6421",'641 - CPSX'!$K$7=TH!A285),"641",IF(AND(G285="6422",'642 - CPSX'!$N$7=TH!A285),"642",IF(AND(G285="242",'242 - CPSX'!$L$7=TH!A285),"242","")))))</f>
        <v/>
      </c>
    </row>
    <row r="286" spans="1:9">
      <c r="A286" s="6">
        <f>IF(B286&lt;&gt;"",IF(OR(AND(G286="154",'154 - CPSX'!$L$7="..."),AND(G286="632",'632 - CPSX'!$K$7="..."),AND(G286="641",'641 - CPSX'!$K$7="..."),AND(G286="642",'642 - CPSX'!$N$7="..."),AND(G286="242",'242 - CPSX'!$L$7="...")),"...",MONTH(B286)),"")</f>
        <v>5</v>
      </c>
      <c r="B286" s="10">
        <v>41790</v>
      </c>
      <c r="C286" s="11" t="s">
        <v>39</v>
      </c>
      <c r="D286" s="10">
        <v>41779</v>
      </c>
      <c r="E286" s="8" t="s">
        <v>196</v>
      </c>
      <c r="F286" s="5">
        <v>46000000</v>
      </c>
      <c r="G286" s="15" t="s">
        <v>192</v>
      </c>
      <c r="H286" s="7" t="s">
        <v>18</v>
      </c>
      <c r="I286" s="5" t="str">
        <f>IF(AND(G286="154",'154 - CPSX'!$L$7=TH!A286),"154",IF(AND(G286="632",'632 - CPSX'!$K$7=TH!A286),"632",IF(AND(G286="6421",'641 - CPSX'!$K$7=TH!A286),"641",IF(AND(G286="6422",'642 - CPSX'!$N$7=TH!A286),"642",IF(AND(G286="242",'242 - CPSX'!$L$7=TH!A286),"242","")))))</f>
        <v/>
      </c>
    </row>
    <row r="287" spans="1:9">
      <c r="A287" s="6">
        <f>IF(B287&lt;&gt;"",IF(OR(AND(G287="154",'154 - CPSX'!$L$7="..."),AND(G287="632",'632 - CPSX'!$K$7="..."),AND(G287="641",'641 - CPSX'!$K$7="..."),AND(G287="642",'642 - CPSX'!$N$7="..."),AND(G287="242",'242 - CPSX'!$L$7="...")),"...",MONTH(B287)),"")</f>
        <v>5</v>
      </c>
      <c r="B287" s="10">
        <v>41790</v>
      </c>
      <c r="C287" s="11" t="s">
        <v>39</v>
      </c>
      <c r="D287" s="10">
        <v>41767</v>
      </c>
      <c r="E287" s="8" t="s">
        <v>261</v>
      </c>
      <c r="F287" s="5">
        <v>4512000</v>
      </c>
      <c r="G287" s="15" t="s">
        <v>198</v>
      </c>
      <c r="H287" s="7" t="s">
        <v>18</v>
      </c>
      <c r="I287" s="5" t="str">
        <f>IF(AND(G287="154",'154 - CPSX'!$L$7=TH!A287),"154",IF(AND(G287="632",'632 - CPSX'!$K$7=TH!A287),"632",IF(AND(G287="6421",'641 - CPSX'!$K$7=TH!A287),"641",IF(AND(G287="6422",'642 - CPSX'!$N$7=TH!A287),"642",IF(AND(G287="242",'242 - CPSX'!$L$7=TH!A287),"242","")))))</f>
        <v/>
      </c>
    </row>
    <row r="288" spans="1:9">
      <c r="A288" s="6">
        <f>IF(B288&lt;&gt;"",IF(OR(AND(G288="154",'154 - CPSX'!$L$7="..."),AND(G288="632",'632 - CPSX'!$K$7="..."),AND(G288="641",'641 - CPSX'!$K$7="..."),AND(G288="642",'642 - CPSX'!$N$7="..."),AND(G288="242",'242 - CPSX'!$L$7="...")),"...",MONTH(B288)),"")</f>
        <v>5</v>
      </c>
      <c r="B288" s="10">
        <v>41790</v>
      </c>
      <c r="C288" s="11" t="s">
        <v>39</v>
      </c>
      <c r="D288" s="10">
        <v>41790</v>
      </c>
      <c r="E288" s="8" t="s">
        <v>104</v>
      </c>
      <c r="F288" s="5">
        <v>10098000</v>
      </c>
      <c r="G288" s="15" t="s">
        <v>198</v>
      </c>
      <c r="H288" s="7" t="s">
        <v>18</v>
      </c>
      <c r="I288" s="5" t="str">
        <f>IF(AND(G288="154",'154 - CPSX'!$L$7=TH!A288),"154",IF(AND(G288="632",'632 - CPSX'!$K$7=TH!A288),"632",IF(AND(G288="6421",'641 - CPSX'!$K$7=TH!A288),"641",IF(AND(G288="6422",'642 - CPSX'!$N$7=TH!A288),"642",IF(AND(G288="242",'242 - CPSX'!$L$7=TH!A288),"242","")))))</f>
        <v/>
      </c>
    </row>
    <row r="289" spans="1:9">
      <c r="A289" s="6">
        <f>IF(B289&lt;&gt;"",IF(OR(AND(G289="154",'154 - CPSX'!$L$7="..."),AND(G289="632",'632 - CPSX'!$K$7="..."),AND(G289="641",'641 - CPSX'!$K$7="..."),AND(G289="642",'642 - CPSX'!$N$7="..."),AND(G289="242",'242 - CPSX'!$L$7="...")),"...",MONTH(B289)),"")</f>
        <v>5</v>
      </c>
      <c r="B289" s="10">
        <v>41790</v>
      </c>
      <c r="C289" s="11" t="s">
        <v>39</v>
      </c>
      <c r="D289" s="10">
        <v>41789</v>
      </c>
      <c r="E289" s="8" t="s">
        <v>278</v>
      </c>
      <c r="F289" s="5">
        <v>18877600</v>
      </c>
      <c r="G289" s="15" t="s">
        <v>198</v>
      </c>
      <c r="H289" s="7" t="s">
        <v>18</v>
      </c>
      <c r="I289" s="5" t="str">
        <f>IF(AND(G289="154",'154 - CPSX'!$L$7=TH!A289),"154",IF(AND(G289="632",'632 - CPSX'!$K$7=TH!A289),"632",IF(AND(G289="6421",'641 - CPSX'!$K$7=TH!A289),"641",IF(AND(G289="6422",'642 - CPSX'!$N$7=TH!A289),"642",IF(AND(G289="242",'242 - CPSX'!$L$7=TH!A289),"242","")))))</f>
        <v/>
      </c>
    </row>
    <row r="290" spans="1:9">
      <c r="A290" s="6">
        <f>IF(B290&lt;&gt;"",IF(OR(AND(G290="154",'154 - CPSX'!$L$7="..."),AND(G290="632",'632 - CPSX'!$K$7="..."),AND(G290="641",'641 - CPSX'!$K$7="..."),AND(G290="642",'642 - CPSX'!$N$7="..."),AND(G290="242",'242 - CPSX'!$L$7="...")),"...",MONTH(B290)),"")</f>
        <v>5</v>
      </c>
      <c r="B290" s="10">
        <v>41772</v>
      </c>
      <c r="C290" s="11" t="s">
        <v>39</v>
      </c>
      <c r="D290" s="10">
        <v>41772</v>
      </c>
      <c r="E290" s="8" t="s">
        <v>279</v>
      </c>
      <c r="F290" s="5">
        <v>231037</v>
      </c>
      <c r="G290" s="15" t="s">
        <v>192</v>
      </c>
      <c r="H290" s="7" t="s">
        <v>118</v>
      </c>
      <c r="I290" s="5" t="str">
        <f>IF(AND(G290="154",'154 - CPSX'!$L$7=TH!A290),"154",IF(AND(G290="632",'632 - CPSX'!$K$7=TH!A290),"632",IF(AND(G290="6421",'641 - CPSX'!$K$7=TH!A290),"641",IF(AND(G290="6422",'642 - CPSX'!$N$7=TH!A290),"642",IF(AND(G290="242",'242 - CPSX'!$L$7=TH!A290),"242","")))))</f>
        <v/>
      </c>
    </row>
    <row r="291" spans="1:9">
      <c r="A291" s="6">
        <f>IF(B291&lt;&gt;"",IF(OR(AND(G291="154",'154 - CPSX'!$L$7="..."),AND(G291="632",'632 - CPSX'!$K$7="..."),AND(G291="641",'641 - CPSX'!$K$7="..."),AND(G291="642",'642 - CPSX'!$N$7="..."),AND(G291="242",'242 - CPSX'!$L$7="...")),"...",MONTH(B291)),"")</f>
        <v>5</v>
      </c>
      <c r="B291" s="10">
        <v>41772</v>
      </c>
      <c r="C291" s="11" t="s">
        <v>39</v>
      </c>
      <c r="D291" s="10">
        <v>41772</v>
      </c>
      <c r="E291" s="8" t="s">
        <v>205</v>
      </c>
      <c r="F291" s="5">
        <v>1791800</v>
      </c>
      <c r="G291" s="15" t="s">
        <v>192</v>
      </c>
      <c r="H291" s="7" t="s">
        <v>118</v>
      </c>
      <c r="I291" s="5" t="str">
        <f>IF(AND(G291="154",'154 - CPSX'!$L$7=TH!A291),"154",IF(AND(G291="632",'632 - CPSX'!$K$7=TH!A291),"632",IF(AND(G291="6421",'641 - CPSX'!$K$7=TH!A291),"641",IF(AND(G291="6422",'642 - CPSX'!$N$7=TH!A291),"642",IF(AND(G291="242",'242 - CPSX'!$L$7=TH!A291),"242","")))))</f>
        <v/>
      </c>
    </row>
    <row r="292" spans="1:9">
      <c r="A292" s="6">
        <f>IF(B292&lt;&gt;"",IF(OR(AND(G292="154",'154 - CPSX'!$L$7="..."),AND(G292="632",'632 - CPSX'!$K$7="..."),AND(G292="641",'641 - CPSX'!$K$7="..."),AND(G292="642",'642 - CPSX'!$N$7="..."),AND(G292="242",'242 - CPSX'!$L$7="...")),"...",MONTH(B292)),"")</f>
        <v>5</v>
      </c>
      <c r="B292" s="10">
        <v>41772</v>
      </c>
      <c r="C292" s="11" t="s">
        <v>39</v>
      </c>
      <c r="D292" s="10">
        <v>41772</v>
      </c>
      <c r="E292" s="8" t="s">
        <v>205</v>
      </c>
      <c r="F292" s="5">
        <v>1791800</v>
      </c>
      <c r="G292" s="15" t="s">
        <v>192</v>
      </c>
      <c r="H292" s="7" t="s">
        <v>118</v>
      </c>
      <c r="I292" s="5" t="str">
        <f>IF(AND(G292="154",'154 - CPSX'!$L$7=TH!A292),"154",IF(AND(G292="632",'632 - CPSX'!$K$7=TH!A292),"632",IF(AND(G292="6421",'641 - CPSX'!$K$7=TH!A292),"641",IF(AND(G292="6422",'642 - CPSX'!$N$7=TH!A292),"642",IF(AND(G292="242",'242 - CPSX'!$L$7=TH!A292),"242","")))))</f>
        <v/>
      </c>
    </row>
    <row r="293" spans="1:9">
      <c r="A293" s="6">
        <f>IF(B293&lt;&gt;"",IF(OR(AND(G293="154",'154 - CPSX'!$L$7="..."),AND(G293="632",'632 - CPSX'!$K$7="..."),AND(G293="641",'641 - CPSX'!$K$7="..."),AND(G293="642",'642 - CPSX'!$N$7="..."),AND(G293="242",'242 - CPSX'!$L$7="...")),"...",MONTH(B293)),"")</f>
        <v>5</v>
      </c>
      <c r="B293" s="10">
        <v>41773</v>
      </c>
      <c r="C293" s="11" t="s">
        <v>39</v>
      </c>
      <c r="D293" s="10">
        <v>41773</v>
      </c>
      <c r="E293" s="8" t="s">
        <v>207</v>
      </c>
      <c r="F293" s="5">
        <v>1137476</v>
      </c>
      <c r="G293" s="15" t="s">
        <v>192</v>
      </c>
      <c r="H293" s="7" t="s">
        <v>118</v>
      </c>
      <c r="I293" s="5" t="str">
        <f>IF(AND(G293="154",'154 - CPSX'!$L$7=TH!A293),"154",IF(AND(G293="632",'632 - CPSX'!$K$7=TH!A293),"632",IF(AND(G293="6421",'641 - CPSX'!$K$7=TH!A293),"641",IF(AND(G293="6422",'642 - CPSX'!$N$7=TH!A293),"642",IF(AND(G293="242",'242 - CPSX'!$L$7=TH!A293),"242","")))))</f>
        <v/>
      </c>
    </row>
    <row r="294" spans="1:9">
      <c r="A294" s="6">
        <f>IF(B294&lt;&gt;"",IF(OR(AND(G294="154",'154 - CPSX'!$L$7="..."),AND(G294="632",'632 - CPSX'!$K$7="..."),AND(G294="641",'641 - CPSX'!$K$7="..."),AND(G294="642",'642 - CPSX'!$N$7="..."),AND(G294="242",'242 - CPSX'!$L$7="...")),"...",MONTH(B294)),"")</f>
        <v>5</v>
      </c>
      <c r="B294" s="10">
        <v>41761</v>
      </c>
      <c r="C294" s="11" t="s">
        <v>145</v>
      </c>
      <c r="D294" s="10">
        <v>41759</v>
      </c>
      <c r="E294" s="8" t="s">
        <v>280</v>
      </c>
      <c r="F294" s="5">
        <v>2046197</v>
      </c>
      <c r="G294" s="15" t="s">
        <v>192</v>
      </c>
      <c r="H294" s="7" t="s">
        <v>212</v>
      </c>
      <c r="I294" s="5" t="str">
        <f>IF(AND(G294="154",'154 - CPSX'!$L$7=TH!A294),"154",IF(AND(G294="632",'632 - CPSX'!$K$7=TH!A294),"632",IF(AND(G294="6421",'641 - CPSX'!$K$7=TH!A294),"641",IF(AND(G294="6422",'642 - CPSX'!$N$7=TH!A294),"642",IF(AND(G294="242",'242 - CPSX'!$L$7=TH!A294),"242","")))))</f>
        <v/>
      </c>
    </row>
    <row r="295" spans="1:9">
      <c r="A295" s="6">
        <f>IF(B295&lt;&gt;"",IF(OR(AND(G295="154",'154 - CPSX'!$L$7="..."),AND(G295="632",'632 - CPSX'!$K$7="..."),AND(G295="641",'641 - CPSX'!$K$7="..."),AND(G295="642",'642 - CPSX'!$N$7="..."),AND(G295="242",'242 - CPSX'!$L$7="...")),"...",MONTH(B295)),"")</f>
        <v>5</v>
      </c>
      <c r="B295" s="10">
        <v>41761</v>
      </c>
      <c r="C295" s="11" t="s">
        <v>157</v>
      </c>
      <c r="D295" s="10">
        <v>41759</v>
      </c>
      <c r="E295" s="8" t="s">
        <v>281</v>
      </c>
      <c r="F295" s="5">
        <v>500000</v>
      </c>
      <c r="G295" s="15" t="s">
        <v>192</v>
      </c>
      <c r="H295" s="7" t="s">
        <v>212</v>
      </c>
      <c r="I295" s="5" t="str">
        <f>IF(AND(G295="154",'154 - CPSX'!$L$7=TH!A295),"154",IF(AND(G295="632",'632 - CPSX'!$K$7=TH!A295),"632",IF(AND(G295="6421",'641 - CPSX'!$K$7=TH!A295),"641",IF(AND(G295="6422",'642 - CPSX'!$N$7=TH!A295),"642",IF(AND(G295="242",'242 - CPSX'!$L$7=TH!A295),"242","")))))</f>
        <v/>
      </c>
    </row>
    <row r="296" spans="1:9">
      <c r="A296" s="6">
        <f>IF(B296&lt;&gt;"",IF(OR(AND(G296="154",'154 - CPSX'!$L$7="..."),AND(G296="632",'632 - CPSX'!$K$7="..."),AND(G296="641",'641 - CPSX'!$K$7="..."),AND(G296="642",'642 - CPSX'!$N$7="..."),AND(G296="242",'242 - CPSX'!$L$7="...")),"...",MONTH(B296)),"")</f>
        <v>5</v>
      </c>
      <c r="B296" s="10">
        <v>41767</v>
      </c>
      <c r="C296" s="11" t="s">
        <v>187</v>
      </c>
      <c r="D296" s="10">
        <v>41767</v>
      </c>
      <c r="E296" s="8" t="s">
        <v>282</v>
      </c>
      <c r="F296" s="5">
        <v>1630000</v>
      </c>
      <c r="G296" s="15" t="s">
        <v>198</v>
      </c>
      <c r="H296" s="7" t="s">
        <v>212</v>
      </c>
      <c r="I296" s="5" t="str">
        <f>IF(AND(G296="154",'154 - CPSX'!$L$7=TH!A296),"154",IF(AND(G296="632",'632 - CPSX'!$K$7=TH!A296),"632",IF(AND(G296="6421",'641 - CPSX'!$K$7=TH!A296),"641",IF(AND(G296="6422",'642 - CPSX'!$N$7=TH!A296),"642",IF(AND(G296="242",'242 - CPSX'!$L$7=TH!A296),"242","")))))</f>
        <v/>
      </c>
    </row>
    <row r="297" spans="1:9">
      <c r="A297" s="6">
        <f>IF(B297&lt;&gt;"",IF(OR(AND(G297="154",'154 - CPSX'!$L$7="..."),AND(G297="632",'632 - CPSX'!$K$7="..."),AND(G297="641",'641 - CPSX'!$K$7="..."),AND(G297="642",'642 - CPSX'!$N$7="..."),AND(G297="242",'242 - CPSX'!$L$7="...")),"...",MONTH(B297)),"")</f>
        <v>5</v>
      </c>
      <c r="B297" s="10">
        <v>41767</v>
      </c>
      <c r="C297" s="11" t="s">
        <v>146</v>
      </c>
      <c r="D297" s="10">
        <v>41767</v>
      </c>
      <c r="E297" s="8" t="s">
        <v>283</v>
      </c>
      <c r="F297" s="5">
        <v>112800</v>
      </c>
      <c r="G297" s="15" t="s">
        <v>192</v>
      </c>
      <c r="H297" s="7" t="s">
        <v>212</v>
      </c>
      <c r="I297" s="5" t="str">
        <f>IF(AND(G297="154",'154 - CPSX'!$L$7=TH!A297),"154",IF(AND(G297="632",'632 - CPSX'!$K$7=TH!A297),"632",IF(AND(G297="6421",'641 - CPSX'!$K$7=TH!A297),"641",IF(AND(G297="6422",'642 - CPSX'!$N$7=TH!A297),"642",IF(AND(G297="242",'242 - CPSX'!$L$7=TH!A297),"242","")))))</f>
        <v/>
      </c>
    </row>
    <row r="298" spans="1:9">
      <c r="A298" s="6">
        <f>IF(B298&lt;&gt;"",IF(OR(AND(G298="154",'154 - CPSX'!$L$7="..."),AND(G298="632",'632 - CPSX'!$K$7="..."),AND(G298="641",'641 - CPSX'!$K$7="..."),AND(G298="642",'642 - CPSX'!$N$7="..."),AND(G298="242",'242 - CPSX'!$L$7="...")),"...",MONTH(B298)),"")</f>
        <v>5</v>
      </c>
      <c r="B298" s="10">
        <v>41769</v>
      </c>
      <c r="C298" s="11" t="s">
        <v>178</v>
      </c>
      <c r="D298" s="10">
        <v>41769</v>
      </c>
      <c r="E298" s="8" t="s">
        <v>123</v>
      </c>
      <c r="F298" s="5">
        <v>2216727</v>
      </c>
      <c r="G298" s="15" t="s">
        <v>192</v>
      </c>
      <c r="H298" s="7" t="s">
        <v>212</v>
      </c>
      <c r="I298" s="5" t="str">
        <f>IF(AND(G298="154",'154 - CPSX'!$L$7=TH!A298),"154",IF(AND(G298="632",'632 - CPSX'!$K$7=TH!A298),"632",IF(AND(G298="6421",'641 - CPSX'!$K$7=TH!A298),"641",IF(AND(G298="6422",'642 - CPSX'!$N$7=TH!A298),"642",IF(AND(G298="242",'242 - CPSX'!$L$7=TH!A298),"242","")))))</f>
        <v/>
      </c>
    </row>
    <row r="299" spans="1:9">
      <c r="A299" s="6">
        <f>IF(B299&lt;&gt;"",IF(OR(AND(G299="154",'154 - CPSX'!$L$7="..."),AND(G299="632",'632 - CPSX'!$K$7="..."),AND(G299="641",'641 - CPSX'!$K$7="..."),AND(G299="642",'642 - CPSX'!$N$7="..."),AND(G299="242",'242 - CPSX'!$L$7="...")),"...",MONTH(B299)),"")</f>
        <v>5</v>
      </c>
      <c r="B299" s="10">
        <v>41774</v>
      </c>
      <c r="C299" s="11" t="s">
        <v>152</v>
      </c>
      <c r="D299" s="10">
        <v>41774</v>
      </c>
      <c r="E299" s="8" t="s">
        <v>123</v>
      </c>
      <c r="F299" s="5">
        <v>294273</v>
      </c>
      <c r="G299" s="15" t="s">
        <v>192</v>
      </c>
      <c r="H299" s="7" t="s">
        <v>212</v>
      </c>
      <c r="I299" s="5" t="str">
        <f>IF(AND(G299="154",'154 - CPSX'!$L$7=TH!A299),"154",IF(AND(G299="632",'632 - CPSX'!$K$7=TH!A299),"632",IF(AND(G299="6421",'641 - CPSX'!$K$7=TH!A299),"641",IF(AND(G299="6422",'642 - CPSX'!$N$7=TH!A299),"642",IF(AND(G299="242",'242 - CPSX'!$L$7=TH!A299),"242","")))))</f>
        <v/>
      </c>
    </row>
    <row r="300" spans="1:9">
      <c r="A300" s="6">
        <f>IF(B300&lt;&gt;"",IF(OR(AND(G300="154",'154 - CPSX'!$L$7="..."),AND(G300="632",'632 - CPSX'!$K$7="..."),AND(G300="641",'641 - CPSX'!$K$7="..."),AND(G300="642",'642 - CPSX'!$N$7="..."),AND(G300="242",'242 - CPSX'!$L$7="...")),"...",MONTH(B300)),"")</f>
        <v>5</v>
      </c>
      <c r="B300" s="10">
        <v>41778</v>
      </c>
      <c r="C300" s="11" t="s">
        <v>163</v>
      </c>
      <c r="D300" s="10">
        <v>41778</v>
      </c>
      <c r="E300" s="8" t="s">
        <v>282</v>
      </c>
      <c r="F300" s="5">
        <v>525000</v>
      </c>
      <c r="G300" s="15" t="s">
        <v>198</v>
      </c>
      <c r="H300" s="7" t="s">
        <v>212</v>
      </c>
      <c r="I300" s="5" t="str">
        <f>IF(AND(G300="154",'154 - CPSX'!$L$7=TH!A300),"154",IF(AND(G300="632",'632 - CPSX'!$K$7=TH!A300),"632",IF(AND(G300="6421",'641 - CPSX'!$K$7=TH!A300),"641",IF(AND(G300="6422",'642 - CPSX'!$N$7=TH!A300),"642",IF(AND(G300="242",'242 - CPSX'!$L$7=TH!A300),"242","")))))</f>
        <v/>
      </c>
    </row>
    <row r="301" spans="1:9">
      <c r="A301" s="6">
        <f>IF(B301&lt;&gt;"",IF(OR(AND(G301="154",'154 - CPSX'!$L$7="..."),AND(G301="632",'632 - CPSX'!$K$7="..."),AND(G301="641",'641 - CPSX'!$K$7="..."),AND(G301="642",'642 - CPSX'!$N$7="..."),AND(G301="242",'242 - CPSX'!$L$7="...")),"...",MONTH(B301)),"")</f>
        <v>5</v>
      </c>
      <c r="B301" s="10">
        <v>41779</v>
      </c>
      <c r="C301" s="11" t="s">
        <v>156</v>
      </c>
      <c r="D301" s="10">
        <v>41779</v>
      </c>
      <c r="E301" s="8" t="s">
        <v>123</v>
      </c>
      <c r="F301" s="5">
        <v>3278909</v>
      </c>
      <c r="G301" s="15" t="s">
        <v>192</v>
      </c>
      <c r="H301" s="7" t="s">
        <v>212</v>
      </c>
      <c r="I301" s="5" t="str">
        <f>IF(AND(G301="154",'154 - CPSX'!$L$7=TH!A301),"154",IF(AND(G301="632",'632 - CPSX'!$K$7=TH!A301),"632",IF(AND(G301="6421",'641 - CPSX'!$K$7=TH!A301),"641",IF(AND(G301="6422",'642 - CPSX'!$N$7=TH!A301),"642",IF(AND(G301="242",'242 - CPSX'!$L$7=TH!A301),"242","")))))</f>
        <v/>
      </c>
    </row>
    <row r="302" spans="1:9">
      <c r="A302" s="6">
        <f>IF(B302&lt;&gt;"",IF(OR(AND(G302="154",'154 - CPSX'!$L$7="..."),AND(G302="632",'632 - CPSX'!$K$7="..."),AND(G302="641",'641 - CPSX'!$K$7="..."),AND(G302="642",'642 - CPSX'!$N$7="..."),AND(G302="242",'242 - CPSX'!$L$7="...")),"...",MONTH(B302)),"")</f>
        <v>5</v>
      </c>
      <c r="B302" s="10">
        <v>41779</v>
      </c>
      <c r="C302" s="11" t="s">
        <v>165</v>
      </c>
      <c r="D302" s="10">
        <v>41779</v>
      </c>
      <c r="E302" s="8" t="s">
        <v>284</v>
      </c>
      <c r="F302" s="5">
        <v>800000</v>
      </c>
      <c r="G302" s="15" t="s">
        <v>192</v>
      </c>
      <c r="H302" s="7" t="s">
        <v>212</v>
      </c>
      <c r="I302" s="5" t="str">
        <f>IF(AND(G302="154",'154 - CPSX'!$L$7=TH!A302),"154",IF(AND(G302="632",'632 - CPSX'!$K$7=TH!A302),"632",IF(AND(G302="6421",'641 - CPSX'!$K$7=TH!A302),"641",IF(AND(G302="6422",'642 - CPSX'!$N$7=TH!A302),"642",IF(AND(G302="242",'242 - CPSX'!$L$7=TH!A302),"242","")))))</f>
        <v/>
      </c>
    </row>
    <row r="303" spans="1:9">
      <c r="A303" s="6">
        <f>IF(B303&lt;&gt;"",IF(OR(AND(G303="154",'154 - CPSX'!$L$7="..."),AND(G303="632",'632 - CPSX'!$K$7="..."),AND(G303="641",'641 - CPSX'!$K$7="..."),AND(G303="642",'642 - CPSX'!$N$7="..."),AND(G303="242",'242 - CPSX'!$L$7="...")),"...",MONTH(B303)),"")</f>
        <v>5</v>
      </c>
      <c r="B303" s="10">
        <v>41783</v>
      </c>
      <c r="C303" s="11" t="s">
        <v>181</v>
      </c>
      <c r="D303" s="10">
        <v>41783</v>
      </c>
      <c r="E303" s="8" t="s">
        <v>285</v>
      </c>
      <c r="F303" s="5">
        <v>2934000</v>
      </c>
      <c r="G303" s="15" t="s">
        <v>192</v>
      </c>
      <c r="H303" s="7" t="s">
        <v>212</v>
      </c>
      <c r="I303" s="5" t="str">
        <f>IF(AND(G303="154",'154 - CPSX'!$L$7=TH!A303),"154",IF(AND(G303="632",'632 - CPSX'!$K$7=TH!A303),"632",IF(AND(G303="6421",'641 - CPSX'!$K$7=TH!A303),"641",IF(AND(G303="6422",'642 - CPSX'!$N$7=TH!A303),"642",IF(AND(G303="242",'242 - CPSX'!$L$7=TH!A303),"242","")))))</f>
        <v/>
      </c>
    </row>
    <row r="304" spans="1:9">
      <c r="A304" s="6">
        <f>IF(B304&lt;&gt;"",IF(OR(AND(G304="154",'154 - CPSX'!$L$7="..."),AND(G304="632",'632 - CPSX'!$K$7="..."),AND(G304="641",'641 - CPSX'!$K$7="..."),AND(G304="642",'642 - CPSX'!$N$7="..."),AND(G304="242",'242 - CPSX'!$L$7="...")),"...",MONTH(B304)),"")</f>
        <v>5</v>
      </c>
      <c r="B304" s="10">
        <v>41785</v>
      </c>
      <c r="C304" s="11" t="s">
        <v>190</v>
      </c>
      <c r="D304" s="10">
        <v>41785</v>
      </c>
      <c r="E304" s="8" t="s">
        <v>224</v>
      </c>
      <c r="F304" s="5">
        <v>17200000</v>
      </c>
      <c r="G304" s="15" t="s">
        <v>192</v>
      </c>
      <c r="H304" s="7" t="s">
        <v>212</v>
      </c>
      <c r="I304" s="5" t="str">
        <f>IF(AND(G304="154",'154 - CPSX'!$L$7=TH!A304),"154",IF(AND(G304="632",'632 - CPSX'!$K$7=TH!A304),"632",IF(AND(G304="6421",'641 - CPSX'!$K$7=TH!A304),"641",IF(AND(G304="6422",'642 - CPSX'!$N$7=TH!A304),"642",IF(AND(G304="242",'242 - CPSX'!$L$7=TH!A304),"242","")))))</f>
        <v/>
      </c>
    </row>
    <row r="305" spans="1:9">
      <c r="A305" s="6">
        <f>IF(B305&lt;&gt;"",IF(OR(AND(G305="154",'154 - CPSX'!$L$7="..."),AND(G305="632",'632 - CPSX'!$K$7="..."),AND(G305="641",'641 - CPSX'!$K$7="..."),AND(G305="642",'642 - CPSX'!$N$7="..."),AND(G305="242",'242 - CPSX'!$L$7="...")),"...",MONTH(B305)),"")</f>
        <v>5</v>
      </c>
      <c r="B305" s="10">
        <v>41786</v>
      </c>
      <c r="C305" s="11" t="s">
        <v>167</v>
      </c>
      <c r="D305" s="10">
        <v>41786</v>
      </c>
      <c r="E305" s="8" t="s">
        <v>286</v>
      </c>
      <c r="F305" s="5">
        <v>500000</v>
      </c>
      <c r="G305" s="15" t="s">
        <v>198</v>
      </c>
      <c r="H305" s="7" t="s">
        <v>212</v>
      </c>
      <c r="I305" s="5" t="str">
        <f>IF(AND(G305="154",'154 - CPSX'!$L$7=TH!A305),"154",IF(AND(G305="632",'632 - CPSX'!$K$7=TH!A305),"632",IF(AND(G305="6421",'641 - CPSX'!$K$7=TH!A305),"641",IF(AND(G305="6422",'642 - CPSX'!$N$7=TH!A305),"642",IF(AND(G305="242",'242 - CPSX'!$L$7=TH!A305),"242","")))))</f>
        <v/>
      </c>
    </row>
    <row r="306" spans="1:9">
      <c r="A306" s="6">
        <f>IF(B306&lt;&gt;"",IF(OR(AND(G306="154",'154 - CPSX'!$L$7="..."),AND(G306="632",'632 - CPSX'!$K$7="..."),AND(G306="641",'641 - CPSX'!$K$7="..."),AND(G306="642",'642 - CPSX'!$N$7="..."),AND(G306="242",'242 - CPSX'!$L$7="...")),"...",MONTH(B306)),"")</f>
        <v>5</v>
      </c>
      <c r="B306" s="10">
        <v>41787</v>
      </c>
      <c r="C306" s="11" t="s">
        <v>169</v>
      </c>
      <c r="D306" s="10">
        <v>41787</v>
      </c>
      <c r="E306" s="8" t="s">
        <v>287</v>
      </c>
      <c r="F306" s="5">
        <v>2954545</v>
      </c>
      <c r="G306" s="15" t="s">
        <v>198</v>
      </c>
      <c r="H306" s="7" t="s">
        <v>212</v>
      </c>
      <c r="I306" s="5" t="str">
        <f>IF(AND(G306="154",'154 - CPSX'!$L$7=TH!A306),"154",IF(AND(G306="632",'632 - CPSX'!$K$7=TH!A306),"632",IF(AND(G306="6421",'641 - CPSX'!$K$7=TH!A306),"641",IF(AND(G306="6422",'642 - CPSX'!$N$7=TH!A306),"642",IF(AND(G306="242",'242 - CPSX'!$L$7=TH!A306),"242","")))))</f>
        <v/>
      </c>
    </row>
    <row r="307" spans="1:9">
      <c r="A307" s="6">
        <f>IF(B307&lt;&gt;"",IF(OR(AND(G307="154",'154 - CPSX'!$L$7="..."),AND(G307="632",'632 - CPSX'!$K$7="..."),AND(G307="641",'641 - CPSX'!$K$7="..."),AND(G307="642",'642 - CPSX'!$N$7="..."),AND(G307="242",'242 - CPSX'!$L$7="...")),"...",MONTH(B307)),"")</f>
        <v>5</v>
      </c>
      <c r="B307" s="10">
        <v>41790</v>
      </c>
      <c r="C307" s="11" t="s">
        <v>142</v>
      </c>
      <c r="D307" s="10">
        <v>41790</v>
      </c>
      <c r="E307" s="8" t="s">
        <v>123</v>
      </c>
      <c r="F307" s="5">
        <v>475364</v>
      </c>
      <c r="G307" s="15" t="s">
        <v>192</v>
      </c>
      <c r="H307" s="7" t="s">
        <v>212</v>
      </c>
      <c r="I307" s="5" t="str">
        <f>IF(AND(G307="154",'154 - CPSX'!$L$7=TH!A307),"154",IF(AND(G307="632",'632 - CPSX'!$K$7=TH!A307),"632",IF(AND(G307="6421",'641 - CPSX'!$K$7=TH!A307),"641",IF(AND(G307="6422",'642 - CPSX'!$N$7=TH!A307),"642",IF(AND(G307="242",'242 - CPSX'!$L$7=TH!A307),"242","")))))</f>
        <v/>
      </c>
    </row>
    <row r="308" spans="1:9">
      <c r="A308" s="6">
        <f>IF(B308&lt;&gt;"",IF(OR(AND(G308="154",'154 - CPSX'!$L$7="..."),AND(G308="632",'632 - CPSX'!$K$7="..."),AND(G308="641",'641 - CPSX'!$K$7="..."),AND(G308="642",'642 - CPSX'!$N$7="..."),AND(G308="242",'242 - CPSX'!$L$7="...")),"...",MONTH(B308)),"")</f>
        <v>5</v>
      </c>
      <c r="B308" s="10">
        <v>41790</v>
      </c>
      <c r="C308" s="11" t="s">
        <v>182</v>
      </c>
      <c r="D308" s="10">
        <v>41790</v>
      </c>
      <c r="E308" s="8" t="s">
        <v>123</v>
      </c>
      <c r="F308" s="5">
        <v>4548909</v>
      </c>
      <c r="G308" s="15" t="s">
        <v>192</v>
      </c>
      <c r="H308" s="7" t="s">
        <v>212</v>
      </c>
      <c r="I308" s="5" t="str">
        <f>IF(AND(G308="154",'154 - CPSX'!$L$7=TH!A308),"154",IF(AND(G308="632",'632 - CPSX'!$K$7=TH!A308),"632",IF(AND(G308="6421",'641 - CPSX'!$K$7=TH!A308),"641",IF(AND(G308="6422",'642 - CPSX'!$N$7=TH!A308),"642",IF(AND(G308="242",'242 - CPSX'!$L$7=TH!A308),"242","")))))</f>
        <v/>
      </c>
    </row>
    <row r="309" spans="1:9">
      <c r="A309" s="6">
        <f>IF(B309&lt;&gt;"",IF(OR(AND(G309="154",'154 - CPSX'!$L$7="..."),AND(G309="632",'632 - CPSX'!$K$7="..."),AND(G309="641",'641 - CPSX'!$K$7="..."),AND(G309="642",'642 - CPSX'!$N$7="..."),AND(G309="242",'242 - CPSX'!$L$7="...")),"...",MONTH(B309)),"")</f>
        <v>5</v>
      </c>
      <c r="B309" s="10">
        <v>41790</v>
      </c>
      <c r="C309" s="11" t="s">
        <v>150</v>
      </c>
      <c r="D309" s="10">
        <v>41790</v>
      </c>
      <c r="E309" s="8" t="s">
        <v>288</v>
      </c>
      <c r="F309" s="5">
        <v>500000</v>
      </c>
      <c r="G309" s="15" t="s">
        <v>192</v>
      </c>
      <c r="H309" s="7" t="s">
        <v>212</v>
      </c>
      <c r="I309" s="5" t="str">
        <f>IF(AND(G309="154",'154 - CPSX'!$L$7=TH!A309),"154",IF(AND(G309="632",'632 - CPSX'!$K$7=TH!A309),"632",IF(AND(G309="6421",'641 - CPSX'!$K$7=TH!A309),"641",IF(AND(G309="6422",'642 - CPSX'!$N$7=TH!A309),"642",IF(AND(G309="242",'242 - CPSX'!$L$7=TH!A309),"242","")))))</f>
        <v/>
      </c>
    </row>
    <row r="310" spans="1:9">
      <c r="A310" s="6">
        <f>IF(B310&lt;&gt;"",IF(OR(AND(G310="154",'154 - CPSX'!$L$7="..."),AND(G310="632",'632 - CPSX'!$K$7="..."),AND(G310="641",'641 - CPSX'!$K$7="..."),AND(G310="642",'642 - CPSX'!$N$7="..."),AND(G310="242",'242 - CPSX'!$L$7="...")),"...",MONTH(B310)),"")</f>
        <v>5</v>
      </c>
      <c r="B310" s="10">
        <v>41790</v>
      </c>
      <c r="C310" s="11" t="s">
        <v>39</v>
      </c>
      <c r="D310" s="10">
        <v>41790</v>
      </c>
      <c r="E310" s="8" t="s">
        <v>125</v>
      </c>
      <c r="F310" s="5">
        <v>3671166</v>
      </c>
      <c r="G310" s="15" t="s">
        <v>192</v>
      </c>
      <c r="H310" s="7" t="s">
        <v>61</v>
      </c>
      <c r="I310" s="5" t="str">
        <f>IF(AND(G310="154",'154 - CPSX'!$L$7=TH!A310),"154",IF(AND(G310="632",'632 - CPSX'!$K$7=TH!A310),"632",IF(AND(G310="6421",'641 - CPSX'!$K$7=TH!A310),"641",IF(AND(G310="6422",'642 - CPSX'!$N$7=TH!A310),"642",IF(AND(G310="242",'242 - CPSX'!$L$7=TH!A310),"242","")))))</f>
        <v/>
      </c>
    </row>
    <row r="311" spans="1:9">
      <c r="A311" s="6">
        <f>IF(B311&lt;&gt;"",IF(OR(AND(G311="154",'154 - CPSX'!$L$7="..."),AND(G311="632",'632 - CPSX'!$K$7="..."),AND(G311="641",'641 - CPSX'!$K$7="..."),AND(G311="642",'642 - CPSX'!$N$7="..."),AND(G311="242",'242 - CPSX'!$L$7="...")),"...",MONTH(B311)),"")</f>
        <v>5</v>
      </c>
      <c r="B311" s="10">
        <v>41790</v>
      </c>
      <c r="C311" s="11" t="s">
        <v>39</v>
      </c>
      <c r="D311" s="10">
        <v>41790</v>
      </c>
      <c r="E311" s="8" t="s">
        <v>126</v>
      </c>
      <c r="F311" s="5">
        <v>28546837</v>
      </c>
      <c r="G311" s="15" t="s">
        <v>192</v>
      </c>
      <c r="H311" s="7" t="s">
        <v>61</v>
      </c>
      <c r="I311" s="5" t="str">
        <f>IF(AND(G311="154",'154 - CPSX'!$L$7=TH!A311),"154",IF(AND(G311="632",'632 - CPSX'!$K$7=TH!A311),"632",IF(AND(G311="6421",'641 - CPSX'!$K$7=TH!A311),"641",IF(AND(G311="6422",'642 - CPSX'!$N$7=TH!A311),"642",IF(AND(G311="242",'242 - CPSX'!$L$7=TH!A311),"242","")))))</f>
        <v/>
      </c>
    </row>
    <row r="312" spans="1:9">
      <c r="A312" s="6">
        <f>IF(B312&lt;&gt;"",IF(OR(AND(G312="154",'154 - CPSX'!$L$7="..."),AND(G312="632",'632 - CPSX'!$K$7="..."),AND(G312="641",'641 - CPSX'!$K$7="..."),AND(G312="642",'642 - CPSX'!$N$7="..."),AND(G312="242",'242 - CPSX'!$L$7="...")),"...",MONTH(B312)),"")</f>
        <v>5</v>
      </c>
      <c r="B312" s="10">
        <v>41790</v>
      </c>
      <c r="C312" s="11" t="s">
        <v>39</v>
      </c>
      <c r="D312" s="10">
        <v>41790</v>
      </c>
      <c r="E312" s="8" t="s">
        <v>108</v>
      </c>
      <c r="F312" s="5">
        <v>24917115</v>
      </c>
      <c r="G312" s="15" t="s">
        <v>198</v>
      </c>
      <c r="H312" s="7" t="s">
        <v>77</v>
      </c>
      <c r="I312" s="5" t="str">
        <f>IF(AND(G312="154",'154 - CPSX'!$L$7=TH!A312),"154",IF(AND(G312="632",'632 - CPSX'!$K$7=TH!A312),"632",IF(AND(G312="6421",'641 - CPSX'!$K$7=TH!A312),"641",IF(AND(G312="6422",'642 - CPSX'!$N$7=TH!A312),"642",IF(AND(G312="242",'242 - CPSX'!$L$7=TH!A312),"242","")))))</f>
        <v/>
      </c>
    </row>
    <row r="313" spans="1:9">
      <c r="A313" s="6">
        <f>IF(B313&lt;&gt;"",IF(OR(AND(G313="154",'154 - CPSX'!$L$7="..."),AND(G313="632",'632 - CPSX'!$K$7="..."),AND(G313="641",'641 - CPSX'!$K$7="..."),AND(G313="642",'642 - CPSX'!$N$7="..."),AND(G313="242",'242 - CPSX'!$L$7="...")),"...",MONTH(B313)),"")</f>
        <v>5</v>
      </c>
      <c r="B313" s="10">
        <v>41790</v>
      </c>
      <c r="C313" s="11" t="s">
        <v>39</v>
      </c>
      <c r="D313" s="10">
        <v>41790</v>
      </c>
      <c r="E313" s="8" t="s">
        <v>109</v>
      </c>
      <c r="F313" s="5">
        <v>2040000</v>
      </c>
      <c r="G313" s="15" t="s">
        <v>198</v>
      </c>
      <c r="H313" s="7" t="s">
        <v>77</v>
      </c>
      <c r="I313" s="5" t="str">
        <f>IF(AND(G313="154",'154 - CPSX'!$L$7=TH!A313),"154",IF(AND(G313="632",'632 - CPSX'!$K$7=TH!A313),"632",IF(AND(G313="6421",'641 - CPSX'!$K$7=TH!A313),"641",IF(AND(G313="6422",'642 - CPSX'!$N$7=TH!A313),"642",IF(AND(G313="242",'242 - CPSX'!$L$7=TH!A313),"242","")))))</f>
        <v/>
      </c>
    </row>
    <row r="314" spans="1:9">
      <c r="A314" s="6">
        <f>IF(B314&lt;&gt;"",IF(OR(AND(G314="154",'154 - CPSX'!$L$7="..."),AND(G314="632",'632 - CPSX'!$K$7="..."),AND(G314="641",'641 - CPSX'!$K$7="..."),AND(G314="642",'642 - CPSX'!$N$7="..."),AND(G314="242",'242 - CPSX'!$L$7="...")),"...",MONTH(B314)),"")</f>
        <v>5</v>
      </c>
      <c r="B314" s="10">
        <v>41790</v>
      </c>
      <c r="C314" s="11" t="s">
        <v>39</v>
      </c>
      <c r="D314" s="10">
        <v>41790</v>
      </c>
      <c r="E314" s="8" t="s">
        <v>110</v>
      </c>
      <c r="F314" s="5">
        <v>5128200</v>
      </c>
      <c r="G314" s="15" t="s">
        <v>198</v>
      </c>
      <c r="H314" s="7" t="s">
        <v>82</v>
      </c>
      <c r="I314" s="5" t="str">
        <f>IF(AND(G314="154",'154 - CPSX'!$L$7=TH!A314),"154",IF(AND(G314="632",'632 - CPSX'!$K$7=TH!A314),"632",IF(AND(G314="6421",'641 - CPSX'!$K$7=TH!A314),"641",IF(AND(G314="6422",'642 - CPSX'!$N$7=TH!A314),"642",IF(AND(G314="242",'242 - CPSX'!$L$7=TH!A314),"242","")))))</f>
        <v/>
      </c>
    </row>
    <row r="315" spans="1:9">
      <c r="A315" s="6">
        <f>IF(B315&lt;&gt;"",IF(OR(AND(G315="154",'154 - CPSX'!$L$7="..."),AND(G315="632",'632 - CPSX'!$K$7="..."),AND(G315="641",'641 - CPSX'!$K$7="..."),AND(G315="642",'642 - CPSX'!$N$7="..."),AND(G315="242",'242 - CPSX'!$L$7="...")),"...",MONTH(B315)),"")</f>
        <v>5</v>
      </c>
      <c r="B315" s="10">
        <v>41790</v>
      </c>
      <c r="C315" s="11" t="s">
        <v>39</v>
      </c>
      <c r="D315" s="10">
        <v>41790</v>
      </c>
      <c r="E315" s="8" t="s">
        <v>111</v>
      </c>
      <c r="F315" s="5">
        <v>854700</v>
      </c>
      <c r="G315" s="15" t="s">
        <v>198</v>
      </c>
      <c r="H315" s="7" t="s">
        <v>85</v>
      </c>
      <c r="I315" s="5" t="str">
        <f>IF(AND(G315="154",'154 - CPSX'!$L$7=TH!A315),"154",IF(AND(G315="632",'632 - CPSX'!$K$7=TH!A315),"632",IF(AND(G315="6421",'641 - CPSX'!$K$7=TH!A315),"641",IF(AND(G315="6422",'642 - CPSX'!$N$7=TH!A315),"642",IF(AND(G315="242",'242 - CPSX'!$L$7=TH!A315),"242","")))))</f>
        <v/>
      </c>
    </row>
    <row r="316" spans="1:9">
      <c r="A316" s="6">
        <f>IF(B316&lt;&gt;"",IF(OR(AND(G316="154",'154 - CPSX'!$L$7="..."),AND(G316="632",'632 - CPSX'!$K$7="..."),AND(G316="641",'641 - CPSX'!$K$7="..."),AND(G316="642",'642 - CPSX'!$N$7="..."),AND(G316="242",'242 - CPSX'!$L$7="...")),"...",MONTH(B316)),"")</f>
        <v>5</v>
      </c>
      <c r="B316" s="10">
        <v>41790</v>
      </c>
      <c r="C316" s="11" t="s">
        <v>39</v>
      </c>
      <c r="D316" s="10">
        <v>41790</v>
      </c>
      <c r="E316" s="8" t="s">
        <v>258</v>
      </c>
      <c r="F316" s="5">
        <v>231120</v>
      </c>
      <c r="G316" s="15" t="s">
        <v>192</v>
      </c>
      <c r="H316" s="7" t="s">
        <v>85</v>
      </c>
      <c r="I316" s="5" t="str">
        <f>IF(AND(G316="154",'154 - CPSX'!$L$7=TH!A316),"154",IF(AND(G316="632",'632 - CPSX'!$K$7=TH!A316),"632",IF(AND(G316="6421",'641 - CPSX'!$K$7=TH!A316),"641",IF(AND(G316="6422",'642 - CPSX'!$N$7=TH!A316),"642",IF(AND(G316="242",'242 - CPSX'!$L$7=TH!A316),"242","")))))</f>
        <v/>
      </c>
    </row>
    <row r="317" spans="1:9">
      <c r="A317" s="6">
        <f>IF(B317&lt;&gt;"",IF(OR(AND(G317="154",'154 - CPSX'!$L$7="..."),AND(G317="632",'632 - CPSX'!$K$7="..."),AND(G317="641",'641 - CPSX'!$K$7="..."),AND(G317="642",'642 - CPSX'!$N$7="..."),AND(G317="242",'242 - CPSX'!$L$7="...")),"...",MONTH(B317)),"")</f>
        <v>5</v>
      </c>
      <c r="B317" s="10">
        <v>41790</v>
      </c>
      <c r="C317" s="11" t="s">
        <v>39</v>
      </c>
      <c r="D317" s="10">
        <v>41790</v>
      </c>
      <c r="E317" s="8" t="s">
        <v>112</v>
      </c>
      <c r="F317" s="5">
        <v>284900</v>
      </c>
      <c r="G317" s="15" t="s">
        <v>198</v>
      </c>
      <c r="H317" s="7" t="s">
        <v>229</v>
      </c>
      <c r="I317" s="5" t="str">
        <f>IF(AND(G317="154",'154 - CPSX'!$L$7=TH!A317),"154",IF(AND(G317="632",'632 - CPSX'!$K$7=TH!A317),"632",IF(AND(G317="6421",'641 - CPSX'!$K$7=TH!A317),"641",IF(AND(G317="6422",'642 - CPSX'!$N$7=TH!A317),"642",IF(AND(G317="242",'242 - CPSX'!$L$7=TH!A317),"242","")))))</f>
        <v/>
      </c>
    </row>
    <row r="318" spans="1:9">
      <c r="A318" s="6">
        <f>IF(B318&lt;&gt;"",IF(OR(AND(G318="154",'154 - CPSX'!$L$7="..."),AND(G318="632",'632 - CPSX'!$K$7="..."),AND(G318="641",'641 - CPSX'!$K$7="..."),AND(G318="642",'642 - CPSX'!$N$7="..."),AND(G318="242",'242 - CPSX'!$L$7="...")),"...",MONTH(B318)),"")</f>
        <v>6</v>
      </c>
      <c r="B318" s="10">
        <v>41810</v>
      </c>
      <c r="C318" s="11" t="s">
        <v>113</v>
      </c>
      <c r="D318" s="10">
        <v>41810</v>
      </c>
      <c r="E318" s="8" t="s">
        <v>289</v>
      </c>
      <c r="F318" s="5">
        <v>50008</v>
      </c>
      <c r="G318" s="15" t="s">
        <v>192</v>
      </c>
      <c r="H318" s="7" t="s">
        <v>184</v>
      </c>
      <c r="I318" s="5" t="str">
        <f>IF(AND(G318="154",'154 - CPSX'!$L$7=TH!A318),"154",IF(AND(G318="632",'632 - CPSX'!$K$7=TH!A318),"632",IF(AND(G318="6421",'641 - CPSX'!$K$7=TH!A318),"641",IF(AND(G318="6422",'642 - CPSX'!$N$7=TH!A318),"642",IF(AND(G318="242",'242 - CPSX'!$L$7=TH!A318),"242","")))))</f>
        <v/>
      </c>
    </row>
    <row r="319" spans="1:9">
      <c r="A319" s="6">
        <f>IF(B319&lt;&gt;"",IF(OR(AND(G319="154",'154 - CPSX'!$L$7="..."),AND(G319="632",'632 - CPSX'!$K$7="..."),AND(G319="641",'641 - CPSX'!$K$7="..."),AND(G319="642",'642 - CPSX'!$N$7="..."),AND(G319="242",'242 - CPSX'!$L$7="...")),"...",MONTH(B319)),"")</f>
        <v>6</v>
      </c>
      <c r="B319" s="10">
        <v>41810</v>
      </c>
      <c r="C319" s="11" t="s">
        <v>113</v>
      </c>
      <c r="D319" s="10">
        <v>41810</v>
      </c>
      <c r="E319" s="8" t="s">
        <v>289</v>
      </c>
      <c r="F319" s="5">
        <v>50008</v>
      </c>
      <c r="G319" s="15" t="s">
        <v>192</v>
      </c>
      <c r="H319" s="7" t="s">
        <v>184</v>
      </c>
      <c r="I319" s="5" t="str">
        <f>IF(AND(G319="154",'154 - CPSX'!$L$7=TH!A319),"154",IF(AND(G319="632",'632 - CPSX'!$K$7=TH!A319),"632",IF(AND(G319="6421",'641 - CPSX'!$K$7=TH!A319),"641",IF(AND(G319="6422",'642 - CPSX'!$N$7=TH!A319),"642",IF(AND(G319="242",'242 - CPSX'!$L$7=TH!A319),"242","")))))</f>
        <v/>
      </c>
    </row>
    <row r="320" spans="1:9">
      <c r="A320" s="6">
        <f>IF(B320&lt;&gt;"",IF(OR(AND(G320="154",'154 - CPSX'!$L$7="..."),AND(G320="632",'632 - CPSX'!$K$7="..."),AND(G320="641",'641 - CPSX'!$K$7="..."),AND(G320="642",'642 - CPSX'!$N$7="..."),AND(G320="242",'242 - CPSX'!$L$7="...")),"...",MONTH(B320)),"")</f>
        <v>6</v>
      </c>
      <c r="B320" s="10">
        <v>41810</v>
      </c>
      <c r="C320" s="11" t="s">
        <v>113</v>
      </c>
      <c r="D320" s="10">
        <v>41810</v>
      </c>
      <c r="E320" s="8" t="s">
        <v>289</v>
      </c>
      <c r="F320" s="5">
        <v>50008</v>
      </c>
      <c r="G320" s="15" t="s">
        <v>192</v>
      </c>
      <c r="H320" s="7" t="s">
        <v>184</v>
      </c>
      <c r="I320" s="5" t="str">
        <f>IF(AND(G320="154",'154 - CPSX'!$L$7=TH!A320),"154",IF(AND(G320="632",'632 - CPSX'!$K$7=TH!A320),"632",IF(AND(G320="6421",'641 - CPSX'!$K$7=TH!A320),"641",IF(AND(G320="6422",'642 - CPSX'!$N$7=TH!A320),"642",IF(AND(G320="242",'242 - CPSX'!$L$7=TH!A320),"242","")))))</f>
        <v/>
      </c>
    </row>
    <row r="321" spans="1:9">
      <c r="A321" s="6">
        <f>IF(B321&lt;&gt;"",IF(OR(AND(G321="154",'154 - CPSX'!$L$7="..."),AND(G321="632",'632 - CPSX'!$K$7="..."),AND(G321="641",'641 - CPSX'!$K$7="..."),AND(G321="642",'642 - CPSX'!$N$7="..."),AND(G321="242",'242 - CPSX'!$L$7="...")),"...",MONTH(B321)),"")</f>
        <v>6</v>
      </c>
      <c r="B321" s="10">
        <v>41810</v>
      </c>
      <c r="C321" s="11" t="s">
        <v>113</v>
      </c>
      <c r="D321" s="10">
        <v>41810</v>
      </c>
      <c r="E321" s="8" t="s">
        <v>290</v>
      </c>
      <c r="F321" s="5">
        <v>319200</v>
      </c>
      <c r="G321" s="15" t="s">
        <v>192</v>
      </c>
      <c r="H321" s="7" t="s">
        <v>184</v>
      </c>
      <c r="I321" s="5" t="str">
        <f>IF(AND(G321="154",'154 - CPSX'!$L$7=TH!A321),"154",IF(AND(G321="632",'632 - CPSX'!$K$7=TH!A321),"632",IF(AND(G321="6421",'641 - CPSX'!$K$7=TH!A321),"641",IF(AND(G321="6422",'642 - CPSX'!$N$7=TH!A321),"642",IF(AND(G321="242",'242 - CPSX'!$L$7=TH!A321),"242","")))))</f>
        <v/>
      </c>
    </row>
    <row r="322" spans="1:9">
      <c r="A322" s="6">
        <f>IF(B322&lt;&gt;"",IF(OR(AND(G322="154",'154 - CPSX'!$L$7="..."),AND(G322="632",'632 - CPSX'!$K$7="..."),AND(G322="641",'641 - CPSX'!$K$7="..."),AND(G322="642",'642 - CPSX'!$N$7="..."),AND(G322="242",'242 - CPSX'!$L$7="...")),"...",MONTH(B322)),"")</f>
        <v>6</v>
      </c>
      <c r="B322" s="10">
        <v>41795</v>
      </c>
      <c r="C322" s="11" t="s">
        <v>113</v>
      </c>
      <c r="D322" s="10">
        <v>41795</v>
      </c>
      <c r="E322" s="8" t="s">
        <v>291</v>
      </c>
      <c r="F322" s="5">
        <v>30000</v>
      </c>
      <c r="G322" s="15" t="s">
        <v>192</v>
      </c>
      <c r="H322" s="7" t="s">
        <v>115</v>
      </c>
      <c r="I322" s="5" t="str">
        <f>IF(AND(G322="154",'154 - CPSX'!$L$7=TH!A322),"154",IF(AND(G322="632",'632 - CPSX'!$K$7=TH!A322),"632",IF(AND(G322="6421",'641 - CPSX'!$K$7=TH!A322),"641",IF(AND(G322="6422",'642 - CPSX'!$N$7=TH!A322),"642",IF(AND(G322="242",'242 - CPSX'!$L$7=TH!A322),"242","")))))</f>
        <v/>
      </c>
    </row>
    <row r="323" spans="1:9">
      <c r="A323" s="6">
        <f>IF(B323&lt;&gt;"",IF(OR(AND(G323="154",'154 - CPSX'!$L$7="..."),AND(G323="632",'632 - CPSX'!$K$7="..."),AND(G323="641",'641 - CPSX'!$K$7="..."),AND(G323="642",'642 - CPSX'!$N$7="..."),AND(G323="242",'242 - CPSX'!$L$7="...")),"...",MONTH(B323)),"")</f>
        <v>6</v>
      </c>
      <c r="B323" s="10">
        <v>41795</v>
      </c>
      <c r="C323" s="11" t="s">
        <v>113</v>
      </c>
      <c r="D323" s="10">
        <v>41795</v>
      </c>
      <c r="E323" s="8" t="s">
        <v>291</v>
      </c>
      <c r="F323" s="5">
        <v>20000</v>
      </c>
      <c r="G323" s="15" t="s">
        <v>192</v>
      </c>
      <c r="H323" s="7" t="s">
        <v>115</v>
      </c>
      <c r="I323" s="5" t="str">
        <f>IF(AND(G323="154",'154 - CPSX'!$L$7=TH!A323),"154",IF(AND(G323="632",'632 - CPSX'!$K$7=TH!A323),"632",IF(AND(G323="6421",'641 - CPSX'!$K$7=TH!A323),"641",IF(AND(G323="6422",'642 - CPSX'!$N$7=TH!A323),"642",IF(AND(G323="242",'242 - CPSX'!$L$7=TH!A323),"242","")))))</f>
        <v/>
      </c>
    </row>
    <row r="324" spans="1:9">
      <c r="A324" s="6">
        <f>IF(B324&lt;&gt;"",IF(OR(AND(G324="154",'154 - CPSX'!$L$7="..."),AND(G324="632",'632 - CPSX'!$K$7="..."),AND(G324="641",'641 - CPSX'!$K$7="..."),AND(G324="642",'642 - CPSX'!$N$7="..."),AND(G324="242",'242 - CPSX'!$L$7="...")),"...",MONTH(B324)),"")</f>
        <v>6</v>
      </c>
      <c r="B324" s="10">
        <v>41795</v>
      </c>
      <c r="C324" s="11" t="s">
        <v>113</v>
      </c>
      <c r="D324" s="10">
        <v>41795</v>
      </c>
      <c r="E324" s="8" t="s">
        <v>291</v>
      </c>
      <c r="F324" s="5">
        <v>20000</v>
      </c>
      <c r="G324" s="15" t="s">
        <v>192</v>
      </c>
      <c r="H324" s="7" t="s">
        <v>115</v>
      </c>
      <c r="I324" s="5" t="str">
        <f>IF(AND(G324="154",'154 - CPSX'!$L$7=TH!A324),"154",IF(AND(G324="632",'632 - CPSX'!$K$7=TH!A324),"632",IF(AND(G324="6421",'641 - CPSX'!$K$7=TH!A324),"641",IF(AND(G324="6422",'642 - CPSX'!$N$7=TH!A324),"642",IF(AND(G324="242",'242 - CPSX'!$L$7=TH!A324),"242","")))))</f>
        <v/>
      </c>
    </row>
    <row r="325" spans="1:9">
      <c r="A325" s="6">
        <f>IF(B325&lt;&gt;"",IF(OR(AND(G325="154",'154 - CPSX'!$L$7="..."),AND(G325="632",'632 - CPSX'!$K$7="..."),AND(G325="641",'641 - CPSX'!$K$7="..."),AND(G325="642",'642 - CPSX'!$N$7="..."),AND(G325="242",'242 - CPSX'!$L$7="...")),"...",MONTH(B325)),"")</f>
        <v>6</v>
      </c>
      <c r="B325" s="10">
        <v>41795</v>
      </c>
      <c r="C325" s="11" t="s">
        <v>113</v>
      </c>
      <c r="D325" s="10">
        <v>41795</v>
      </c>
      <c r="E325" s="8" t="s">
        <v>291</v>
      </c>
      <c r="F325" s="5">
        <v>25000</v>
      </c>
      <c r="G325" s="15" t="s">
        <v>192</v>
      </c>
      <c r="H325" s="7" t="s">
        <v>115</v>
      </c>
      <c r="I325" s="5" t="str">
        <f>IF(AND(G325="154",'154 - CPSX'!$L$7=TH!A325),"154",IF(AND(G325="632",'632 - CPSX'!$K$7=TH!A325),"632",IF(AND(G325="6421",'641 - CPSX'!$K$7=TH!A325),"641",IF(AND(G325="6422",'642 - CPSX'!$N$7=TH!A325),"642",IF(AND(G325="242",'242 - CPSX'!$L$7=TH!A325),"242","")))))</f>
        <v/>
      </c>
    </row>
    <row r="326" spans="1:9">
      <c r="A326" s="6">
        <f>IF(B326&lt;&gt;"",IF(OR(AND(G326="154",'154 - CPSX'!$L$7="..."),AND(G326="632",'632 - CPSX'!$K$7="..."),AND(G326="641",'641 - CPSX'!$K$7="..."),AND(G326="642",'642 - CPSX'!$N$7="..."),AND(G326="242",'242 - CPSX'!$L$7="...")),"...",MONTH(B326)),"")</f>
        <v>6</v>
      </c>
      <c r="B326" s="10">
        <v>41795</v>
      </c>
      <c r="C326" s="11" t="s">
        <v>113</v>
      </c>
      <c r="D326" s="10">
        <v>41795</v>
      </c>
      <c r="E326" s="8" t="s">
        <v>291</v>
      </c>
      <c r="F326" s="5">
        <v>20000</v>
      </c>
      <c r="G326" s="15" t="s">
        <v>192</v>
      </c>
      <c r="H326" s="7" t="s">
        <v>115</v>
      </c>
      <c r="I326" s="5" t="str">
        <f>IF(AND(G326="154",'154 - CPSX'!$L$7=TH!A326),"154",IF(AND(G326="632",'632 - CPSX'!$K$7=TH!A326),"632",IF(AND(G326="6421",'641 - CPSX'!$K$7=TH!A326),"641",IF(AND(G326="6422",'642 - CPSX'!$N$7=TH!A326),"642",IF(AND(G326="242",'242 - CPSX'!$L$7=TH!A326),"242","")))))</f>
        <v/>
      </c>
    </row>
    <row r="327" spans="1:9">
      <c r="A327" s="6">
        <f>IF(B327&lt;&gt;"",IF(OR(AND(G327="154",'154 - CPSX'!$L$7="..."),AND(G327="632",'632 - CPSX'!$K$7="..."),AND(G327="641",'641 - CPSX'!$K$7="..."),AND(G327="642",'642 - CPSX'!$N$7="..."),AND(G327="242",'242 - CPSX'!$L$7="...")),"...",MONTH(B327)),"")</f>
        <v>6</v>
      </c>
      <c r="B327" s="10">
        <v>41795</v>
      </c>
      <c r="C327" s="11" t="s">
        <v>113</v>
      </c>
      <c r="D327" s="10">
        <v>41795</v>
      </c>
      <c r="E327" s="8" t="s">
        <v>291</v>
      </c>
      <c r="F327" s="5">
        <v>20000</v>
      </c>
      <c r="G327" s="15" t="s">
        <v>192</v>
      </c>
      <c r="H327" s="7" t="s">
        <v>115</v>
      </c>
      <c r="I327" s="5" t="str">
        <f>IF(AND(G327="154",'154 - CPSX'!$L$7=TH!A327),"154",IF(AND(G327="632",'632 - CPSX'!$K$7=TH!A327),"632",IF(AND(G327="6421",'641 - CPSX'!$K$7=TH!A327),"641",IF(AND(G327="6422",'642 - CPSX'!$N$7=TH!A327),"642",IF(AND(G327="242",'242 - CPSX'!$L$7=TH!A327),"242","")))))</f>
        <v/>
      </c>
    </row>
    <row r="328" spans="1:9">
      <c r="A328" s="6">
        <f>IF(B328&lt;&gt;"",IF(OR(AND(G328="154",'154 - CPSX'!$L$7="..."),AND(G328="632",'632 - CPSX'!$K$7="..."),AND(G328="641",'641 - CPSX'!$K$7="..."),AND(G328="642",'642 - CPSX'!$N$7="..."),AND(G328="242",'242 - CPSX'!$L$7="...")),"...",MONTH(B328)),"")</f>
        <v>6</v>
      </c>
      <c r="B328" s="10">
        <v>41795</v>
      </c>
      <c r="C328" s="11" t="s">
        <v>113</v>
      </c>
      <c r="D328" s="10">
        <v>41795</v>
      </c>
      <c r="E328" s="8" t="s">
        <v>291</v>
      </c>
      <c r="F328" s="5">
        <v>20000</v>
      </c>
      <c r="G328" s="15" t="s">
        <v>192</v>
      </c>
      <c r="H328" s="7" t="s">
        <v>115</v>
      </c>
      <c r="I328" s="5" t="str">
        <f>IF(AND(G328="154",'154 - CPSX'!$L$7=TH!A328),"154",IF(AND(G328="632",'632 - CPSX'!$K$7=TH!A328),"632",IF(AND(G328="6421",'641 - CPSX'!$K$7=TH!A328),"641",IF(AND(G328="6422",'642 - CPSX'!$N$7=TH!A328),"642",IF(AND(G328="242",'242 - CPSX'!$L$7=TH!A328),"242","")))))</f>
        <v/>
      </c>
    </row>
    <row r="329" spans="1:9">
      <c r="A329" s="6">
        <f>IF(B329&lt;&gt;"",IF(OR(AND(G329="154",'154 - CPSX'!$L$7="..."),AND(G329="632",'632 - CPSX'!$K$7="..."),AND(G329="641",'641 - CPSX'!$K$7="..."),AND(G329="642",'642 - CPSX'!$N$7="..."),AND(G329="242",'242 - CPSX'!$L$7="...")),"...",MONTH(B329)),"")</f>
        <v>6</v>
      </c>
      <c r="B329" s="10">
        <v>41795</v>
      </c>
      <c r="C329" s="11" t="s">
        <v>113</v>
      </c>
      <c r="D329" s="10">
        <v>41795</v>
      </c>
      <c r="E329" s="8" t="s">
        <v>291</v>
      </c>
      <c r="F329" s="5">
        <v>25000</v>
      </c>
      <c r="G329" s="15" t="s">
        <v>192</v>
      </c>
      <c r="H329" s="7" t="s">
        <v>115</v>
      </c>
      <c r="I329" s="5" t="str">
        <f>IF(AND(G329="154",'154 - CPSX'!$L$7=TH!A329),"154",IF(AND(G329="632",'632 - CPSX'!$K$7=TH!A329),"632",IF(AND(G329="6421",'641 - CPSX'!$K$7=TH!A329),"641",IF(AND(G329="6422",'642 - CPSX'!$N$7=TH!A329),"642",IF(AND(G329="242",'242 - CPSX'!$L$7=TH!A329),"242","")))))</f>
        <v/>
      </c>
    </row>
    <row r="330" spans="1:9">
      <c r="A330" s="6">
        <f>IF(B330&lt;&gt;"",IF(OR(AND(G330="154",'154 - CPSX'!$L$7="..."),AND(G330="632",'632 - CPSX'!$K$7="..."),AND(G330="641",'641 - CPSX'!$K$7="..."),AND(G330="642",'642 - CPSX'!$N$7="..."),AND(G330="242",'242 - CPSX'!$L$7="...")),"...",MONTH(B330)),"")</f>
        <v>6</v>
      </c>
      <c r="B330" s="10">
        <v>41803</v>
      </c>
      <c r="C330" s="11" t="s">
        <v>113</v>
      </c>
      <c r="D330" s="10">
        <v>41803</v>
      </c>
      <c r="E330" s="8" t="s">
        <v>194</v>
      </c>
      <c r="F330" s="5">
        <v>25000</v>
      </c>
      <c r="G330" s="15" t="s">
        <v>192</v>
      </c>
      <c r="H330" s="7" t="s">
        <v>115</v>
      </c>
      <c r="I330" s="5" t="str">
        <f>IF(AND(G330="154",'154 - CPSX'!$L$7=TH!A330),"154",IF(AND(G330="632",'632 - CPSX'!$K$7=TH!A330),"632",IF(AND(G330="6421",'641 - CPSX'!$K$7=TH!A330),"641",IF(AND(G330="6422",'642 - CPSX'!$N$7=TH!A330),"642",IF(AND(G330="242",'242 - CPSX'!$L$7=TH!A330),"242","")))))</f>
        <v/>
      </c>
    </row>
    <row r="331" spans="1:9">
      <c r="A331" s="6">
        <f>IF(B331&lt;&gt;"",IF(OR(AND(G331="154",'154 - CPSX'!$L$7="..."),AND(G331="632",'632 - CPSX'!$K$7="..."),AND(G331="641",'641 - CPSX'!$K$7="..."),AND(G331="642",'642 - CPSX'!$N$7="..."),AND(G331="242",'242 - CPSX'!$L$7="...")),"...",MONTH(B331)),"")</f>
        <v>6</v>
      </c>
      <c r="B331" s="10">
        <v>41803</v>
      </c>
      <c r="C331" s="11" t="s">
        <v>113</v>
      </c>
      <c r="D331" s="10">
        <v>41803</v>
      </c>
      <c r="E331" s="8" t="s">
        <v>194</v>
      </c>
      <c r="F331" s="5">
        <v>25000</v>
      </c>
      <c r="G331" s="15" t="s">
        <v>192</v>
      </c>
      <c r="H331" s="7" t="s">
        <v>115</v>
      </c>
      <c r="I331" s="5" t="str">
        <f>IF(AND(G331="154",'154 - CPSX'!$L$7=TH!A331),"154",IF(AND(G331="632",'632 - CPSX'!$K$7=TH!A331),"632",IF(AND(G331="6421",'641 - CPSX'!$K$7=TH!A331),"641",IF(AND(G331="6422",'642 - CPSX'!$N$7=TH!A331),"642",IF(AND(G331="242",'242 - CPSX'!$L$7=TH!A331),"242","")))))</f>
        <v/>
      </c>
    </row>
    <row r="332" spans="1:9">
      <c r="A332" s="6">
        <f>IF(B332&lt;&gt;"",IF(OR(AND(G332="154",'154 - CPSX'!$L$7="..."),AND(G332="632",'632 - CPSX'!$K$7="..."),AND(G332="641",'641 - CPSX'!$K$7="..."),AND(G332="642",'642 - CPSX'!$N$7="..."),AND(G332="242",'242 - CPSX'!$L$7="...")),"...",MONTH(B332)),"")</f>
        <v>6</v>
      </c>
      <c r="B332" s="10">
        <v>41803</v>
      </c>
      <c r="C332" s="11" t="s">
        <v>113</v>
      </c>
      <c r="D332" s="10">
        <v>41803</v>
      </c>
      <c r="E332" s="8" t="s">
        <v>194</v>
      </c>
      <c r="F332" s="5">
        <v>20000</v>
      </c>
      <c r="G332" s="15" t="s">
        <v>192</v>
      </c>
      <c r="H332" s="7" t="s">
        <v>115</v>
      </c>
      <c r="I332" s="5" t="str">
        <f>IF(AND(G332="154",'154 - CPSX'!$L$7=TH!A332),"154",IF(AND(G332="632",'632 - CPSX'!$K$7=TH!A332),"632",IF(AND(G332="6421",'641 - CPSX'!$K$7=TH!A332),"641",IF(AND(G332="6422",'642 - CPSX'!$N$7=TH!A332),"642",IF(AND(G332="242",'242 - CPSX'!$L$7=TH!A332),"242","")))))</f>
        <v/>
      </c>
    </row>
    <row r="333" spans="1:9">
      <c r="A333" s="6">
        <f>IF(B333&lt;&gt;"",IF(OR(AND(G333="154",'154 - CPSX'!$L$7="..."),AND(G333="632",'632 - CPSX'!$K$7="..."),AND(G333="641",'641 - CPSX'!$K$7="..."),AND(G333="642",'642 - CPSX'!$N$7="..."),AND(G333="242",'242 - CPSX'!$L$7="...")),"...",MONTH(B333)),"")</f>
        <v>6</v>
      </c>
      <c r="B333" s="10">
        <v>41803</v>
      </c>
      <c r="C333" s="11" t="s">
        <v>113</v>
      </c>
      <c r="D333" s="10">
        <v>41803</v>
      </c>
      <c r="E333" s="8" t="s">
        <v>194</v>
      </c>
      <c r="F333" s="5">
        <v>20000</v>
      </c>
      <c r="G333" s="15" t="s">
        <v>192</v>
      </c>
      <c r="H333" s="7" t="s">
        <v>115</v>
      </c>
      <c r="I333" s="5" t="str">
        <f>IF(AND(G333="154",'154 - CPSX'!$L$7=TH!A333),"154",IF(AND(G333="632",'632 - CPSX'!$K$7=TH!A333),"632",IF(AND(G333="6421",'641 - CPSX'!$K$7=TH!A333),"641",IF(AND(G333="6422",'642 - CPSX'!$N$7=TH!A333),"642",IF(AND(G333="242",'242 - CPSX'!$L$7=TH!A333),"242","")))))</f>
        <v/>
      </c>
    </row>
    <row r="334" spans="1:9">
      <c r="A334" s="6">
        <f>IF(B334&lt;&gt;"",IF(OR(AND(G334="154",'154 - CPSX'!$L$7="..."),AND(G334="632",'632 - CPSX'!$K$7="..."),AND(G334="641",'641 - CPSX'!$K$7="..."),AND(G334="642",'642 - CPSX'!$N$7="..."),AND(G334="242",'242 - CPSX'!$L$7="...")),"...",MONTH(B334)),"")</f>
        <v>6</v>
      </c>
      <c r="B334" s="10">
        <v>41804</v>
      </c>
      <c r="C334" s="11" t="s">
        <v>113</v>
      </c>
      <c r="D334" s="10">
        <v>41804</v>
      </c>
      <c r="E334" s="8" t="s">
        <v>194</v>
      </c>
      <c r="F334" s="5">
        <v>40000</v>
      </c>
      <c r="G334" s="15" t="s">
        <v>192</v>
      </c>
      <c r="H334" s="7" t="s">
        <v>115</v>
      </c>
      <c r="I334" s="5" t="str">
        <f>IF(AND(G334="154",'154 - CPSX'!$L$7=TH!A334),"154",IF(AND(G334="632",'632 - CPSX'!$K$7=TH!A334),"632",IF(AND(G334="6421",'641 - CPSX'!$K$7=TH!A334),"641",IF(AND(G334="6422",'642 - CPSX'!$N$7=TH!A334),"642",IF(AND(G334="242",'242 - CPSX'!$L$7=TH!A334),"242","")))))</f>
        <v/>
      </c>
    </row>
    <row r="335" spans="1:9">
      <c r="A335" s="6">
        <f>IF(B335&lt;&gt;"",IF(OR(AND(G335="154",'154 - CPSX'!$L$7="..."),AND(G335="632",'632 - CPSX'!$K$7="..."),AND(G335="641",'641 - CPSX'!$K$7="..."),AND(G335="642",'642 - CPSX'!$N$7="..."),AND(G335="242",'242 - CPSX'!$L$7="...")),"...",MONTH(B335)),"")</f>
        <v>6</v>
      </c>
      <c r="B335" s="10">
        <v>41810</v>
      </c>
      <c r="C335" s="11" t="s">
        <v>113</v>
      </c>
      <c r="D335" s="10">
        <v>41810</v>
      </c>
      <c r="E335" s="8" t="s">
        <v>247</v>
      </c>
      <c r="F335" s="5">
        <v>50000</v>
      </c>
      <c r="G335" s="15" t="s">
        <v>192</v>
      </c>
      <c r="H335" s="7" t="s">
        <v>115</v>
      </c>
      <c r="I335" s="5" t="str">
        <f>IF(AND(G335="154",'154 - CPSX'!$L$7=TH!A335),"154",IF(AND(G335="632",'632 - CPSX'!$K$7=TH!A335),"632",IF(AND(G335="6421",'641 - CPSX'!$K$7=TH!A335),"641",IF(AND(G335="6422",'642 - CPSX'!$N$7=TH!A335),"642",IF(AND(G335="242",'242 - CPSX'!$L$7=TH!A335),"242","")))))</f>
        <v/>
      </c>
    </row>
    <row r="336" spans="1:9">
      <c r="A336" s="6">
        <f>IF(B336&lt;&gt;"",IF(OR(AND(G336="154",'154 - CPSX'!$L$7="..."),AND(G336="632",'632 - CPSX'!$K$7="..."),AND(G336="641",'641 - CPSX'!$K$7="..."),AND(G336="642",'642 - CPSX'!$N$7="..."),AND(G336="242",'242 - CPSX'!$L$7="...")),"...",MONTH(B336)),"")</f>
        <v>6</v>
      </c>
      <c r="B336" s="10">
        <v>41810</v>
      </c>
      <c r="C336" s="11" t="s">
        <v>113</v>
      </c>
      <c r="D336" s="10">
        <v>41810</v>
      </c>
      <c r="E336" s="8" t="s">
        <v>247</v>
      </c>
      <c r="F336" s="5">
        <v>31000</v>
      </c>
      <c r="G336" s="15" t="s">
        <v>192</v>
      </c>
      <c r="H336" s="7" t="s">
        <v>115</v>
      </c>
      <c r="I336" s="5" t="str">
        <f>IF(AND(G336="154",'154 - CPSX'!$L$7=TH!A336),"154",IF(AND(G336="632",'632 - CPSX'!$K$7=TH!A336),"632",IF(AND(G336="6421",'641 - CPSX'!$K$7=TH!A336),"641",IF(AND(G336="6422",'642 - CPSX'!$N$7=TH!A336),"642",IF(AND(G336="242",'242 - CPSX'!$L$7=TH!A336),"242","")))))</f>
        <v/>
      </c>
    </row>
    <row r="337" spans="1:9">
      <c r="A337" s="6">
        <f>IF(B337&lt;&gt;"",IF(OR(AND(G337="154",'154 - CPSX'!$L$7="..."),AND(G337="632",'632 - CPSX'!$K$7="..."),AND(G337="641",'641 - CPSX'!$K$7="..."),AND(G337="642",'642 - CPSX'!$N$7="..."),AND(G337="242",'242 - CPSX'!$L$7="...")),"...",MONTH(B337)),"")</f>
        <v>6</v>
      </c>
      <c r="B337" s="10">
        <v>41811</v>
      </c>
      <c r="C337" s="11" t="s">
        <v>113</v>
      </c>
      <c r="D337" s="10">
        <v>41811</v>
      </c>
      <c r="E337" s="8" t="s">
        <v>247</v>
      </c>
      <c r="F337" s="5">
        <v>19000</v>
      </c>
      <c r="G337" s="15" t="s">
        <v>192</v>
      </c>
      <c r="H337" s="7" t="s">
        <v>115</v>
      </c>
      <c r="I337" s="5" t="str">
        <f>IF(AND(G337="154",'154 - CPSX'!$L$7=TH!A337),"154",IF(AND(G337="632",'632 - CPSX'!$K$7=TH!A337),"632",IF(AND(G337="6421",'641 - CPSX'!$K$7=TH!A337),"641",IF(AND(G337="6422",'642 - CPSX'!$N$7=TH!A337),"642",IF(AND(G337="242",'242 - CPSX'!$L$7=TH!A337),"242","")))))</f>
        <v/>
      </c>
    </row>
    <row r="338" spans="1:9">
      <c r="A338" s="6">
        <f>IF(B338&lt;&gt;"",IF(OR(AND(G338="154",'154 - CPSX'!$L$7="..."),AND(G338="632",'632 - CPSX'!$K$7="..."),AND(G338="641",'641 - CPSX'!$K$7="..."),AND(G338="642",'642 - CPSX'!$N$7="..."),AND(G338="242",'242 - CPSX'!$L$7="...")),"...",MONTH(B338)),"")</f>
        <v>6</v>
      </c>
      <c r="B338" s="10">
        <v>41811</v>
      </c>
      <c r="C338" s="11" t="s">
        <v>113</v>
      </c>
      <c r="D338" s="10">
        <v>41811</v>
      </c>
      <c r="E338" s="8" t="s">
        <v>247</v>
      </c>
      <c r="F338" s="5">
        <v>50000</v>
      </c>
      <c r="G338" s="15" t="s">
        <v>192</v>
      </c>
      <c r="H338" s="7" t="s">
        <v>115</v>
      </c>
      <c r="I338" s="5" t="str">
        <f>IF(AND(G338="154",'154 - CPSX'!$L$7=TH!A338),"154",IF(AND(G338="632",'632 - CPSX'!$K$7=TH!A338),"632",IF(AND(G338="6421",'641 - CPSX'!$K$7=TH!A338),"641",IF(AND(G338="6422",'642 - CPSX'!$N$7=TH!A338),"642",IF(AND(G338="242",'242 - CPSX'!$L$7=TH!A338),"242","")))))</f>
        <v/>
      </c>
    </row>
    <row r="339" spans="1:9">
      <c r="A339" s="6">
        <f>IF(B339&lt;&gt;"",IF(OR(AND(G339="154",'154 - CPSX'!$L$7="..."),AND(G339="632",'632 - CPSX'!$K$7="..."),AND(G339="641",'641 - CPSX'!$K$7="..."),AND(G339="642",'642 - CPSX'!$N$7="..."),AND(G339="242",'242 - CPSX'!$L$7="...")),"...",MONTH(B339)),"")</f>
        <v>6</v>
      </c>
      <c r="B339" s="10">
        <v>41820</v>
      </c>
      <c r="C339" s="11" t="s">
        <v>39</v>
      </c>
      <c r="D339" s="10">
        <v>41820</v>
      </c>
      <c r="E339" s="8" t="s">
        <v>292</v>
      </c>
      <c r="F339" s="5">
        <v>1000000</v>
      </c>
      <c r="G339" s="15" t="s">
        <v>198</v>
      </c>
      <c r="H339" s="7" t="s">
        <v>18</v>
      </c>
      <c r="I339" s="5" t="str">
        <f>IF(AND(G339="154",'154 - CPSX'!$L$7=TH!A339),"154",IF(AND(G339="632",'632 - CPSX'!$K$7=TH!A339),"632",IF(AND(G339="6421",'641 - CPSX'!$K$7=TH!A339),"641",IF(AND(G339="6422",'642 - CPSX'!$N$7=TH!A339),"642",IF(AND(G339="242",'242 - CPSX'!$L$7=TH!A339),"242","")))))</f>
        <v/>
      </c>
    </row>
    <row r="340" spans="1:9">
      <c r="A340" s="6">
        <f>IF(B340&lt;&gt;"",IF(OR(AND(G340="154",'154 - CPSX'!$L$7="..."),AND(G340="632",'632 - CPSX'!$K$7="..."),AND(G340="641",'641 - CPSX'!$K$7="..."),AND(G340="642",'642 - CPSX'!$N$7="..."),AND(G340="242",'242 - CPSX'!$L$7="...")),"...",MONTH(B340)),"")</f>
        <v>6</v>
      </c>
      <c r="B340" s="10">
        <v>41820</v>
      </c>
      <c r="C340" s="11" t="s">
        <v>39</v>
      </c>
      <c r="D340" s="10">
        <v>41792</v>
      </c>
      <c r="E340" s="8" t="s">
        <v>293</v>
      </c>
      <c r="F340" s="5">
        <v>3325000</v>
      </c>
      <c r="G340" s="15" t="s">
        <v>192</v>
      </c>
      <c r="H340" s="7" t="s">
        <v>18</v>
      </c>
      <c r="I340" s="5" t="str">
        <f>IF(AND(G340="154",'154 - CPSX'!$L$7=TH!A340),"154",IF(AND(G340="632",'632 - CPSX'!$K$7=TH!A340),"632",IF(AND(G340="6421",'641 - CPSX'!$K$7=TH!A340),"641",IF(AND(G340="6422",'642 - CPSX'!$N$7=TH!A340),"642",IF(AND(G340="242",'242 - CPSX'!$L$7=TH!A340),"242","")))))</f>
        <v/>
      </c>
    </row>
    <row r="341" spans="1:9">
      <c r="A341" s="6">
        <f>IF(B341&lt;&gt;"",IF(OR(AND(G341="154",'154 - CPSX'!$L$7="..."),AND(G341="632",'632 - CPSX'!$K$7="..."),AND(G341="641",'641 - CPSX'!$K$7="..."),AND(G341="642",'642 - CPSX'!$N$7="..."),AND(G341="242",'242 - CPSX'!$L$7="...")),"...",MONTH(B341)),"")</f>
        <v>6</v>
      </c>
      <c r="B341" s="10">
        <v>41820</v>
      </c>
      <c r="C341" s="11" t="s">
        <v>39</v>
      </c>
      <c r="D341" s="10">
        <v>41793</v>
      </c>
      <c r="E341" s="8" t="s">
        <v>185</v>
      </c>
      <c r="F341" s="5">
        <v>2459200</v>
      </c>
      <c r="G341" s="15" t="s">
        <v>198</v>
      </c>
      <c r="H341" s="7" t="s">
        <v>18</v>
      </c>
      <c r="I341" s="5" t="str">
        <f>IF(AND(G341="154",'154 - CPSX'!$L$7=TH!A341),"154",IF(AND(G341="632",'632 - CPSX'!$K$7=TH!A341),"632",IF(AND(G341="6421",'641 - CPSX'!$K$7=TH!A341),"641",IF(AND(G341="6422",'642 - CPSX'!$N$7=TH!A341),"642",IF(AND(G341="242",'242 - CPSX'!$L$7=TH!A341),"242","")))))</f>
        <v/>
      </c>
    </row>
    <row r="342" spans="1:9">
      <c r="A342" s="6">
        <f>IF(B342&lt;&gt;"",IF(OR(AND(G342="154",'154 - CPSX'!$L$7="..."),AND(G342="632",'632 - CPSX'!$K$7="..."),AND(G342="641",'641 - CPSX'!$K$7="..."),AND(G342="642",'642 - CPSX'!$N$7="..."),AND(G342="242",'242 - CPSX'!$L$7="...")),"...",MONTH(B342)),"")</f>
        <v>6</v>
      </c>
      <c r="B342" s="10">
        <v>41820</v>
      </c>
      <c r="C342" s="11" t="s">
        <v>39</v>
      </c>
      <c r="D342" s="10">
        <v>41793</v>
      </c>
      <c r="E342" s="8" t="s">
        <v>277</v>
      </c>
      <c r="F342" s="5">
        <v>1802400</v>
      </c>
      <c r="G342" s="15" t="s">
        <v>198</v>
      </c>
      <c r="H342" s="7" t="s">
        <v>18</v>
      </c>
      <c r="I342" s="5" t="str">
        <f>IF(AND(G342="154",'154 - CPSX'!$L$7=TH!A342),"154",IF(AND(G342="632",'632 - CPSX'!$K$7=TH!A342),"632",IF(AND(G342="6421",'641 - CPSX'!$K$7=TH!A342),"641",IF(AND(G342="6422",'642 - CPSX'!$N$7=TH!A342),"642",IF(AND(G342="242",'242 - CPSX'!$L$7=TH!A342),"242","")))))</f>
        <v/>
      </c>
    </row>
    <row r="343" spans="1:9">
      <c r="A343" s="6">
        <f>IF(B343&lt;&gt;"",IF(OR(AND(G343="154",'154 - CPSX'!$L$7="..."),AND(G343="632",'632 - CPSX'!$K$7="..."),AND(G343="641",'641 - CPSX'!$K$7="..."),AND(G343="642",'642 - CPSX'!$N$7="..."),AND(G343="242",'242 - CPSX'!$L$7="...")),"...",MONTH(B343)),"")</f>
        <v>6</v>
      </c>
      <c r="B343" s="10">
        <v>41820</v>
      </c>
      <c r="C343" s="11" t="s">
        <v>39</v>
      </c>
      <c r="D343" s="10">
        <v>41802</v>
      </c>
      <c r="E343" s="8" t="s">
        <v>185</v>
      </c>
      <c r="F343" s="5">
        <v>69046250</v>
      </c>
      <c r="G343" s="15" t="s">
        <v>198</v>
      </c>
      <c r="H343" s="7" t="s">
        <v>18</v>
      </c>
      <c r="I343" s="5" t="str">
        <f>IF(AND(G343="154",'154 - CPSX'!$L$7=TH!A343),"154",IF(AND(G343="632",'632 - CPSX'!$K$7=TH!A343),"632",IF(AND(G343="6421",'641 - CPSX'!$K$7=TH!A343),"641",IF(AND(G343="6422",'642 - CPSX'!$N$7=TH!A343),"642",IF(AND(G343="242",'242 - CPSX'!$L$7=TH!A343),"242","")))))</f>
        <v/>
      </c>
    </row>
    <row r="344" spans="1:9">
      <c r="A344" s="6">
        <f>IF(B344&lt;&gt;"",IF(OR(AND(G344="154",'154 - CPSX'!$L$7="..."),AND(G344="632",'632 - CPSX'!$K$7="..."),AND(G344="641",'641 - CPSX'!$K$7="..."),AND(G344="642",'642 - CPSX'!$N$7="..."),AND(G344="242",'242 - CPSX'!$L$7="...")),"...",MONTH(B344)),"")</f>
        <v>6</v>
      </c>
      <c r="B344" s="10">
        <v>41820</v>
      </c>
      <c r="C344" s="11" t="s">
        <v>39</v>
      </c>
      <c r="D344" s="10">
        <v>41802</v>
      </c>
      <c r="E344" s="8" t="s">
        <v>277</v>
      </c>
      <c r="F344" s="5">
        <v>6659965</v>
      </c>
      <c r="G344" s="15" t="s">
        <v>198</v>
      </c>
      <c r="H344" s="7" t="s">
        <v>18</v>
      </c>
      <c r="I344" s="5" t="str">
        <f>IF(AND(G344="154",'154 - CPSX'!$L$7=TH!A344),"154",IF(AND(G344="632",'632 - CPSX'!$K$7=TH!A344),"632",IF(AND(G344="6421",'641 - CPSX'!$K$7=TH!A344),"641",IF(AND(G344="6422",'642 - CPSX'!$N$7=TH!A344),"642",IF(AND(G344="242",'242 - CPSX'!$L$7=TH!A344),"242","")))))</f>
        <v/>
      </c>
    </row>
    <row r="345" spans="1:9">
      <c r="A345" s="6">
        <f>IF(B345&lt;&gt;"",IF(OR(AND(G345="154",'154 - CPSX'!$L$7="..."),AND(G345="632",'632 - CPSX'!$K$7="..."),AND(G345="641",'641 - CPSX'!$K$7="..."),AND(G345="642",'642 - CPSX'!$N$7="..."),AND(G345="242",'242 - CPSX'!$L$7="...")),"...",MONTH(B345)),"")</f>
        <v>6</v>
      </c>
      <c r="B345" s="10">
        <v>41820</v>
      </c>
      <c r="C345" s="11" t="s">
        <v>39</v>
      </c>
      <c r="D345" s="10">
        <v>41802</v>
      </c>
      <c r="E345" s="8" t="s">
        <v>201</v>
      </c>
      <c r="F345" s="5">
        <v>5481818</v>
      </c>
      <c r="G345" s="15" t="s">
        <v>198</v>
      </c>
      <c r="H345" s="7" t="s">
        <v>18</v>
      </c>
      <c r="I345" s="5" t="str">
        <f>IF(AND(G345="154",'154 - CPSX'!$L$7=TH!A345),"154",IF(AND(G345="632",'632 - CPSX'!$K$7=TH!A345),"632",IF(AND(G345="6421",'641 - CPSX'!$K$7=TH!A345),"641",IF(AND(G345="6422",'642 - CPSX'!$N$7=TH!A345),"642",IF(AND(G345="242",'242 - CPSX'!$L$7=TH!A345),"242","")))))</f>
        <v/>
      </c>
    </row>
    <row r="346" spans="1:9">
      <c r="A346" s="6">
        <f>IF(B346&lt;&gt;"",IF(OR(AND(G346="154",'154 - CPSX'!$L$7="..."),AND(G346="632",'632 - CPSX'!$K$7="..."),AND(G346="641",'641 - CPSX'!$K$7="..."),AND(G346="642",'642 - CPSX'!$N$7="..."),AND(G346="242",'242 - CPSX'!$L$7="...")),"...",MONTH(B346)),"")</f>
        <v>6</v>
      </c>
      <c r="B346" s="10">
        <v>41820</v>
      </c>
      <c r="C346" s="11" t="s">
        <v>39</v>
      </c>
      <c r="D346" s="10">
        <v>41805</v>
      </c>
      <c r="E346" s="8" t="s">
        <v>196</v>
      </c>
      <c r="F346" s="5">
        <v>46000000</v>
      </c>
      <c r="G346" s="15" t="s">
        <v>192</v>
      </c>
      <c r="H346" s="7" t="s">
        <v>18</v>
      </c>
      <c r="I346" s="5" t="str">
        <f>IF(AND(G346="154",'154 - CPSX'!$L$7=TH!A346),"154",IF(AND(G346="632",'632 - CPSX'!$K$7=TH!A346),"632",IF(AND(G346="6421",'641 - CPSX'!$K$7=TH!A346),"641",IF(AND(G346="6422",'642 - CPSX'!$N$7=TH!A346),"642",IF(AND(G346="242",'242 - CPSX'!$L$7=TH!A346),"242","")))))</f>
        <v/>
      </c>
    </row>
    <row r="347" spans="1:9">
      <c r="A347" s="6">
        <f>IF(B347&lt;&gt;"",IF(OR(AND(G347="154",'154 - CPSX'!$L$7="..."),AND(G347="632",'632 - CPSX'!$K$7="..."),AND(G347="641",'641 - CPSX'!$K$7="..."),AND(G347="642",'642 - CPSX'!$N$7="..."),AND(G347="242",'242 - CPSX'!$L$7="...")),"...",MONTH(B347)),"")</f>
        <v>6</v>
      </c>
      <c r="B347" s="10">
        <v>41820</v>
      </c>
      <c r="C347" s="11" t="s">
        <v>39</v>
      </c>
      <c r="D347" s="10">
        <v>41802</v>
      </c>
      <c r="E347" s="8" t="s">
        <v>250</v>
      </c>
      <c r="F347" s="5">
        <v>12000000</v>
      </c>
      <c r="G347" s="15" t="s">
        <v>192</v>
      </c>
      <c r="H347" s="7" t="s">
        <v>18</v>
      </c>
      <c r="I347" s="5" t="str">
        <f>IF(AND(G347="154",'154 - CPSX'!$L$7=TH!A347),"154",IF(AND(G347="632",'632 - CPSX'!$K$7=TH!A347),"632",IF(AND(G347="6421",'641 - CPSX'!$K$7=TH!A347),"641",IF(AND(G347="6422",'642 - CPSX'!$N$7=TH!A347),"642",IF(AND(G347="242",'242 - CPSX'!$L$7=TH!A347),"242","")))))</f>
        <v/>
      </c>
    </row>
    <row r="348" spans="1:9">
      <c r="A348" s="6">
        <f>IF(B348&lt;&gt;"",IF(OR(AND(G348="154",'154 - CPSX'!$L$7="..."),AND(G348="632",'632 - CPSX'!$K$7="..."),AND(G348="641",'641 - CPSX'!$K$7="..."),AND(G348="642",'642 - CPSX'!$N$7="..."),AND(G348="242",'242 - CPSX'!$L$7="...")),"...",MONTH(B348)),"")</f>
        <v>6</v>
      </c>
      <c r="B348" s="10">
        <v>41820</v>
      </c>
      <c r="C348" s="11" t="s">
        <v>39</v>
      </c>
      <c r="D348" s="10">
        <v>41796</v>
      </c>
      <c r="E348" s="8" t="s">
        <v>294</v>
      </c>
      <c r="F348" s="5">
        <v>2720000</v>
      </c>
      <c r="G348" s="15" t="s">
        <v>198</v>
      </c>
      <c r="H348" s="7" t="s">
        <v>18</v>
      </c>
      <c r="I348" s="5" t="str">
        <f>IF(AND(G348="154",'154 - CPSX'!$L$7=TH!A348),"154",IF(AND(G348="632",'632 - CPSX'!$K$7=TH!A348),"632",IF(AND(G348="6421",'641 - CPSX'!$K$7=TH!A348),"641",IF(AND(G348="6422",'642 - CPSX'!$N$7=TH!A348),"642",IF(AND(G348="242",'242 - CPSX'!$L$7=TH!A348),"242","")))))</f>
        <v/>
      </c>
    </row>
    <row r="349" spans="1:9">
      <c r="A349" s="6">
        <f>IF(B349&lt;&gt;"",IF(OR(AND(G349="154",'154 - CPSX'!$L$7="..."),AND(G349="632",'632 - CPSX'!$K$7="..."),AND(G349="641",'641 - CPSX'!$K$7="..."),AND(G349="642",'642 - CPSX'!$N$7="..."),AND(G349="242",'242 - CPSX'!$L$7="...")),"...",MONTH(B349)),"")</f>
        <v>6</v>
      </c>
      <c r="B349" s="10">
        <v>41820</v>
      </c>
      <c r="C349" s="11" t="s">
        <v>39</v>
      </c>
      <c r="D349" s="10">
        <v>41803</v>
      </c>
      <c r="E349" s="8" t="s">
        <v>295</v>
      </c>
      <c r="F349" s="5">
        <v>120000</v>
      </c>
      <c r="G349" s="15" t="s">
        <v>198</v>
      </c>
      <c r="H349" s="7" t="s">
        <v>18</v>
      </c>
      <c r="I349" s="5" t="str">
        <f>IF(AND(G349="154",'154 - CPSX'!$L$7=TH!A349),"154",IF(AND(G349="632",'632 - CPSX'!$K$7=TH!A349),"632",IF(AND(G349="6421",'641 - CPSX'!$K$7=TH!A349),"641",IF(AND(G349="6422",'642 - CPSX'!$N$7=TH!A349),"642",IF(AND(G349="242",'242 - CPSX'!$L$7=TH!A349),"242","")))))</f>
        <v/>
      </c>
    </row>
    <row r="350" spans="1:9">
      <c r="A350" s="6">
        <f>IF(B350&lt;&gt;"",IF(OR(AND(G350="154",'154 - CPSX'!$L$7="..."),AND(G350="632",'632 - CPSX'!$K$7="..."),AND(G350="641",'641 - CPSX'!$K$7="..."),AND(G350="642",'642 - CPSX'!$N$7="..."),AND(G350="242",'242 - CPSX'!$L$7="...")),"...",MONTH(B350)),"")</f>
        <v>6</v>
      </c>
      <c r="B350" s="10">
        <v>41820</v>
      </c>
      <c r="C350" s="11" t="s">
        <v>39</v>
      </c>
      <c r="D350" s="10">
        <v>41808</v>
      </c>
      <c r="E350" s="8" t="s">
        <v>296</v>
      </c>
      <c r="F350" s="5">
        <v>780000</v>
      </c>
      <c r="G350" s="15" t="s">
        <v>198</v>
      </c>
      <c r="H350" s="7" t="s">
        <v>18</v>
      </c>
      <c r="I350" s="5" t="str">
        <f>IF(AND(G350="154",'154 - CPSX'!$L$7=TH!A350),"154",IF(AND(G350="632",'632 - CPSX'!$K$7=TH!A350),"632",IF(AND(G350="6421",'641 - CPSX'!$K$7=TH!A350),"641",IF(AND(G350="6422",'642 - CPSX'!$N$7=TH!A350),"642",IF(AND(G350="242",'242 - CPSX'!$L$7=TH!A350),"242","")))))</f>
        <v/>
      </c>
    </row>
    <row r="351" spans="1:9">
      <c r="A351" s="6">
        <f>IF(B351&lt;&gt;"",IF(OR(AND(G351="154",'154 - CPSX'!$L$7="..."),AND(G351="632",'632 - CPSX'!$K$7="..."),AND(G351="641",'641 - CPSX'!$K$7="..."),AND(G351="642",'642 - CPSX'!$N$7="..."),AND(G351="242",'242 - CPSX'!$L$7="...")),"...",MONTH(B351)),"")</f>
        <v>6</v>
      </c>
      <c r="B351" s="10">
        <v>41820</v>
      </c>
      <c r="C351" s="11" t="s">
        <v>39</v>
      </c>
      <c r="D351" s="10">
        <v>41812</v>
      </c>
      <c r="E351" s="8" t="s">
        <v>104</v>
      </c>
      <c r="F351" s="5">
        <v>22491000</v>
      </c>
      <c r="G351" s="15" t="s">
        <v>198</v>
      </c>
      <c r="H351" s="7" t="s">
        <v>18</v>
      </c>
      <c r="I351" s="5" t="str">
        <f>IF(AND(G351="154",'154 - CPSX'!$L$7=TH!A351),"154",IF(AND(G351="632",'632 - CPSX'!$K$7=TH!A351),"632",IF(AND(G351="6421",'641 - CPSX'!$K$7=TH!A351),"641",IF(AND(G351="6422",'642 - CPSX'!$N$7=TH!A351),"642",IF(AND(G351="242",'242 - CPSX'!$L$7=TH!A351),"242","")))))</f>
        <v/>
      </c>
    </row>
    <row r="352" spans="1:9">
      <c r="A352" s="6">
        <f>IF(B352&lt;&gt;"",IF(OR(AND(G352="154",'154 - CPSX'!$L$7="..."),AND(G352="632",'632 - CPSX'!$K$7="..."),AND(G352="641",'641 - CPSX'!$K$7="..."),AND(G352="642",'642 - CPSX'!$N$7="..."),AND(G352="242",'242 - CPSX'!$L$7="...")),"...",MONTH(B352)),"")</f>
        <v>6</v>
      </c>
      <c r="B352" s="10">
        <v>41820</v>
      </c>
      <c r="C352" s="11" t="s">
        <v>39</v>
      </c>
      <c r="D352" s="10">
        <v>41820</v>
      </c>
      <c r="E352" s="8" t="s">
        <v>104</v>
      </c>
      <c r="F352" s="5">
        <v>1454400</v>
      </c>
      <c r="G352" s="15" t="s">
        <v>198</v>
      </c>
      <c r="H352" s="7" t="s">
        <v>18</v>
      </c>
      <c r="I352" s="5" t="str">
        <f>IF(AND(G352="154",'154 - CPSX'!$L$7=TH!A352),"154",IF(AND(G352="632",'632 - CPSX'!$K$7=TH!A352),"632",IF(AND(G352="6421",'641 - CPSX'!$K$7=TH!A352),"641",IF(AND(G352="6422",'642 - CPSX'!$N$7=TH!A352),"642",IF(AND(G352="242",'242 - CPSX'!$L$7=TH!A352),"242","")))))</f>
        <v/>
      </c>
    </row>
    <row r="353" spans="1:9">
      <c r="A353" s="6">
        <f>IF(B353&lt;&gt;"",IF(OR(AND(G353="154",'154 - CPSX'!$L$7="..."),AND(G353="632",'632 - CPSX'!$K$7="..."),AND(G353="641",'641 - CPSX'!$K$7="..."),AND(G353="642",'642 - CPSX'!$N$7="..."),AND(G353="242",'242 - CPSX'!$L$7="...")),"...",MONTH(B353)),"")</f>
        <v>6</v>
      </c>
      <c r="B353" s="10">
        <v>41820</v>
      </c>
      <c r="C353" s="11" t="s">
        <v>39</v>
      </c>
      <c r="D353" s="10">
        <v>41807</v>
      </c>
      <c r="E353" s="8" t="s">
        <v>297</v>
      </c>
      <c r="F353" s="5">
        <v>4496314</v>
      </c>
      <c r="G353" s="15" t="s">
        <v>198</v>
      </c>
      <c r="H353" s="7" t="s">
        <v>18</v>
      </c>
      <c r="I353" s="5" t="str">
        <f>IF(AND(G353="154",'154 - CPSX'!$L$7=TH!A353),"154",IF(AND(G353="632",'632 - CPSX'!$K$7=TH!A353),"632",IF(AND(G353="6421",'641 - CPSX'!$K$7=TH!A353),"641",IF(AND(G353="6422",'642 - CPSX'!$N$7=TH!A353),"642",IF(AND(G353="242",'242 - CPSX'!$L$7=TH!A353),"242","")))))</f>
        <v/>
      </c>
    </row>
    <row r="354" spans="1:9">
      <c r="A354" s="6">
        <f>IF(B354&lt;&gt;"",IF(OR(AND(G354="154",'154 - CPSX'!$L$7="..."),AND(G354="632",'632 - CPSX'!$K$7="..."),AND(G354="641",'641 - CPSX'!$K$7="..."),AND(G354="642",'642 - CPSX'!$N$7="..."),AND(G354="242",'242 - CPSX'!$L$7="...")),"...",MONTH(B354)),"")</f>
        <v>6</v>
      </c>
      <c r="B354" s="10">
        <v>41793</v>
      </c>
      <c r="C354" s="11" t="s">
        <v>39</v>
      </c>
      <c r="D354" s="10">
        <v>41793</v>
      </c>
      <c r="E354" s="8" t="s">
        <v>298</v>
      </c>
      <c r="F354" s="5">
        <v>337397</v>
      </c>
      <c r="G354" s="15" t="s">
        <v>192</v>
      </c>
      <c r="H354" s="7" t="s">
        <v>118</v>
      </c>
      <c r="I354" s="5" t="str">
        <f>IF(AND(G354="154",'154 - CPSX'!$L$7=TH!A354),"154",IF(AND(G354="632",'632 - CPSX'!$K$7=TH!A354),"632",IF(AND(G354="6421",'641 - CPSX'!$K$7=TH!A354),"641",IF(AND(G354="6422",'642 - CPSX'!$N$7=TH!A354),"642",IF(AND(G354="242",'242 - CPSX'!$L$7=TH!A354),"242","")))))</f>
        <v/>
      </c>
    </row>
    <row r="355" spans="1:9">
      <c r="A355" s="6">
        <f>IF(B355&lt;&gt;"",IF(OR(AND(G355="154",'154 - CPSX'!$L$7="..."),AND(G355="632",'632 - CPSX'!$K$7="..."),AND(G355="641",'641 - CPSX'!$K$7="..."),AND(G355="642",'642 - CPSX'!$N$7="..."),AND(G355="242",'242 - CPSX'!$L$7="...")),"...",MONTH(B355)),"")</f>
        <v>6</v>
      </c>
      <c r="B355" s="10">
        <v>41793</v>
      </c>
      <c r="C355" s="11" t="s">
        <v>39</v>
      </c>
      <c r="D355" s="10">
        <v>41793</v>
      </c>
      <c r="E355" s="8" t="s">
        <v>279</v>
      </c>
      <c r="F355" s="5">
        <v>63540</v>
      </c>
      <c r="G355" s="15" t="s">
        <v>192</v>
      </c>
      <c r="H355" s="7" t="s">
        <v>118</v>
      </c>
      <c r="I355" s="5" t="str">
        <f>IF(AND(G355="154",'154 - CPSX'!$L$7=TH!A355),"154",IF(AND(G355="632",'632 - CPSX'!$K$7=TH!A355),"632",IF(AND(G355="6421",'641 - CPSX'!$K$7=TH!A355),"641",IF(AND(G355="6422",'642 - CPSX'!$N$7=TH!A355),"642",IF(AND(G355="242",'242 - CPSX'!$L$7=TH!A355),"242","")))))</f>
        <v/>
      </c>
    </row>
    <row r="356" spans="1:9">
      <c r="A356" s="6">
        <f>IF(B356&lt;&gt;"",IF(OR(AND(G356="154",'154 - CPSX'!$L$7="..."),AND(G356="632",'632 - CPSX'!$K$7="..."),AND(G356="641",'641 - CPSX'!$K$7="..."),AND(G356="642",'642 - CPSX'!$N$7="..."),AND(G356="242",'242 - CPSX'!$L$7="...")),"...",MONTH(B356)),"")</f>
        <v>6</v>
      </c>
      <c r="B356" s="10">
        <v>41793</v>
      </c>
      <c r="C356" s="11" t="s">
        <v>39</v>
      </c>
      <c r="D356" s="10">
        <v>41793</v>
      </c>
      <c r="E356" s="8" t="s">
        <v>299</v>
      </c>
      <c r="F356" s="5">
        <v>529288</v>
      </c>
      <c r="G356" s="15" t="s">
        <v>192</v>
      </c>
      <c r="H356" s="7" t="s">
        <v>118</v>
      </c>
      <c r="I356" s="5" t="str">
        <f>IF(AND(G356="154",'154 - CPSX'!$L$7=TH!A356),"154",IF(AND(G356="632",'632 - CPSX'!$K$7=TH!A356),"632",IF(AND(G356="6421",'641 - CPSX'!$K$7=TH!A356),"641",IF(AND(G356="6422",'642 - CPSX'!$N$7=TH!A356),"642",IF(AND(G356="242",'242 - CPSX'!$L$7=TH!A356),"242","")))))</f>
        <v/>
      </c>
    </row>
    <row r="357" spans="1:9">
      <c r="A357" s="6">
        <f>IF(B357&lt;&gt;"",IF(OR(AND(G357="154",'154 - CPSX'!$L$7="..."),AND(G357="632",'632 - CPSX'!$K$7="..."),AND(G357="641",'641 - CPSX'!$K$7="..."),AND(G357="642",'642 - CPSX'!$N$7="..."),AND(G357="242",'242 - CPSX'!$L$7="...")),"...",MONTH(B357)),"")</f>
        <v>6</v>
      </c>
      <c r="B357" s="10">
        <v>41793</v>
      </c>
      <c r="C357" s="11" t="s">
        <v>39</v>
      </c>
      <c r="D357" s="10">
        <v>41793</v>
      </c>
      <c r="E357" s="8" t="s">
        <v>300</v>
      </c>
      <c r="F357" s="5">
        <v>63540</v>
      </c>
      <c r="G357" s="15" t="s">
        <v>192</v>
      </c>
      <c r="H357" s="7" t="s">
        <v>118</v>
      </c>
      <c r="I357" s="5" t="str">
        <f>IF(AND(G357="154",'154 - CPSX'!$L$7=TH!A357),"154",IF(AND(G357="632",'632 - CPSX'!$K$7=TH!A357),"632",IF(AND(G357="6421",'641 - CPSX'!$K$7=TH!A357),"641",IF(AND(G357="6422",'642 - CPSX'!$N$7=TH!A357),"642",IF(AND(G357="242",'242 - CPSX'!$L$7=TH!A357),"242","")))))</f>
        <v/>
      </c>
    </row>
    <row r="358" spans="1:9">
      <c r="A358" s="6">
        <f>IF(B358&lt;&gt;"",IF(OR(AND(G358="154",'154 - CPSX'!$L$7="..."),AND(G358="632",'632 - CPSX'!$K$7="..."),AND(G358="641",'641 - CPSX'!$K$7="..."),AND(G358="642",'642 - CPSX'!$N$7="..."),AND(G358="242",'242 - CPSX'!$L$7="...")),"...",MONTH(B358)),"")</f>
        <v>6</v>
      </c>
      <c r="B358" s="10">
        <v>41802</v>
      </c>
      <c r="C358" s="11" t="s">
        <v>39</v>
      </c>
      <c r="D358" s="10">
        <v>41802</v>
      </c>
      <c r="E358" s="8" t="s">
        <v>119</v>
      </c>
      <c r="F358" s="5">
        <v>1838021</v>
      </c>
      <c r="G358" s="15" t="s">
        <v>192</v>
      </c>
      <c r="H358" s="7" t="s">
        <v>118</v>
      </c>
      <c r="I358" s="5" t="str">
        <f>IF(AND(G358="154",'154 - CPSX'!$L$7=TH!A358),"154",IF(AND(G358="632",'632 - CPSX'!$K$7=TH!A358),"632",IF(AND(G358="6421",'641 - CPSX'!$K$7=TH!A358),"641",IF(AND(G358="6422",'642 - CPSX'!$N$7=TH!A358),"642",IF(AND(G358="242",'242 - CPSX'!$L$7=TH!A358),"242","")))))</f>
        <v/>
      </c>
    </row>
    <row r="359" spans="1:9">
      <c r="A359" s="6">
        <f>IF(B359&lt;&gt;"",IF(OR(AND(G359="154",'154 - CPSX'!$L$7="..."),AND(G359="632",'632 - CPSX'!$K$7="..."),AND(G359="641",'641 - CPSX'!$K$7="..."),AND(G359="642",'642 - CPSX'!$N$7="..."),AND(G359="242",'242 - CPSX'!$L$7="...")),"...",MONTH(B359)),"")</f>
        <v>6</v>
      </c>
      <c r="B359" s="10">
        <v>41802</v>
      </c>
      <c r="C359" s="11" t="s">
        <v>39</v>
      </c>
      <c r="D359" s="10">
        <v>41802</v>
      </c>
      <c r="E359" s="8" t="s">
        <v>301</v>
      </c>
      <c r="F359" s="5">
        <v>1864720</v>
      </c>
      <c r="G359" s="15" t="s">
        <v>192</v>
      </c>
      <c r="H359" s="7" t="s">
        <v>118</v>
      </c>
      <c r="I359" s="5" t="str">
        <f>IF(AND(G359="154",'154 - CPSX'!$L$7=TH!A359),"154",IF(AND(G359="632",'632 - CPSX'!$K$7=TH!A359),"632",IF(AND(G359="6421",'641 - CPSX'!$K$7=TH!A359),"641",IF(AND(G359="6422",'642 - CPSX'!$N$7=TH!A359),"642",IF(AND(G359="242",'242 - CPSX'!$L$7=TH!A359),"242","")))))</f>
        <v/>
      </c>
    </row>
    <row r="360" spans="1:9">
      <c r="A360" s="6">
        <f>IF(B360&lt;&gt;"",IF(OR(AND(G360="154",'154 - CPSX'!$L$7="..."),AND(G360="632",'632 - CPSX'!$K$7="..."),AND(G360="641",'641 - CPSX'!$K$7="..."),AND(G360="642",'642 - CPSX'!$N$7="..."),AND(G360="242",'242 - CPSX'!$L$7="...")),"...",MONTH(B360)),"")</f>
        <v>6</v>
      </c>
      <c r="B360" s="10">
        <v>41802</v>
      </c>
      <c r="C360" s="11" t="s">
        <v>39</v>
      </c>
      <c r="D360" s="10">
        <v>41802</v>
      </c>
      <c r="E360" s="8" t="s">
        <v>299</v>
      </c>
      <c r="F360" s="5">
        <v>582513</v>
      </c>
      <c r="G360" s="15" t="s">
        <v>192</v>
      </c>
      <c r="H360" s="7" t="s">
        <v>118</v>
      </c>
      <c r="I360" s="5" t="str">
        <f>IF(AND(G360="154",'154 - CPSX'!$L$7=TH!A360),"154",IF(AND(G360="632",'632 - CPSX'!$K$7=TH!A360),"632",IF(AND(G360="6421",'641 - CPSX'!$K$7=TH!A360),"641",IF(AND(G360="6422",'642 - CPSX'!$N$7=TH!A360),"642",IF(AND(G360="242",'242 - CPSX'!$L$7=TH!A360),"242","")))))</f>
        <v/>
      </c>
    </row>
    <row r="361" spans="1:9">
      <c r="A361" s="6">
        <f>IF(B361&lt;&gt;"",IF(OR(AND(G361="154",'154 - CPSX'!$L$7="..."),AND(G361="632",'632 - CPSX'!$K$7="..."),AND(G361="641",'641 - CPSX'!$K$7="..."),AND(G361="642",'642 - CPSX'!$N$7="..."),AND(G361="242",'242 - CPSX'!$L$7="...")),"...",MONTH(B361)),"")</f>
        <v>6</v>
      </c>
      <c r="B361" s="10">
        <v>41802</v>
      </c>
      <c r="C361" s="11" t="s">
        <v>39</v>
      </c>
      <c r="D361" s="10">
        <v>41802</v>
      </c>
      <c r="E361" s="8" t="s">
        <v>300</v>
      </c>
      <c r="F361" s="5">
        <v>63570</v>
      </c>
      <c r="G361" s="15" t="s">
        <v>192</v>
      </c>
      <c r="H361" s="7" t="s">
        <v>118</v>
      </c>
      <c r="I361" s="5" t="str">
        <f>IF(AND(G361="154",'154 - CPSX'!$L$7=TH!A361),"154",IF(AND(G361="632",'632 - CPSX'!$K$7=TH!A361),"632",IF(AND(G361="6421",'641 - CPSX'!$K$7=TH!A361),"641",IF(AND(G361="6422",'642 - CPSX'!$N$7=TH!A361),"642",IF(AND(G361="242",'242 - CPSX'!$L$7=TH!A361),"242","")))))</f>
        <v/>
      </c>
    </row>
    <row r="362" spans="1:9">
      <c r="A362" s="6">
        <f>IF(B362&lt;&gt;"",IF(OR(AND(G362="154",'154 - CPSX'!$L$7="..."),AND(G362="632",'632 - CPSX'!$K$7="..."),AND(G362="641",'641 - CPSX'!$K$7="..."),AND(G362="642",'642 - CPSX'!$N$7="..."),AND(G362="242",'242 - CPSX'!$L$7="...")),"...",MONTH(B362)),"")</f>
        <v>6</v>
      </c>
      <c r="B362" s="10">
        <v>41803</v>
      </c>
      <c r="C362" s="11" t="s">
        <v>39</v>
      </c>
      <c r="D362" s="10">
        <v>41803</v>
      </c>
      <c r="E362" s="8" t="s">
        <v>302</v>
      </c>
      <c r="F362" s="5">
        <v>515341</v>
      </c>
      <c r="G362" s="15" t="s">
        <v>192</v>
      </c>
      <c r="H362" s="7" t="s">
        <v>118</v>
      </c>
      <c r="I362" s="5" t="str">
        <f>IF(AND(G362="154",'154 - CPSX'!$L$7=TH!A362),"154",IF(AND(G362="632",'632 - CPSX'!$K$7=TH!A362),"632",IF(AND(G362="6421",'641 - CPSX'!$K$7=TH!A362),"641",IF(AND(G362="6422",'642 - CPSX'!$N$7=TH!A362),"642",IF(AND(G362="242",'242 - CPSX'!$L$7=TH!A362),"242","")))))</f>
        <v/>
      </c>
    </row>
    <row r="363" spans="1:9">
      <c r="A363" s="6">
        <f>IF(B363&lt;&gt;"",IF(OR(AND(G363="154",'154 - CPSX'!$L$7="..."),AND(G363="632",'632 - CPSX'!$K$7="..."),AND(G363="641",'641 - CPSX'!$K$7="..."),AND(G363="642",'642 - CPSX'!$N$7="..."),AND(G363="242",'242 - CPSX'!$L$7="...")),"...",MONTH(B363)),"")</f>
        <v>6</v>
      </c>
      <c r="B363" s="10">
        <v>41803</v>
      </c>
      <c r="C363" s="11" t="s">
        <v>39</v>
      </c>
      <c r="D363" s="10">
        <v>41803</v>
      </c>
      <c r="E363" s="8" t="s">
        <v>303</v>
      </c>
      <c r="F363" s="5">
        <v>529750</v>
      </c>
      <c r="G363" s="15" t="s">
        <v>192</v>
      </c>
      <c r="H363" s="7" t="s">
        <v>118</v>
      </c>
      <c r="I363" s="5" t="str">
        <f>IF(AND(G363="154",'154 - CPSX'!$L$7=TH!A363),"154",IF(AND(G363="632",'632 - CPSX'!$K$7=TH!A363),"632",IF(AND(G363="6421",'641 - CPSX'!$K$7=TH!A363),"641",IF(AND(G363="6422",'642 - CPSX'!$N$7=TH!A363),"642",IF(AND(G363="242",'242 - CPSX'!$L$7=TH!A363),"242","")))))</f>
        <v/>
      </c>
    </row>
    <row r="364" spans="1:9">
      <c r="A364" s="6">
        <f>IF(B364&lt;&gt;"",IF(OR(AND(G364="154",'154 - CPSX'!$L$7="..."),AND(G364="632",'632 - CPSX'!$K$7="..."),AND(G364="641",'641 - CPSX'!$K$7="..."),AND(G364="642",'642 - CPSX'!$N$7="..."),AND(G364="242",'242 - CPSX'!$L$7="...")),"...",MONTH(B364)),"")</f>
        <v>6</v>
      </c>
      <c r="B364" s="10">
        <v>41810</v>
      </c>
      <c r="C364" s="11" t="s">
        <v>39</v>
      </c>
      <c r="D364" s="10">
        <v>41810</v>
      </c>
      <c r="E364" s="8" t="s">
        <v>299</v>
      </c>
      <c r="F364" s="5">
        <v>638187</v>
      </c>
      <c r="G364" s="15" t="s">
        <v>192</v>
      </c>
      <c r="H364" s="7" t="s">
        <v>118</v>
      </c>
      <c r="I364" s="5" t="str">
        <f>IF(AND(G364="154",'154 - CPSX'!$L$7=TH!A364),"154",IF(AND(G364="632",'632 - CPSX'!$K$7=TH!A364),"632",IF(AND(G364="6421",'641 - CPSX'!$K$7=TH!A364),"641",IF(AND(G364="6422",'642 - CPSX'!$N$7=TH!A364),"642",IF(AND(G364="242",'242 - CPSX'!$L$7=TH!A364),"242","")))))</f>
        <v/>
      </c>
    </row>
    <row r="365" spans="1:9">
      <c r="A365" s="6">
        <f>IF(B365&lt;&gt;"",IF(OR(AND(G365="154",'154 - CPSX'!$L$7="..."),AND(G365="632",'632 - CPSX'!$K$7="..."),AND(G365="641",'641 - CPSX'!$K$7="..."),AND(G365="642",'642 - CPSX'!$N$7="..."),AND(G365="242",'242 - CPSX'!$L$7="...")),"...",MONTH(B365)),"")</f>
        <v>6</v>
      </c>
      <c r="B365" s="10">
        <v>41810</v>
      </c>
      <c r="C365" s="11" t="s">
        <v>39</v>
      </c>
      <c r="D365" s="10">
        <v>41810</v>
      </c>
      <c r="E365" s="8" t="s">
        <v>300</v>
      </c>
      <c r="F365" s="5">
        <v>63840</v>
      </c>
      <c r="G365" s="15" t="s">
        <v>192</v>
      </c>
      <c r="H365" s="7" t="s">
        <v>118</v>
      </c>
      <c r="I365" s="5" t="str">
        <f>IF(AND(G365="154",'154 - CPSX'!$L$7=TH!A365),"154",IF(AND(G365="632",'632 - CPSX'!$K$7=TH!A365),"632",IF(AND(G365="6421",'641 - CPSX'!$K$7=TH!A365),"641",IF(AND(G365="6422",'642 - CPSX'!$N$7=TH!A365),"642",IF(AND(G365="242",'242 - CPSX'!$L$7=TH!A365),"242","")))))</f>
        <v/>
      </c>
    </row>
    <row r="366" spans="1:9">
      <c r="A366" s="6">
        <f>IF(B366&lt;&gt;"",IF(OR(AND(G366="154",'154 - CPSX'!$L$7="..."),AND(G366="632",'632 - CPSX'!$K$7="..."),AND(G366="641",'641 - CPSX'!$K$7="..."),AND(G366="642",'642 - CPSX'!$N$7="..."),AND(G366="242",'242 - CPSX'!$L$7="...")),"...",MONTH(B366)),"")</f>
        <v>6</v>
      </c>
      <c r="B366" s="10">
        <v>41816</v>
      </c>
      <c r="C366" s="11" t="s">
        <v>39</v>
      </c>
      <c r="D366" s="10">
        <v>41816</v>
      </c>
      <c r="E366" s="8" t="s">
        <v>299</v>
      </c>
      <c r="F366" s="5">
        <v>479262</v>
      </c>
      <c r="G366" s="15" t="s">
        <v>192</v>
      </c>
      <c r="H366" s="7" t="s">
        <v>118</v>
      </c>
      <c r="I366" s="5" t="str">
        <f>IF(AND(G366="154",'154 - CPSX'!$L$7=TH!A366),"154",IF(AND(G366="632",'632 - CPSX'!$K$7=TH!A366),"632",IF(AND(G366="6421",'641 - CPSX'!$K$7=TH!A366),"641",IF(AND(G366="6422",'642 - CPSX'!$N$7=TH!A366),"642",IF(AND(G366="242",'242 - CPSX'!$L$7=TH!A366),"242","")))))</f>
        <v/>
      </c>
    </row>
    <row r="367" spans="1:9">
      <c r="A367" s="6">
        <f>IF(B367&lt;&gt;"",IF(OR(AND(G367="154",'154 - CPSX'!$L$7="..."),AND(G367="632",'632 - CPSX'!$K$7="..."),AND(G367="641",'641 - CPSX'!$K$7="..."),AND(G367="642",'642 - CPSX'!$N$7="..."),AND(G367="242",'242 - CPSX'!$L$7="...")),"...",MONTH(B367)),"")</f>
        <v>6</v>
      </c>
      <c r="B367" s="10">
        <v>41816</v>
      </c>
      <c r="C367" s="11" t="s">
        <v>39</v>
      </c>
      <c r="D367" s="10">
        <v>41816</v>
      </c>
      <c r="E367" s="8" t="s">
        <v>300</v>
      </c>
      <c r="F367" s="5">
        <v>63930</v>
      </c>
      <c r="G367" s="15" t="s">
        <v>192</v>
      </c>
      <c r="H367" s="7" t="s">
        <v>118</v>
      </c>
      <c r="I367" s="5" t="str">
        <f>IF(AND(G367="154",'154 - CPSX'!$L$7=TH!A367),"154",IF(AND(G367="632",'632 - CPSX'!$K$7=TH!A367),"632",IF(AND(G367="6421",'641 - CPSX'!$K$7=TH!A367),"641",IF(AND(G367="6422",'642 - CPSX'!$N$7=TH!A367),"642",IF(AND(G367="242",'242 - CPSX'!$L$7=TH!A367),"242","")))))</f>
        <v/>
      </c>
    </row>
    <row r="368" spans="1:9">
      <c r="A368" s="6">
        <f>IF(B368&lt;&gt;"",IF(OR(AND(G368="154",'154 - CPSX'!$L$7="..."),AND(G368="632",'632 - CPSX'!$K$7="..."),AND(G368="641",'641 - CPSX'!$K$7="..."),AND(G368="642",'642 - CPSX'!$N$7="..."),AND(G368="242",'242 - CPSX'!$L$7="...")),"...",MONTH(B368)),"")</f>
        <v>6</v>
      </c>
      <c r="B368" s="10">
        <v>41791</v>
      </c>
      <c r="C368" s="11" t="s">
        <v>145</v>
      </c>
      <c r="D368" s="10">
        <v>41788</v>
      </c>
      <c r="E368" s="8" t="s">
        <v>243</v>
      </c>
      <c r="F368" s="5">
        <v>963636</v>
      </c>
      <c r="G368" s="15" t="s">
        <v>198</v>
      </c>
      <c r="H368" s="7" t="s">
        <v>212</v>
      </c>
      <c r="I368" s="5" t="str">
        <f>IF(AND(G368="154",'154 - CPSX'!$L$7=TH!A368),"154",IF(AND(G368="632",'632 - CPSX'!$K$7=TH!A368),"632",IF(AND(G368="6421",'641 - CPSX'!$K$7=TH!A368),"641",IF(AND(G368="6422",'642 - CPSX'!$N$7=TH!A368),"642",IF(AND(G368="242",'242 - CPSX'!$L$7=TH!A368),"242","")))))</f>
        <v/>
      </c>
    </row>
    <row r="369" spans="1:9">
      <c r="A369" s="6">
        <f>IF(B369&lt;&gt;"",IF(OR(AND(G369="154",'154 - CPSX'!$L$7="..."),AND(G369="632",'632 - CPSX'!$K$7="..."),AND(G369="641",'641 - CPSX'!$K$7="..."),AND(G369="642",'642 - CPSX'!$N$7="..."),AND(G369="242",'242 - CPSX'!$L$7="...")),"...",MONTH(B369)),"")</f>
        <v>6</v>
      </c>
      <c r="B369" s="10">
        <v>41791</v>
      </c>
      <c r="C369" s="11" t="s">
        <v>157</v>
      </c>
      <c r="D369" s="10">
        <v>41789</v>
      </c>
      <c r="E369" s="8" t="s">
        <v>304</v>
      </c>
      <c r="F369" s="5">
        <v>240000</v>
      </c>
      <c r="G369" s="15" t="s">
        <v>198</v>
      </c>
      <c r="H369" s="7" t="s">
        <v>212</v>
      </c>
      <c r="I369" s="5" t="str">
        <f>IF(AND(G369="154",'154 - CPSX'!$L$7=TH!A369),"154",IF(AND(G369="632",'632 - CPSX'!$K$7=TH!A369),"632",IF(AND(G369="6421",'641 - CPSX'!$K$7=TH!A369),"641",IF(AND(G369="6422",'642 - CPSX'!$N$7=TH!A369),"642",IF(AND(G369="242",'242 - CPSX'!$L$7=TH!A369),"242","")))))</f>
        <v/>
      </c>
    </row>
    <row r="370" spans="1:9">
      <c r="A370" s="6">
        <f>IF(B370&lt;&gt;"",IF(OR(AND(G370="154",'154 - CPSX'!$L$7="..."),AND(G370="632",'632 - CPSX'!$K$7="..."),AND(G370="641",'641 - CPSX'!$K$7="..."),AND(G370="642",'642 - CPSX'!$N$7="..."),AND(G370="242",'242 - CPSX'!$L$7="...")),"...",MONTH(B370)),"")</f>
        <v>6</v>
      </c>
      <c r="B370" s="10">
        <v>41791</v>
      </c>
      <c r="C370" s="11" t="s">
        <v>159</v>
      </c>
      <c r="D370" s="10">
        <v>41790</v>
      </c>
      <c r="E370" s="8" t="s">
        <v>305</v>
      </c>
      <c r="F370" s="5">
        <v>2239974</v>
      </c>
      <c r="G370" s="15" t="s">
        <v>192</v>
      </c>
      <c r="H370" s="7" t="s">
        <v>212</v>
      </c>
      <c r="I370" s="5" t="str">
        <f>IF(AND(G370="154",'154 - CPSX'!$L$7=TH!A370),"154",IF(AND(G370="632",'632 - CPSX'!$K$7=TH!A370),"632",IF(AND(G370="6421",'641 - CPSX'!$K$7=TH!A370),"641",IF(AND(G370="6422",'642 - CPSX'!$N$7=TH!A370),"642",IF(AND(G370="242",'242 - CPSX'!$L$7=TH!A370),"242","")))))</f>
        <v/>
      </c>
    </row>
    <row r="371" spans="1:9">
      <c r="A371" s="6">
        <f>IF(B371&lt;&gt;"",IF(OR(AND(G371="154",'154 - CPSX'!$L$7="..."),AND(G371="632",'632 - CPSX'!$K$7="..."),AND(G371="641",'641 - CPSX'!$K$7="..."),AND(G371="642",'642 - CPSX'!$N$7="..."),AND(G371="242",'242 - CPSX'!$L$7="...")),"...",MONTH(B371)),"")</f>
        <v>6</v>
      </c>
      <c r="B371" s="10">
        <v>41793</v>
      </c>
      <c r="C371" s="11" t="s">
        <v>160</v>
      </c>
      <c r="D371" s="10">
        <v>41793</v>
      </c>
      <c r="E371" s="8" t="s">
        <v>306</v>
      </c>
      <c r="F371" s="5">
        <v>63600</v>
      </c>
      <c r="G371" s="15" t="s">
        <v>192</v>
      </c>
      <c r="H371" s="7" t="s">
        <v>212</v>
      </c>
      <c r="I371" s="5" t="str">
        <f>IF(AND(G371="154",'154 - CPSX'!$L$7=TH!A371),"154",IF(AND(G371="632",'632 - CPSX'!$K$7=TH!A371),"632",IF(AND(G371="6421",'641 - CPSX'!$K$7=TH!A371),"641",IF(AND(G371="6422",'642 - CPSX'!$N$7=TH!A371),"642",IF(AND(G371="242",'242 - CPSX'!$L$7=TH!A371),"242","")))))</f>
        <v/>
      </c>
    </row>
    <row r="372" spans="1:9">
      <c r="A372" s="6">
        <f>IF(B372&lt;&gt;"",IF(OR(AND(G372="154",'154 - CPSX'!$L$7="..."),AND(G372="632",'632 - CPSX'!$K$7="..."),AND(G372="641",'641 - CPSX'!$K$7="..."),AND(G372="642",'642 - CPSX'!$N$7="..."),AND(G372="242",'242 - CPSX'!$L$7="...")),"...",MONTH(B372)),"")</f>
        <v>6</v>
      </c>
      <c r="B372" s="10">
        <v>41802</v>
      </c>
      <c r="C372" s="11" t="s">
        <v>146</v>
      </c>
      <c r="D372" s="10">
        <v>41802</v>
      </c>
      <c r="E372" s="8" t="s">
        <v>123</v>
      </c>
      <c r="F372" s="5">
        <v>3371273</v>
      </c>
      <c r="G372" s="15" t="s">
        <v>192</v>
      </c>
      <c r="H372" s="7" t="s">
        <v>212</v>
      </c>
      <c r="I372" s="5" t="str">
        <f>IF(AND(G372="154",'154 - CPSX'!$L$7=TH!A372),"154",IF(AND(G372="632",'632 - CPSX'!$K$7=TH!A372),"632",IF(AND(G372="6421",'641 - CPSX'!$K$7=TH!A372),"641",IF(AND(G372="6422",'642 - CPSX'!$N$7=TH!A372),"642",IF(AND(G372="242",'242 - CPSX'!$L$7=TH!A372),"242","")))))</f>
        <v/>
      </c>
    </row>
    <row r="373" spans="1:9">
      <c r="A373" s="6">
        <f>IF(B373&lt;&gt;"",IF(OR(AND(G373="154",'154 - CPSX'!$L$7="..."),AND(G373="632",'632 - CPSX'!$K$7="..."),AND(G373="641",'641 - CPSX'!$K$7="..."),AND(G373="642",'642 - CPSX'!$N$7="..."),AND(G373="242",'242 - CPSX'!$L$7="...")),"...",MONTH(B373)),"")</f>
        <v>6</v>
      </c>
      <c r="B373" s="10">
        <v>41802</v>
      </c>
      <c r="C373" s="11" t="s">
        <v>178</v>
      </c>
      <c r="D373" s="10">
        <v>41802</v>
      </c>
      <c r="E373" s="8" t="s">
        <v>307</v>
      </c>
      <c r="F373" s="5">
        <v>2706633</v>
      </c>
      <c r="G373" s="15" t="s">
        <v>192</v>
      </c>
      <c r="H373" s="7" t="s">
        <v>212</v>
      </c>
      <c r="I373" s="5" t="str">
        <f>IF(AND(G373="154",'154 - CPSX'!$L$7=TH!A373),"154",IF(AND(G373="632",'632 - CPSX'!$K$7=TH!A373),"632",IF(AND(G373="6421",'641 - CPSX'!$K$7=TH!A373),"641",IF(AND(G373="6422",'642 - CPSX'!$N$7=TH!A373),"642",IF(AND(G373="242",'242 - CPSX'!$L$7=TH!A373),"242","")))))</f>
        <v/>
      </c>
    </row>
    <row r="374" spans="1:9">
      <c r="A374" s="6">
        <f>IF(B374&lt;&gt;"",IF(OR(AND(G374="154",'154 - CPSX'!$L$7="..."),AND(G374="632",'632 - CPSX'!$K$7="..."),AND(G374="641",'641 - CPSX'!$K$7="..."),AND(G374="642",'642 - CPSX'!$N$7="..."),AND(G374="242",'242 - CPSX'!$L$7="...")),"...",MONTH(B374)),"")</f>
        <v>6</v>
      </c>
      <c r="B374" s="10">
        <v>41802</v>
      </c>
      <c r="C374" s="11" t="s">
        <v>161</v>
      </c>
      <c r="D374" s="10">
        <v>41802</v>
      </c>
      <c r="E374" s="8" t="s">
        <v>123</v>
      </c>
      <c r="F374" s="5">
        <v>135818</v>
      </c>
      <c r="G374" s="15" t="s">
        <v>192</v>
      </c>
      <c r="H374" s="7" t="s">
        <v>212</v>
      </c>
      <c r="I374" s="5" t="str">
        <f>IF(AND(G374="154",'154 - CPSX'!$L$7=TH!A374),"154",IF(AND(G374="632",'632 - CPSX'!$K$7=TH!A374),"632",IF(AND(G374="6421",'641 - CPSX'!$K$7=TH!A374),"641",IF(AND(G374="6422",'642 - CPSX'!$N$7=TH!A374),"642",IF(AND(G374="242",'242 - CPSX'!$L$7=TH!A374),"242","")))))</f>
        <v/>
      </c>
    </row>
    <row r="375" spans="1:9">
      <c r="A375" s="6">
        <f>IF(B375&lt;&gt;"",IF(OR(AND(G375="154",'154 - CPSX'!$L$7="..."),AND(G375="632",'632 - CPSX'!$K$7="..."),AND(G375="641",'641 - CPSX'!$K$7="..."),AND(G375="642",'642 - CPSX'!$N$7="..."),AND(G375="242",'242 - CPSX'!$L$7="...")),"...",MONTH(B375)),"")</f>
        <v>6</v>
      </c>
      <c r="B375" s="10">
        <v>41805</v>
      </c>
      <c r="C375" s="11" t="s">
        <v>179</v>
      </c>
      <c r="D375" s="10">
        <v>41805</v>
      </c>
      <c r="E375" s="8" t="s">
        <v>123</v>
      </c>
      <c r="F375" s="5">
        <v>113182</v>
      </c>
      <c r="G375" s="15" t="s">
        <v>192</v>
      </c>
      <c r="H375" s="7" t="s">
        <v>212</v>
      </c>
      <c r="I375" s="5" t="str">
        <f>IF(AND(G375="154",'154 - CPSX'!$L$7=TH!A375),"154",IF(AND(G375="632",'632 - CPSX'!$K$7=TH!A375),"632",IF(AND(G375="6421",'641 - CPSX'!$K$7=TH!A375),"641",IF(AND(G375="6422",'642 - CPSX'!$N$7=TH!A375),"642",IF(AND(G375="242",'242 - CPSX'!$L$7=TH!A375),"242","")))))</f>
        <v/>
      </c>
    </row>
    <row r="376" spans="1:9">
      <c r="A376" s="6">
        <f>IF(B376&lt;&gt;"",IF(OR(AND(G376="154",'154 - CPSX'!$L$7="..."),AND(G376="632",'632 - CPSX'!$K$7="..."),AND(G376="641",'641 - CPSX'!$K$7="..."),AND(G376="642",'642 - CPSX'!$N$7="..."),AND(G376="242",'242 - CPSX'!$L$7="...")),"...",MONTH(B376)),"")</f>
        <v>6</v>
      </c>
      <c r="B376" s="10">
        <v>41806</v>
      </c>
      <c r="C376" s="11" t="s">
        <v>148</v>
      </c>
      <c r="D376" s="10">
        <v>41806</v>
      </c>
      <c r="E376" s="8" t="s">
        <v>308</v>
      </c>
      <c r="F376" s="5">
        <v>840000</v>
      </c>
      <c r="G376" s="15" t="s">
        <v>198</v>
      </c>
      <c r="H376" s="7" t="s">
        <v>212</v>
      </c>
      <c r="I376" s="5" t="str">
        <f>IF(AND(G376="154",'154 - CPSX'!$L$7=TH!A376),"154",IF(AND(G376="632",'632 - CPSX'!$K$7=TH!A376),"632",IF(AND(G376="6421",'641 - CPSX'!$K$7=TH!A376),"641",IF(AND(G376="6422",'642 - CPSX'!$N$7=TH!A376),"642",IF(AND(G376="242",'242 - CPSX'!$L$7=TH!A376),"242","")))))</f>
        <v/>
      </c>
    </row>
    <row r="377" spans="1:9">
      <c r="A377" s="6">
        <f>IF(B377&lt;&gt;"",IF(OR(AND(G377="154",'154 - CPSX'!$L$7="..."),AND(G377="632",'632 - CPSX'!$K$7="..."),AND(G377="641",'641 - CPSX'!$K$7="..."),AND(G377="642",'642 - CPSX'!$N$7="..."),AND(G377="242",'242 - CPSX'!$L$7="...")),"...",MONTH(B377)),"")</f>
        <v>6</v>
      </c>
      <c r="B377" s="10">
        <v>41807</v>
      </c>
      <c r="C377" s="11" t="s">
        <v>162</v>
      </c>
      <c r="D377" s="10">
        <v>41807</v>
      </c>
      <c r="E377" s="8" t="s">
        <v>243</v>
      </c>
      <c r="F377" s="5">
        <v>963636</v>
      </c>
      <c r="G377" s="15" t="s">
        <v>198</v>
      </c>
      <c r="H377" s="7" t="s">
        <v>212</v>
      </c>
      <c r="I377" s="5" t="str">
        <f>IF(AND(G377="154",'154 - CPSX'!$L$7=TH!A377),"154",IF(AND(G377="632",'632 - CPSX'!$K$7=TH!A377),"632",IF(AND(G377="6421",'641 - CPSX'!$K$7=TH!A377),"641",IF(AND(G377="6422",'642 - CPSX'!$N$7=TH!A377),"642",IF(AND(G377="242",'242 - CPSX'!$L$7=TH!A377),"242","")))))</f>
        <v/>
      </c>
    </row>
    <row r="378" spans="1:9">
      <c r="A378" s="6">
        <f>IF(B378&lt;&gt;"",IF(OR(AND(G378="154",'154 - CPSX'!$L$7="..."),AND(G378="632",'632 - CPSX'!$K$7="..."),AND(G378="641",'641 - CPSX'!$K$7="..."),AND(G378="642",'642 - CPSX'!$N$7="..."),AND(G378="242",'242 - CPSX'!$L$7="...")),"...",MONTH(B378)),"")</f>
        <v>6</v>
      </c>
      <c r="B378" s="10">
        <v>41813</v>
      </c>
      <c r="C378" s="11" t="s">
        <v>180</v>
      </c>
      <c r="D378" s="10">
        <v>41813</v>
      </c>
      <c r="E378" s="8" t="s">
        <v>309</v>
      </c>
      <c r="F378" s="5">
        <v>1172400</v>
      </c>
      <c r="G378" s="15" t="s">
        <v>192</v>
      </c>
      <c r="H378" s="7" t="s">
        <v>212</v>
      </c>
      <c r="I378" s="5" t="str">
        <f>IF(AND(G378="154",'154 - CPSX'!$L$7=TH!A378),"154",IF(AND(G378="632",'632 - CPSX'!$K$7=TH!A378),"632",IF(AND(G378="6421",'641 - CPSX'!$K$7=TH!A378),"641",IF(AND(G378="6422",'642 - CPSX'!$N$7=TH!A378),"642",IF(AND(G378="242",'242 - CPSX'!$L$7=TH!A378),"242","")))))</f>
        <v/>
      </c>
    </row>
    <row r="379" spans="1:9">
      <c r="A379" s="6">
        <f>IF(B379&lt;&gt;"",IF(OR(AND(G379="154",'154 - CPSX'!$L$7="..."),AND(G379="632",'632 - CPSX'!$K$7="..."),AND(G379="641",'641 - CPSX'!$K$7="..."),AND(G379="642",'642 - CPSX'!$N$7="..."),AND(G379="242",'242 - CPSX'!$L$7="...")),"...",MONTH(B379)),"")</f>
        <v>6</v>
      </c>
      <c r="B379" s="10">
        <v>41813</v>
      </c>
      <c r="C379" s="11" t="s">
        <v>156</v>
      </c>
      <c r="D379" s="10">
        <v>41813</v>
      </c>
      <c r="E379" s="8" t="s">
        <v>123</v>
      </c>
      <c r="F379" s="5">
        <v>2490000</v>
      </c>
      <c r="G379" s="15" t="s">
        <v>192</v>
      </c>
      <c r="H379" s="7" t="s">
        <v>212</v>
      </c>
      <c r="I379" s="5" t="str">
        <f>IF(AND(G379="154",'154 - CPSX'!$L$7=TH!A379),"154",IF(AND(G379="632",'632 - CPSX'!$K$7=TH!A379),"632",IF(AND(G379="6421",'641 - CPSX'!$K$7=TH!A379),"641",IF(AND(G379="6422",'642 - CPSX'!$N$7=TH!A379),"642",IF(AND(G379="242",'242 - CPSX'!$L$7=TH!A379),"242","")))))</f>
        <v/>
      </c>
    </row>
    <row r="380" spans="1:9">
      <c r="A380" s="6">
        <f>IF(B380&lt;&gt;"",IF(OR(AND(G380="154",'154 - CPSX'!$L$7="..."),AND(G380="632",'632 - CPSX'!$K$7="..."),AND(G380="641",'641 - CPSX'!$K$7="..."),AND(G380="642",'642 - CPSX'!$N$7="..."),AND(G380="242",'242 - CPSX'!$L$7="...")),"...",MONTH(B380)),"")</f>
        <v>6</v>
      </c>
      <c r="B380" s="10">
        <v>41814</v>
      </c>
      <c r="C380" s="11" t="s">
        <v>165</v>
      </c>
      <c r="D380" s="10">
        <v>41814</v>
      </c>
      <c r="E380" s="8" t="s">
        <v>310</v>
      </c>
      <c r="F380" s="5">
        <v>1151601</v>
      </c>
      <c r="G380" s="15" t="s">
        <v>192</v>
      </c>
      <c r="H380" s="7" t="s">
        <v>212</v>
      </c>
      <c r="I380" s="5" t="str">
        <f>IF(AND(G380="154",'154 - CPSX'!$L$7=TH!A380),"154",IF(AND(G380="632",'632 - CPSX'!$K$7=TH!A380),"632",IF(AND(G380="6421",'641 - CPSX'!$K$7=TH!A380),"641",IF(AND(G380="6422",'642 - CPSX'!$N$7=TH!A380),"642",IF(AND(G380="242",'242 - CPSX'!$L$7=TH!A380),"242","")))))</f>
        <v/>
      </c>
    </row>
    <row r="381" spans="1:9">
      <c r="A381" s="6">
        <f>IF(B381&lt;&gt;"",IF(OR(AND(G381="154",'154 - CPSX'!$L$7="..."),AND(G381="632",'632 - CPSX'!$K$7="..."),AND(G381="641",'641 - CPSX'!$K$7="..."),AND(G381="642",'642 - CPSX'!$N$7="..."),AND(G381="242",'242 - CPSX'!$L$7="...")),"...",MONTH(B381)),"")</f>
        <v>6</v>
      </c>
      <c r="B381" s="10">
        <v>41816</v>
      </c>
      <c r="C381" s="11" t="s">
        <v>141</v>
      </c>
      <c r="D381" s="10">
        <v>41816</v>
      </c>
      <c r="E381" s="8" t="s">
        <v>224</v>
      </c>
      <c r="F381" s="5">
        <v>17200000</v>
      </c>
      <c r="G381" s="15" t="s">
        <v>192</v>
      </c>
      <c r="H381" s="7" t="s">
        <v>212</v>
      </c>
      <c r="I381" s="5" t="str">
        <f>IF(AND(G381="154",'154 - CPSX'!$L$7=TH!A381),"154",IF(AND(G381="632",'632 - CPSX'!$K$7=TH!A381),"632",IF(AND(G381="6421",'641 - CPSX'!$K$7=TH!A381),"641",IF(AND(G381="6422",'642 - CPSX'!$N$7=TH!A381),"642",IF(AND(G381="242",'242 - CPSX'!$L$7=TH!A381),"242","")))))</f>
        <v/>
      </c>
    </row>
    <row r="382" spans="1:9">
      <c r="A382" s="6">
        <f>IF(B382&lt;&gt;"",IF(OR(AND(G382="154",'154 - CPSX'!$L$7="..."),AND(G382="632",'632 - CPSX'!$K$7="..."),AND(G382="641",'641 - CPSX'!$K$7="..."),AND(G382="642",'642 - CPSX'!$N$7="..."),AND(G382="242",'242 - CPSX'!$L$7="...")),"...",MONTH(B382)),"")</f>
        <v>6</v>
      </c>
      <c r="B382" s="10">
        <v>41818</v>
      </c>
      <c r="C382" s="11" t="s">
        <v>167</v>
      </c>
      <c r="D382" s="10">
        <v>41818</v>
      </c>
      <c r="E382" s="8" t="s">
        <v>311</v>
      </c>
      <c r="F382" s="5">
        <v>380000</v>
      </c>
      <c r="G382" s="15" t="s">
        <v>192</v>
      </c>
      <c r="H382" s="7" t="s">
        <v>212</v>
      </c>
      <c r="I382" s="5" t="str">
        <f>IF(AND(G382="154",'154 - CPSX'!$L$7=TH!A382),"154",IF(AND(G382="632",'632 - CPSX'!$K$7=TH!A382),"632",IF(AND(G382="6421",'641 - CPSX'!$K$7=TH!A382),"641",IF(AND(G382="6422",'642 - CPSX'!$N$7=TH!A382),"642",IF(AND(G382="242",'242 - CPSX'!$L$7=TH!A382),"242","")))))</f>
        <v/>
      </c>
    </row>
    <row r="383" spans="1:9">
      <c r="A383" s="6">
        <f>IF(B383&lt;&gt;"",IF(OR(AND(G383="154",'154 - CPSX'!$L$7="..."),AND(G383="632",'632 - CPSX'!$K$7="..."),AND(G383="641",'641 - CPSX'!$K$7="..."),AND(G383="642",'642 - CPSX'!$N$7="..."),AND(G383="242",'242 - CPSX'!$L$7="...")),"...",MONTH(B383)),"")</f>
        <v>6</v>
      </c>
      <c r="B383" s="10">
        <v>41820</v>
      </c>
      <c r="C383" s="11" t="s">
        <v>149</v>
      </c>
      <c r="D383" s="10">
        <v>41820</v>
      </c>
      <c r="E383" s="8" t="s">
        <v>123</v>
      </c>
      <c r="F383" s="5">
        <v>5356518</v>
      </c>
      <c r="G383" s="15" t="s">
        <v>192</v>
      </c>
      <c r="H383" s="7" t="s">
        <v>212</v>
      </c>
      <c r="I383" s="5" t="str">
        <f>IF(AND(G383="154",'154 - CPSX'!$L$7=TH!A383),"154",IF(AND(G383="632",'632 - CPSX'!$K$7=TH!A383),"632",IF(AND(G383="6421",'641 - CPSX'!$K$7=TH!A383),"641",IF(AND(G383="6422",'642 - CPSX'!$N$7=TH!A383),"642",IF(AND(G383="242",'242 - CPSX'!$L$7=TH!A383),"242","")))))</f>
        <v/>
      </c>
    </row>
    <row r="384" spans="1:9">
      <c r="A384" s="6">
        <f>IF(B384&lt;&gt;"",IF(OR(AND(G384="154",'154 - CPSX'!$L$7="..."),AND(G384="632",'632 - CPSX'!$K$7="..."),AND(G384="641",'641 - CPSX'!$K$7="..."),AND(G384="642",'642 - CPSX'!$N$7="..."),AND(G384="242",'242 - CPSX'!$L$7="...")),"...",MONTH(B384)),"")</f>
        <v>6</v>
      </c>
      <c r="B384" s="10">
        <v>41820</v>
      </c>
      <c r="C384" s="11" t="s">
        <v>168</v>
      </c>
      <c r="D384" s="10">
        <v>41820</v>
      </c>
      <c r="E384" s="8" t="s">
        <v>123</v>
      </c>
      <c r="F384" s="5">
        <v>91745</v>
      </c>
      <c r="G384" s="15" t="s">
        <v>192</v>
      </c>
      <c r="H384" s="7" t="s">
        <v>212</v>
      </c>
      <c r="I384" s="5" t="str">
        <f>IF(AND(G384="154",'154 - CPSX'!$L$7=TH!A384),"154",IF(AND(G384="632",'632 - CPSX'!$K$7=TH!A384),"632",IF(AND(G384="6421",'641 - CPSX'!$K$7=TH!A384),"641",IF(AND(G384="6422",'642 - CPSX'!$N$7=TH!A384),"642",IF(AND(G384="242",'242 - CPSX'!$L$7=TH!A384),"242","")))))</f>
        <v/>
      </c>
    </row>
    <row r="385" spans="1:9">
      <c r="A385" s="6">
        <f>IF(B385&lt;&gt;"",IF(OR(AND(G385="154",'154 - CPSX'!$L$7="..."),AND(G385="632",'632 - CPSX'!$K$7="..."),AND(G385="641",'641 - CPSX'!$K$7="..."),AND(G385="642",'642 - CPSX'!$N$7="..."),AND(G385="242",'242 - CPSX'!$L$7="...")),"...",MONTH(B385)),"")</f>
        <v>6</v>
      </c>
      <c r="B385" s="10">
        <v>41820</v>
      </c>
      <c r="C385" s="11" t="s">
        <v>39</v>
      </c>
      <c r="D385" s="10">
        <v>41820</v>
      </c>
      <c r="E385" s="8" t="s">
        <v>125</v>
      </c>
      <c r="F385" s="5">
        <v>3671166</v>
      </c>
      <c r="G385" s="15" t="s">
        <v>192</v>
      </c>
      <c r="H385" s="7" t="s">
        <v>61</v>
      </c>
      <c r="I385" s="5" t="str">
        <f>IF(AND(G385="154",'154 - CPSX'!$L$7=TH!A385),"154",IF(AND(G385="632",'632 - CPSX'!$K$7=TH!A385),"632",IF(AND(G385="6421",'641 - CPSX'!$K$7=TH!A385),"641",IF(AND(G385="6422",'642 - CPSX'!$N$7=TH!A385),"642",IF(AND(G385="242",'242 - CPSX'!$L$7=TH!A385),"242","")))))</f>
        <v/>
      </c>
    </row>
    <row r="386" spans="1:9">
      <c r="A386" s="6">
        <f>IF(B386&lt;&gt;"",IF(OR(AND(G386="154",'154 - CPSX'!$L$7="..."),AND(G386="632",'632 - CPSX'!$K$7="..."),AND(G386="641",'641 - CPSX'!$K$7="..."),AND(G386="642",'642 - CPSX'!$N$7="..."),AND(G386="242",'242 - CPSX'!$L$7="...")),"...",MONTH(B386)),"")</f>
        <v>6</v>
      </c>
      <c r="B386" s="10">
        <v>41820</v>
      </c>
      <c r="C386" s="11" t="s">
        <v>39</v>
      </c>
      <c r="D386" s="10">
        <v>41820</v>
      </c>
      <c r="E386" s="8" t="s">
        <v>126</v>
      </c>
      <c r="F386" s="5">
        <v>28546837</v>
      </c>
      <c r="G386" s="15" t="s">
        <v>192</v>
      </c>
      <c r="H386" s="7" t="s">
        <v>61</v>
      </c>
      <c r="I386" s="5" t="str">
        <f>IF(AND(G386="154",'154 - CPSX'!$L$7=TH!A386),"154",IF(AND(G386="632",'632 - CPSX'!$K$7=TH!A386),"632",IF(AND(G386="6421",'641 - CPSX'!$K$7=TH!A386),"641",IF(AND(G386="6422",'642 - CPSX'!$N$7=TH!A386),"642",IF(AND(G386="242",'242 - CPSX'!$L$7=TH!A386),"242","")))))</f>
        <v/>
      </c>
    </row>
    <row r="387" spans="1:9">
      <c r="A387" s="6">
        <f>IF(B387&lt;&gt;"",IF(OR(AND(G387="154",'154 - CPSX'!$L$7="..."),AND(G387="632",'632 - CPSX'!$K$7="..."),AND(G387="641",'641 - CPSX'!$K$7="..."),AND(G387="642",'642 - CPSX'!$N$7="..."),AND(G387="242",'242 - CPSX'!$L$7="...")),"...",MONTH(B387)),"")</f>
        <v>6</v>
      </c>
      <c r="B387" s="10">
        <v>41820</v>
      </c>
      <c r="C387" s="11" t="s">
        <v>39</v>
      </c>
      <c r="D387" s="10">
        <v>41820</v>
      </c>
      <c r="E387" s="8" t="s">
        <v>108</v>
      </c>
      <c r="F387" s="5">
        <v>26763192</v>
      </c>
      <c r="G387" s="15" t="s">
        <v>198</v>
      </c>
      <c r="H387" s="7" t="s">
        <v>77</v>
      </c>
      <c r="I387" s="5" t="str">
        <f>IF(AND(G387="154",'154 - CPSX'!$L$7=TH!A387),"154",IF(AND(G387="632",'632 - CPSX'!$K$7=TH!A387),"632",IF(AND(G387="6421",'641 - CPSX'!$K$7=TH!A387),"641",IF(AND(G387="6422",'642 - CPSX'!$N$7=TH!A387),"642",IF(AND(G387="242",'242 - CPSX'!$L$7=TH!A387),"242","")))))</f>
        <v/>
      </c>
    </row>
    <row r="388" spans="1:9">
      <c r="A388" s="6">
        <f>IF(B388&lt;&gt;"",IF(OR(AND(G388="154",'154 - CPSX'!$L$7="..."),AND(G388="632",'632 - CPSX'!$K$7="..."),AND(G388="641",'641 - CPSX'!$K$7="..."),AND(G388="642",'642 - CPSX'!$N$7="..."),AND(G388="242",'242 - CPSX'!$L$7="...")),"...",MONTH(B388)),"")</f>
        <v>6</v>
      </c>
      <c r="B388" s="10">
        <v>41820</v>
      </c>
      <c r="C388" s="11" t="s">
        <v>39</v>
      </c>
      <c r="D388" s="10">
        <v>41820</v>
      </c>
      <c r="E388" s="8" t="s">
        <v>109</v>
      </c>
      <c r="F388" s="5">
        <v>2205000</v>
      </c>
      <c r="G388" s="15" t="s">
        <v>198</v>
      </c>
      <c r="H388" s="7" t="s">
        <v>77</v>
      </c>
      <c r="I388" s="5" t="str">
        <f>IF(AND(G388="154",'154 - CPSX'!$L$7=TH!A388),"154",IF(AND(G388="632",'632 - CPSX'!$K$7=TH!A388),"632",IF(AND(G388="6421",'641 - CPSX'!$K$7=TH!A388),"641",IF(AND(G388="6422",'642 - CPSX'!$N$7=TH!A388),"642",IF(AND(G388="242",'242 - CPSX'!$L$7=TH!A388),"242","")))))</f>
        <v/>
      </c>
    </row>
    <row r="389" spans="1:9">
      <c r="A389" s="6">
        <f>IF(B389&lt;&gt;"",IF(OR(AND(G389="154",'154 - CPSX'!$L$7="..."),AND(G389="632",'632 - CPSX'!$K$7="..."),AND(G389="641",'641 - CPSX'!$K$7="..."),AND(G389="642",'642 - CPSX'!$N$7="..."),AND(G389="242",'242 - CPSX'!$L$7="...")),"...",MONTH(B389)),"")</f>
        <v>6</v>
      </c>
      <c r="B389" s="10">
        <v>41820</v>
      </c>
      <c r="C389" s="11" t="s">
        <v>39</v>
      </c>
      <c r="D389" s="10">
        <v>41820</v>
      </c>
      <c r="E389" s="8" t="s">
        <v>110</v>
      </c>
      <c r="F389" s="5">
        <v>5128200</v>
      </c>
      <c r="G389" s="15" t="s">
        <v>198</v>
      </c>
      <c r="H389" s="7" t="s">
        <v>82</v>
      </c>
      <c r="I389" s="5" t="str">
        <f>IF(AND(G389="154",'154 - CPSX'!$L$7=TH!A389),"154",IF(AND(G389="632",'632 - CPSX'!$K$7=TH!A389),"632",IF(AND(G389="6421",'641 - CPSX'!$K$7=TH!A389),"641",IF(AND(G389="6422",'642 - CPSX'!$N$7=TH!A389),"642",IF(AND(G389="242",'242 - CPSX'!$L$7=TH!A389),"242","")))))</f>
        <v/>
      </c>
    </row>
    <row r="390" spans="1:9">
      <c r="A390" s="6">
        <f>IF(B390&lt;&gt;"",IF(OR(AND(G390="154",'154 - CPSX'!$L$7="..."),AND(G390="632",'632 - CPSX'!$K$7="..."),AND(G390="641",'641 - CPSX'!$K$7="..."),AND(G390="642",'642 - CPSX'!$N$7="..."),AND(G390="242",'242 - CPSX'!$L$7="...")),"...",MONTH(B390)),"")</f>
        <v>6</v>
      </c>
      <c r="B390" s="10">
        <v>41820</v>
      </c>
      <c r="C390" s="11" t="s">
        <v>39</v>
      </c>
      <c r="D390" s="10">
        <v>41820</v>
      </c>
      <c r="E390" s="8" t="s">
        <v>111</v>
      </c>
      <c r="F390" s="5">
        <v>854700</v>
      </c>
      <c r="G390" s="15" t="s">
        <v>198</v>
      </c>
      <c r="H390" s="7" t="s">
        <v>85</v>
      </c>
      <c r="I390" s="5" t="str">
        <f>IF(AND(G390="154",'154 - CPSX'!$L$7=TH!A390),"154",IF(AND(G390="632",'632 - CPSX'!$K$7=TH!A390),"632",IF(AND(G390="6421",'641 - CPSX'!$K$7=TH!A390),"641",IF(AND(G390="6422",'642 - CPSX'!$N$7=TH!A390),"642",IF(AND(G390="242",'242 - CPSX'!$L$7=TH!A390),"242","")))))</f>
        <v/>
      </c>
    </row>
    <row r="391" spans="1:9">
      <c r="A391" s="6">
        <f>IF(B391&lt;&gt;"",IF(OR(AND(G391="154",'154 - CPSX'!$L$7="..."),AND(G391="632",'632 - CPSX'!$K$7="..."),AND(G391="641",'641 - CPSX'!$K$7="..."),AND(G391="642",'642 - CPSX'!$N$7="..."),AND(G391="242",'242 - CPSX'!$L$7="...")),"...",MONTH(B391)),"")</f>
        <v>6</v>
      </c>
      <c r="B391" s="10">
        <v>41820</v>
      </c>
      <c r="C391" s="11" t="s">
        <v>39</v>
      </c>
      <c r="D391" s="10">
        <v>41820</v>
      </c>
      <c r="E391" s="8" t="s">
        <v>112</v>
      </c>
      <c r="F391" s="5">
        <v>284900</v>
      </c>
      <c r="G391" s="15" t="s">
        <v>198</v>
      </c>
      <c r="H391" s="7" t="s">
        <v>229</v>
      </c>
      <c r="I391" s="5" t="str">
        <f>IF(AND(G391="154",'154 - CPSX'!$L$7=TH!A391),"154",IF(AND(G391="632",'632 - CPSX'!$K$7=TH!A391),"632",IF(AND(G391="6421",'641 - CPSX'!$K$7=TH!A391),"641",IF(AND(G391="6422",'642 - CPSX'!$N$7=TH!A391),"642",IF(AND(G391="242",'242 - CPSX'!$L$7=TH!A391),"242","")))))</f>
        <v/>
      </c>
    </row>
    <row r="392" spans="1:9">
      <c r="A392" s="6">
        <f>IF(B392&lt;&gt;"",IF(OR(AND(G392="154",'154 - CPSX'!$L$7="..."),AND(G392="632",'632 - CPSX'!$K$7="..."),AND(G392="641",'641 - CPSX'!$K$7="..."),AND(G392="642",'642 - CPSX'!$N$7="..."),AND(G392="242",'242 - CPSX'!$L$7="...")),"...",MONTH(B392)),"")</f>
        <v>7</v>
      </c>
      <c r="B392" s="10">
        <v>41827</v>
      </c>
      <c r="C392" s="11" t="s">
        <v>113</v>
      </c>
      <c r="D392" s="10">
        <v>41827</v>
      </c>
      <c r="E392" s="8" t="s">
        <v>312</v>
      </c>
      <c r="F392" s="5">
        <v>212500</v>
      </c>
      <c r="G392" s="15" t="s">
        <v>192</v>
      </c>
      <c r="H392" s="7" t="s">
        <v>184</v>
      </c>
      <c r="I392" s="5" t="str">
        <f>IF(AND(G392="154",'154 - CPSX'!$L$7=TH!A392),"154",IF(AND(G392="632",'632 - CPSX'!$K$7=TH!A392),"632",IF(AND(G392="6421",'641 - CPSX'!$K$7=TH!A392),"641",IF(AND(G392="6422",'642 - CPSX'!$N$7=TH!A392),"642",IF(AND(G392="242",'242 - CPSX'!$L$7=TH!A392),"242","")))))</f>
        <v/>
      </c>
    </row>
    <row r="393" spans="1:9">
      <c r="A393" s="6">
        <f>IF(B393&lt;&gt;"",IF(OR(AND(G393="154",'154 - CPSX'!$L$7="..."),AND(G393="632",'632 - CPSX'!$K$7="..."),AND(G393="641",'641 - CPSX'!$K$7="..."),AND(G393="642",'642 - CPSX'!$N$7="..."),AND(G393="242",'242 - CPSX'!$L$7="...")),"...",MONTH(B393)),"")</f>
        <v>7</v>
      </c>
      <c r="B393" s="10">
        <v>41827</v>
      </c>
      <c r="C393" s="11" t="s">
        <v>113</v>
      </c>
      <c r="D393" s="10">
        <v>41827</v>
      </c>
      <c r="E393" s="8" t="s">
        <v>193</v>
      </c>
      <c r="F393" s="5">
        <v>586925</v>
      </c>
      <c r="G393" s="15" t="s">
        <v>192</v>
      </c>
      <c r="H393" s="7" t="s">
        <v>184</v>
      </c>
      <c r="I393" s="5" t="str">
        <f>IF(AND(G393="154",'154 - CPSX'!$L$7=TH!A393),"154",IF(AND(G393="632",'632 - CPSX'!$K$7=TH!A393),"632",IF(AND(G393="6421",'641 - CPSX'!$K$7=TH!A393),"641",IF(AND(G393="6422",'642 - CPSX'!$N$7=TH!A393),"642",IF(AND(G393="242",'242 - CPSX'!$L$7=TH!A393),"242","")))))</f>
        <v/>
      </c>
    </row>
    <row r="394" spans="1:9">
      <c r="A394" s="6">
        <f>IF(B394&lt;&gt;"",IF(OR(AND(G394="154",'154 - CPSX'!$L$7="..."),AND(G394="632",'632 - CPSX'!$K$7="..."),AND(G394="641",'641 - CPSX'!$K$7="..."),AND(G394="642",'642 - CPSX'!$N$7="..."),AND(G394="242",'242 - CPSX'!$L$7="...")),"...",MONTH(B394)),"")</f>
        <v>7</v>
      </c>
      <c r="B394" s="10">
        <v>41836</v>
      </c>
      <c r="C394" s="11" t="s">
        <v>113</v>
      </c>
      <c r="D394" s="10">
        <v>41836</v>
      </c>
      <c r="E394" s="8" t="s">
        <v>312</v>
      </c>
      <c r="F394" s="5">
        <v>212300</v>
      </c>
      <c r="G394" s="15" t="s">
        <v>192</v>
      </c>
      <c r="H394" s="7" t="s">
        <v>184</v>
      </c>
      <c r="I394" s="5" t="str">
        <f>IF(AND(G394="154",'154 - CPSX'!$L$7=TH!A394),"154",IF(AND(G394="632",'632 - CPSX'!$K$7=TH!A394),"632",IF(AND(G394="6421",'641 - CPSX'!$K$7=TH!A394),"641",IF(AND(G394="6422",'642 - CPSX'!$N$7=TH!A394),"642",IF(AND(G394="242",'242 - CPSX'!$L$7=TH!A394),"242","")))))</f>
        <v/>
      </c>
    </row>
    <row r="395" spans="1:9">
      <c r="A395" s="6">
        <f>IF(B395&lt;&gt;"",IF(OR(AND(G395="154",'154 - CPSX'!$L$7="..."),AND(G395="632",'632 - CPSX'!$K$7="..."),AND(G395="641",'641 - CPSX'!$K$7="..."),AND(G395="642",'642 - CPSX'!$N$7="..."),AND(G395="242",'242 - CPSX'!$L$7="...")),"...",MONTH(B395)),"")</f>
        <v>7</v>
      </c>
      <c r="B395" s="10">
        <v>41836</v>
      </c>
      <c r="C395" s="11" t="s">
        <v>113</v>
      </c>
      <c r="D395" s="10">
        <v>41836</v>
      </c>
      <c r="E395" s="8" t="s">
        <v>193</v>
      </c>
      <c r="F395" s="5">
        <v>586373</v>
      </c>
      <c r="G395" s="15" t="s">
        <v>192</v>
      </c>
      <c r="H395" s="7" t="s">
        <v>184</v>
      </c>
      <c r="I395" s="5" t="str">
        <f>IF(AND(G395="154",'154 - CPSX'!$L$7=TH!A395),"154",IF(AND(G395="632",'632 - CPSX'!$K$7=TH!A395),"632",IF(AND(G395="6421",'641 - CPSX'!$K$7=TH!A395),"641",IF(AND(G395="6422",'642 - CPSX'!$N$7=TH!A395),"642",IF(AND(G395="242",'242 - CPSX'!$L$7=TH!A395),"242","")))))</f>
        <v/>
      </c>
    </row>
    <row r="396" spans="1:9">
      <c r="A396" s="6">
        <f>IF(B396&lt;&gt;"",IF(OR(AND(G396="154",'154 - CPSX'!$L$7="..."),AND(G396="632",'632 - CPSX'!$K$7="..."),AND(G396="641",'641 - CPSX'!$K$7="..."),AND(G396="642",'642 - CPSX'!$N$7="..."),AND(G396="242",'242 - CPSX'!$L$7="...")),"...",MONTH(B396)),"")</f>
        <v>7</v>
      </c>
      <c r="B396" s="10">
        <v>41836</v>
      </c>
      <c r="C396" s="11" t="s">
        <v>113</v>
      </c>
      <c r="D396" s="10">
        <v>41836</v>
      </c>
      <c r="E396" s="8" t="s">
        <v>193</v>
      </c>
      <c r="F396" s="5">
        <v>758760</v>
      </c>
      <c r="G396" s="15" t="s">
        <v>192</v>
      </c>
      <c r="H396" s="7" t="s">
        <v>184</v>
      </c>
      <c r="I396" s="5" t="str">
        <f>IF(AND(G396="154",'154 - CPSX'!$L$7=TH!A396),"154",IF(AND(G396="632",'632 - CPSX'!$K$7=TH!A396),"632",IF(AND(G396="6421",'641 - CPSX'!$K$7=TH!A396),"641",IF(AND(G396="6422",'642 - CPSX'!$N$7=TH!A396),"642",IF(AND(G396="242",'242 - CPSX'!$L$7=TH!A396),"242","")))))</f>
        <v/>
      </c>
    </row>
    <row r="397" spans="1:9">
      <c r="A397" s="6">
        <f>IF(B397&lt;&gt;"",IF(OR(AND(G397="154",'154 - CPSX'!$L$7="..."),AND(G397="632",'632 - CPSX'!$K$7="..."),AND(G397="641",'641 - CPSX'!$K$7="..."),AND(G397="642",'642 - CPSX'!$N$7="..."),AND(G397="242",'242 - CPSX'!$L$7="...")),"...",MONTH(B397)),"")</f>
        <v>7</v>
      </c>
      <c r="B397" s="10">
        <v>41841</v>
      </c>
      <c r="C397" s="11" t="s">
        <v>113</v>
      </c>
      <c r="D397" s="10">
        <v>41841</v>
      </c>
      <c r="E397" s="8" t="s">
        <v>230</v>
      </c>
      <c r="F397" s="5">
        <v>317850</v>
      </c>
      <c r="G397" s="15" t="s">
        <v>192</v>
      </c>
      <c r="H397" s="7" t="s">
        <v>184</v>
      </c>
      <c r="I397" s="5" t="str">
        <f>IF(AND(G397="154",'154 - CPSX'!$L$7=TH!A397),"154",IF(AND(G397="632",'632 - CPSX'!$K$7=TH!A397),"632",IF(AND(G397="6421",'641 - CPSX'!$K$7=TH!A397),"641",IF(AND(G397="6422",'642 - CPSX'!$N$7=TH!A397),"642",IF(AND(G397="242",'242 - CPSX'!$L$7=TH!A397),"242","")))))</f>
        <v/>
      </c>
    </row>
    <row r="398" spans="1:9">
      <c r="A398" s="6">
        <f>IF(B398&lt;&gt;"",IF(OR(AND(G398="154",'154 - CPSX'!$L$7="..."),AND(G398="632",'632 - CPSX'!$K$7="..."),AND(G398="641",'641 - CPSX'!$K$7="..."),AND(G398="642",'642 - CPSX'!$N$7="..."),AND(G398="242",'242 - CPSX'!$L$7="...")),"...",MONTH(B398)),"")</f>
        <v>7</v>
      </c>
      <c r="B398" s="10">
        <v>41849</v>
      </c>
      <c r="C398" s="11" t="s">
        <v>113</v>
      </c>
      <c r="D398" s="10">
        <v>41849</v>
      </c>
      <c r="E398" s="8" t="s">
        <v>313</v>
      </c>
      <c r="F398" s="5">
        <v>105975</v>
      </c>
      <c r="G398" s="15" t="s">
        <v>192</v>
      </c>
      <c r="H398" s="7" t="s">
        <v>184</v>
      </c>
      <c r="I398" s="5" t="str">
        <f>IF(AND(G398="154",'154 - CPSX'!$L$7=TH!A398),"154",IF(AND(G398="632",'632 - CPSX'!$K$7=TH!A398),"632",IF(AND(G398="6421",'641 - CPSX'!$K$7=TH!A398),"641",IF(AND(G398="6422",'642 - CPSX'!$N$7=TH!A398),"642",IF(AND(G398="242",'242 - CPSX'!$L$7=TH!A398),"242","")))))</f>
        <v/>
      </c>
    </row>
    <row r="399" spans="1:9">
      <c r="A399" s="6">
        <f>IF(B399&lt;&gt;"",IF(OR(AND(G399="154",'154 - CPSX'!$L$7="..."),AND(G399="632",'632 - CPSX'!$K$7="..."),AND(G399="641",'641 - CPSX'!$K$7="..."),AND(G399="642",'642 - CPSX'!$N$7="..."),AND(G399="242",'242 - CPSX'!$L$7="...")),"...",MONTH(B399)),"")</f>
        <v>7</v>
      </c>
      <c r="B399" s="10">
        <v>41821</v>
      </c>
      <c r="C399" s="11" t="s">
        <v>113</v>
      </c>
      <c r="D399" s="10">
        <v>41821</v>
      </c>
      <c r="E399" s="8" t="s">
        <v>314</v>
      </c>
      <c r="F399" s="5">
        <v>110000</v>
      </c>
      <c r="G399" s="15" t="s">
        <v>192</v>
      </c>
      <c r="H399" s="7" t="s">
        <v>115</v>
      </c>
      <c r="I399" s="5" t="str">
        <f>IF(AND(G399="154",'154 - CPSX'!$L$7=TH!A399),"154",IF(AND(G399="632",'632 - CPSX'!$K$7=TH!A399),"632",IF(AND(G399="6421",'641 - CPSX'!$K$7=TH!A399),"641",IF(AND(G399="6422",'642 - CPSX'!$N$7=TH!A399),"642",IF(AND(G399="242",'242 - CPSX'!$L$7=TH!A399),"242","")))))</f>
        <v/>
      </c>
    </row>
    <row r="400" spans="1:9">
      <c r="A400" s="6">
        <f>IF(B400&lt;&gt;"",IF(OR(AND(G400="154",'154 - CPSX'!$L$7="..."),AND(G400="632",'632 - CPSX'!$K$7="..."),AND(G400="641",'641 - CPSX'!$K$7="..."),AND(G400="642",'642 - CPSX'!$N$7="..."),AND(G400="242",'242 - CPSX'!$L$7="...")),"...",MONTH(B400)),"")</f>
        <v>7</v>
      </c>
      <c r="B400" s="10">
        <v>41823</v>
      </c>
      <c r="C400" s="11" t="s">
        <v>113</v>
      </c>
      <c r="D400" s="10">
        <v>41823</v>
      </c>
      <c r="E400" s="8" t="s">
        <v>315</v>
      </c>
      <c r="F400" s="5">
        <v>79673</v>
      </c>
      <c r="G400" s="15" t="s">
        <v>192</v>
      </c>
      <c r="H400" s="7" t="s">
        <v>115</v>
      </c>
      <c r="I400" s="5" t="str">
        <f>IF(AND(G400="154",'154 - CPSX'!$L$7=TH!A400),"154",IF(AND(G400="632",'632 - CPSX'!$K$7=TH!A400),"632",IF(AND(G400="6421",'641 - CPSX'!$K$7=TH!A400),"641",IF(AND(G400="6422",'642 - CPSX'!$N$7=TH!A400),"642",IF(AND(G400="242",'242 - CPSX'!$L$7=TH!A400),"242","")))))</f>
        <v/>
      </c>
    </row>
    <row r="401" spans="1:9">
      <c r="A401" s="6">
        <f>IF(B401&lt;&gt;"",IF(OR(AND(G401="154",'154 - CPSX'!$L$7="..."),AND(G401="632",'632 - CPSX'!$K$7="..."),AND(G401="641",'641 - CPSX'!$K$7="..."),AND(G401="642",'642 - CPSX'!$N$7="..."),AND(G401="242",'242 - CPSX'!$L$7="...")),"...",MONTH(B401)),"")</f>
        <v>7</v>
      </c>
      <c r="B401" s="10">
        <v>41823</v>
      </c>
      <c r="C401" s="11" t="s">
        <v>113</v>
      </c>
      <c r="D401" s="10">
        <v>41823</v>
      </c>
      <c r="E401" s="8" t="s">
        <v>316</v>
      </c>
      <c r="F401" s="5">
        <v>20000</v>
      </c>
      <c r="G401" s="15" t="s">
        <v>192</v>
      </c>
      <c r="H401" s="7" t="s">
        <v>115</v>
      </c>
      <c r="I401" s="5" t="str">
        <f>IF(AND(G401="154",'154 - CPSX'!$L$7=TH!A401),"154",IF(AND(G401="632",'632 - CPSX'!$K$7=TH!A401),"632",IF(AND(G401="6421",'641 - CPSX'!$K$7=TH!A401),"641",IF(AND(G401="6422",'642 - CPSX'!$N$7=TH!A401),"642",IF(AND(G401="242",'242 - CPSX'!$L$7=TH!A401),"242","")))))</f>
        <v/>
      </c>
    </row>
    <row r="402" spans="1:9">
      <c r="A402" s="6">
        <f>IF(B402&lt;&gt;"",IF(OR(AND(G402="154",'154 - CPSX'!$L$7="..."),AND(G402="632",'632 - CPSX'!$K$7="..."),AND(G402="641",'641 - CPSX'!$K$7="..."),AND(G402="642",'642 - CPSX'!$N$7="..."),AND(G402="242",'242 - CPSX'!$L$7="...")),"...",MONTH(B402)),"")</f>
        <v>7</v>
      </c>
      <c r="B402" s="10">
        <v>41823</v>
      </c>
      <c r="C402" s="11" t="s">
        <v>113</v>
      </c>
      <c r="D402" s="10">
        <v>41823</v>
      </c>
      <c r="E402" s="8" t="s">
        <v>315</v>
      </c>
      <c r="F402" s="5">
        <v>45000</v>
      </c>
      <c r="G402" s="15" t="s">
        <v>192</v>
      </c>
      <c r="H402" s="7" t="s">
        <v>115</v>
      </c>
      <c r="I402" s="5" t="str">
        <f>IF(AND(G402="154",'154 - CPSX'!$L$7=TH!A402),"154",IF(AND(G402="632",'632 - CPSX'!$K$7=TH!A402),"632",IF(AND(G402="6421",'641 - CPSX'!$K$7=TH!A402),"641",IF(AND(G402="6422",'642 - CPSX'!$N$7=TH!A402),"642",IF(AND(G402="242",'242 - CPSX'!$L$7=TH!A402),"242","")))))</f>
        <v/>
      </c>
    </row>
    <row r="403" spans="1:9">
      <c r="A403" s="6">
        <f>IF(B403&lt;&gt;"",IF(OR(AND(G403="154",'154 - CPSX'!$L$7="..."),AND(G403="632",'632 - CPSX'!$K$7="..."),AND(G403="641",'641 - CPSX'!$K$7="..."),AND(G403="642",'642 - CPSX'!$N$7="..."),AND(G403="242",'242 - CPSX'!$L$7="...")),"...",MONTH(B403)),"")</f>
        <v>7</v>
      </c>
      <c r="B403" s="10">
        <v>41823</v>
      </c>
      <c r="C403" s="11" t="s">
        <v>113</v>
      </c>
      <c r="D403" s="10">
        <v>41823</v>
      </c>
      <c r="E403" s="8" t="s">
        <v>315</v>
      </c>
      <c r="F403" s="5">
        <v>50000</v>
      </c>
      <c r="G403" s="15" t="s">
        <v>192</v>
      </c>
      <c r="H403" s="7" t="s">
        <v>115</v>
      </c>
      <c r="I403" s="5" t="str">
        <f>IF(AND(G403="154",'154 - CPSX'!$L$7=TH!A403),"154",IF(AND(G403="632",'632 - CPSX'!$K$7=TH!A403),"632",IF(AND(G403="6421",'641 - CPSX'!$K$7=TH!A403),"641",IF(AND(G403="6422",'642 - CPSX'!$N$7=TH!A403),"642",IF(AND(G403="242",'242 - CPSX'!$L$7=TH!A403),"242","")))))</f>
        <v/>
      </c>
    </row>
    <row r="404" spans="1:9">
      <c r="A404" s="6">
        <f>IF(B404&lt;&gt;"",IF(OR(AND(G404="154",'154 - CPSX'!$L$7="..."),AND(G404="632",'632 - CPSX'!$K$7="..."),AND(G404="641",'641 - CPSX'!$K$7="..."),AND(G404="642",'642 - CPSX'!$N$7="..."),AND(G404="242",'242 - CPSX'!$L$7="...")),"...",MONTH(B404)),"")</f>
        <v>7</v>
      </c>
      <c r="B404" s="10">
        <v>41823</v>
      </c>
      <c r="C404" s="11" t="s">
        <v>113</v>
      </c>
      <c r="D404" s="10">
        <v>41823</v>
      </c>
      <c r="E404" s="8" t="s">
        <v>315</v>
      </c>
      <c r="F404" s="5">
        <v>45000</v>
      </c>
      <c r="G404" s="15" t="s">
        <v>192</v>
      </c>
      <c r="H404" s="7" t="s">
        <v>115</v>
      </c>
      <c r="I404" s="5" t="str">
        <f>IF(AND(G404="154",'154 - CPSX'!$L$7=TH!A404),"154",IF(AND(G404="632",'632 - CPSX'!$K$7=TH!A404),"632",IF(AND(G404="6421",'641 - CPSX'!$K$7=TH!A404),"641",IF(AND(G404="6422",'642 - CPSX'!$N$7=TH!A404),"642",IF(AND(G404="242",'242 - CPSX'!$L$7=TH!A404),"242","")))))</f>
        <v/>
      </c>
    </row>
    <row r="405" spans="1:9">
      <c r="A405" s="6">
        <f>IF(B405&lt;&gt;"",IF(OR(AND(G405="154",'154 - CPSX'!$L$7="..."),AND(G405="632",'632 - CPSX'!$K$7="..."),AND(G405="641",'641 - CPSX'!$K$7="..."),AND(G405="642",'642 - CPSX'!$N$7="..."),AND(G405="242",'242 - CPSX'!$L$7="...")),"...",MONTH(B405)),"")</f>
        <v>7</v>
      </c>
      <c r="B405" s="10">
        <v>41823</v>
      </c>
      <c r="C405" s="11" t="s">
        <v>113</v>
      </c>
      <c r="D405" s="10">
        <v>41823</v>
      </c>
      <c r="E405" s="8" t="s">
        <v>315</v>
      </c>
      <c r="F405" s="5">
        <v>45000</v>
      </c>
      <c r="G405" s="15" t="s">
        <v>192</v>
      </c>
      <c r="H405" s="7" t="s">
        <v>115</v>
      </c>
      <c r="I405" s="5" t="str">
        <f>IF(AND(G405="154",'154 - CPSX'!$L$7=TH!A405),"154",IF(AND(G405="632",'632 - CPSX'!$K$7=TH!A405),"632",IF(AND(G405="6421",'641 - CPSX'!$K$7=TH!A405),"641",IF(AND(G405="6422",'642 - CPSX'!$N$7=TH!A405),"642",IF(AND(G405="242",'242 - CPSX'!$L$7=TH!A405),"242","")))))</f>
        <v/>
      </c>
    </row>
    <row r="406" spans="1:9">
      <c r="A406" s="6">
        <f>IF(B406&lt;&gt;"",IF(OR(AND(G406="154",'154 - CPSX'!$L$7="..."),AND(G406="632",'632 - CPSX'!$K$7="..."),AND(G406="641",'641 - CPSX'!$K$7="..."),AND(G406="642",'642 - CPSX'!$N$7="..."),AND(G406="242",'242 - CPSX'!$L$7="...")),"...",MONTH(B406)),"")</f>
        <v>7</v>
      </c>
      <c r="B406" s="10">
        <v>41831</v>
      </c>
      <c r="C406" s="11" t="s">
        <v>113</v>
      </c>
      <c r="D406" s="10">
        <v>41831</v>
      </c>
      <c r="E406" s="8" t="s">
        <v>315</v>
      </c>
      <c r="F406" s="5">
        <v>70770</v>
      </c>
      <c r="G406" s="15" t="s">
        <v>192</v>
      </c>
      <c r="H406" s="7" t="s">
        <v>115</v>
      </c>
      <c r="I406" s="5" t="str">
        <f>IF(AND(G406="154",'154 - CPSX'!$L$7=TH!A406),"154",IF(AND(G406="632",'632 - CPSX'!$K$7=TH!A406),"632",IF(AND(G406="6421",'641 - CPSX'!$K$7=TH!A406),"641",IF(AND(G406="6422",'642 - CPSX'!$N$7=TH!A406),"642",IF(AND(G406="242",'242 - CPSX'!$L$7=TH!A406),"242","")))))</f>
        <v/>
      </c>
    </row>
    <row r="407" spans="1:9">
      <c r="A407" s="6">
        <f>IF(B407&lt;&gt;"",IF(OR(AND(G407="154",'154 - CPSX'!$L$7="..."),AND(G407="632",'632 - CPSX'!$K$7="..."),AND(G407="641",'641 - CPSX'!$K$7="..."),AND(G407="642",'642 - CPSX'!$N$7="..."),AND(G407="242",'242 - CPSX'!$L$7="...")),"...",MONTH(B407)),"")</f>
        <v>7</v>
      </c>
      <c r="B407" s="10">
        <v>41837</v>
      </c>
      <c r="C407" s="11" t="s">
        <v>113</v>
      </c>
      <c r="D407" s="10">
        <v>41837</v>
      </c>
      <c r="E407" s="8" t="s">
        <v>194</v>
      </c>
      <c r="F407" s="5">
        <v>25000</v>
      </c>
      <c r="G407" s="15" t="s">
        <v>192</v>
      </c>
      <c r="H407" s="7" t="s">
        <v>115</v>
      </c>
      <c r="I407" s="5" t="str">
        <f>IF(AND(G407="154",'154 - CPSX'!$L$7=TH!A407),"154",IF(AND(G407="632",'632 - CPSX'!$K$7=TH!A407),"632",IF(AND(G407="6421",'641 - CPSX'!$K$7=TH!A407),"641",IF(AND(G407="6422",'642 - CPSX'!$N$7=TH!A407),"642",IF(AND(G407="242",'242 - CPSX'!$L$7=TH!A407),"242","")))))</f>
        <v/>
      </c>
    </row>
    <row r="408" spans="1:9">
      <c r="A408" s="6">
        <f>IF(B408&lt;&gt;"",IF(OR(AND(G408="154",'154 - CPSX'!$L$7="..."),AND(G408="632",'632 - CPSX'!$K$7="..."),AND(G408="641",'641 - CPSX'!$K$7="..."),AND(G408="642",'642 - CPSX'!$N$7="..."),AND(G408="242",'242 - CPSX'!$L$7="...")),"...",MONTH(B408)),"")</f>
        <v>7</v>
      </c>
      <c r="B408" s="10">
        <v>41837</v>
      </c>
      <c r="C408" s="11" t="s">
        <v>113</v>
      </c>
      <c r="D408" s="10">
        <v>41837</v>
      </c>
      <c r="E408" s="8" t="s">
        <v>194</v>
      </c>
      <c r="F408" s="5">
        <v>20000</v>
      </c>
      <c r="G408" s="15" t="s">
        <v>192</v>
      </c>
      <c r="H408" s="7" t="s">
        <v>115</v>
      </c>
      <c r="I408" s="5" t="str">
        <f>IF(AND(G408="154",'154 - CPSX'!$L$7=TH!A408),"154",IF(AND(G408="632",'632 - CPSX'!$K$7=TH!A408),"632",IF(AND(G408="6421",'641 - CPSX'!$K$7=TH!A408),"641",IF(AND(G408="6422",'642 - CPSX'!$N$7=TH!A408),"642",IF(AND(G408="242",'242 - CPSX'!$L$7=TH!A408),"242","")))))</f>
        <v/>
      </c>
    </row>
    <row r="409" spans="1:9">
      <c r="A409" s="6">
        <f>IF(B409&lt;&gt;"",IF(OR(AND(G409="154",'154 - CPSX'!$L$7="..."),AND(G409="632",'632 - CPSX'!$K$7="..."),AND(G409="641",'641 - CPSX'!$K$7="..."),AND(G409="642",'642 - CPSX'!$N$7="..."),AND(G409="242",'242 - CPSX'!$L$7="...")),"...",MONTH(B409)),"")</f>
        <v>7</v>
      </c>
      <c r="B409" s="10">
        <v>41837</v>
      </c>
      <c r="C409" s="11" t="s">
        <v>113</v>
      </c>
      <c r="D409" s="10">
        <v>41837</v>
      </c>
      <c r="E409" s="8" t="s">
        <v>194</v>
      </c>
      <c r="F409" s="5">
        <v>25000</v>
      </c>
      <c r="G409" s="15" t="s">
        <v>192</v>
      </c>
      <c r="H409" s="7" t="s">
        <v>115</v>
      </c>
      <c r="I409" s="5" t="str">
        <f>IF(AND(G409="154",'154 - CPSX'!$L$7=TH!A409),"154",IF(AND(G409="632",'632 - CPSX'!$K$7=TH!A409),"632",IF(AND(G409="6421",'641 - CPSX'!$K$7=TH!A409),"641",IF(AND(G409="6422",'642 - CPSX'!$N$7=TH!A409),"642",IF(AND(G409="242",'242 - CPSX'!$L$7=TH!A409),"242","")))))</f>
        <v/>
      </c>
    </row>
    <row r="410" spans="1:9">
      <c r="A410" s="6">
        <f>IF(B410&lt;&gt;"",IF(OR(AND(G410="154",'154 - CPSX'!$L$7="..."),AND(G410="632",'632 - CPSX'!$K$7="..."),AND(G410="641",'641 - CPSX'!$K$7="..."),AND(G410="642",'642 - CPSX'!$N$7="..."),AND(G410="242",'242 - CPSX'!$L$7="...")),"...",MONTH(B410)),"")</f>
        <v>7</v>
      </c>
      <c r="B410" s="10">
        <v>41837</v>
      </c>
      <c r="C410" s="11" t="s">
        <v>113</v>
      </c>
      <c r="D410" s="10">
        <v>41837</v>
      </c>
      <c r="E410" s="8" t="s">
        <v>194</v>
      </c>
      <c r="F410" s="5">
        <v>25000</v>
      </c>
      <c r="G410" s="15" t="s">
        <v>192</v>
      </c>
      <c r="H410" s="7" t="s">
        <v>115</v>
      </c>
      <c r="I410" s="5" t="str">
        <f>IF(AND(G410="154",'154 - CPSX'!$L$7=TH!A410),"154",IF(AND(G410="632",'632 - CPSX'!$K$7=TH!A410),"632",IF(AND(G410="6421",'641 - CPSX'!$K$7=TH!A410),"641",IF(AND(G410="6422",'642 - CPSX'!$N$7=TH!A410),"642",IF(AND(G410="242",'242 - CPSX'!$L$7=TH!A410),"242","")))))</f>
        <v/>
      </c>
    </row>
    <row r="411" spans="1:9">
      <c r="A411" s="6">
        <f>IF(B411&lt;&gt;"",IF(OR(AND(G411="154",'154 - CPSX'!$L$7="..."),AND(G411="632",'632 - CPSX'!$K$7="..."),AND(G411="641",'641 - CPSX'!$K$7="..."),AND(G411="642",'642 - CPSX'!$N$7="..."),AND(G411="242",'242 - CPSX'!$L$7="...")),"...",MONTH(B411)),"")</f>
        <v>7</v>
      </c>
      <c r="B411" s="10">
        <v>41842</v>
      </c>
      <c r="C411" s="11" t="s">
        <v>113</v>
      </c>
      <c r="D411" s="10">
        <v>41842</v>
      </c>
      <c r="E411" s="8" t="s">
        <v>194</v>
      </c>
      <c r="F411" s="5">
        <v>20000</v>
      </c>
      <c r="G411" s="15" t="s">
        <v>192</v>
      </c>
      <c r="H411" s="7" t="s">
        <v>115</v>
      </c>
      <c r="I411" s="5" t="str">
        <f>IF(AND(G411="154",'154 - CPSX'!$L$7=TH!A411),"154",IF(AND(G411="632",'632 - CPSX'!$K$7=TH!A411),"632",IF(AND(G411="6421",'641 - CPSX'!$K$7=TH!A411),"641",IF(AND(G411="6422",'642 - CPSX'!$N$7=TH!A411),"642",IF(AND(G411="242",'242 - CPSX'!$L$7=TH!A411),"242","")))))</f>
        <v/>
      </c>
    </row>
    <row r="412" spans="1:9">
      <c r="A412" s="6">
        <f>IF(B412&lt;&gt;"",IF(OR(AND(G412="154",'154 - CPSX'!$L$7="..."),AND(G412="632",'632 - CPSX'!$K$7="..."),AND(G412="641",'641 - CPSX'!$K$7="..."),AND(G412="642",'642 - CPSX'!$N$7="..."),AND(G412="242",'242 - CPSX'!$L$7="...")),"...",MONTH(B412)),"")</f>
        <v>7</v>
      </c>
      <c r="B412" s="10">
        <v>41842</v>
      </c>
      <c r="C412" s="11" t="s">
        <v>113</v>
      </c>
      <c r="D412" s="10">
        <v>41842</v>
      </c>
      <c r="E412" s="8" t="s">
        <v>194</v>
      </c>
      <c r="F412" s="5">
        <v>20000</v>
      </c>
      <c r="G412" s="15" t="s">
        <v>192</v>
      </c>
      <c r="H412" s="7" t="s">
        <v>115</v>
      </c>
      <c r="I412" s="5" t="str">
        <f>IF(AND(G412="154",'154 - CPSX'!$L$7=TH!A412),"154",IF(AND(G412="632",'632 - CPSX'!$K$7=TH!A412),"632",IF(AND(G412="6421",'641 - CPSX'!$K$7=TH!A412),"641",IF(AND(G412="6422",'642 - CPSX'!$N$7=TH!A412),"642",IF(AND(G412="242",'242 - CPSX'!$L$7=TH!A412),"242","")))))</f>
        <v/>
      </c>
    </row>
    <row r="413" spans="1:9">
      <c r="A413" s="6">
        <f>IF(B413&lt;&gt;"",IF(OR(AND(G413="154",'154 - CPSX'!$L$7="..."),AND(G413="632",'632 - CPSX'!$K$7="..."),AND(G413="641",'641 - CPSX'!$K$7="..."),AND(G413="642",'642 - CPSX'!$N$7="..."),AND(G413="242",'242 - CPSX'!$L$7="...")),"...",MONTH(B413)),"")</f>
        <v>7</v>
      </c>
      <c r="B413" s="10">
        <v>41842</v>
      </c>
      <c r="C413" s="11" t="s">
        <v>113</v>
      </c>
      <c r="D413" s="10">
        <v>41842</v>
      </c>
      <c r="E413" s="8" t="s">
        <v>291</v>
      </c>
      <c r="F413" s="5">
        <v>25000</v>
      </c>
      <c r="G413" s="15" t="s">
        <v>192</v>
      </c>
      <c r="H413" s="7" t="s">
        <v>115</v>
      </c>
      <c r="I413" s="5" t="str">
        <f>IF(AND(G413="154",'154 - CPSX'!$L$7=TH!A413),"154",IF(AND(G413="632",'632 - CPSX'!$K$7=TH!A413),"632",IF(AND(G413="6421",'641 - CPSX'!$K$7=TH!A413),"641",IF(AND(G413="6422",'642 - CPSX'!$N$7=TH!A413),"642",IF(AND(G413="242",'242 - CPSX'!$L$7=TH!A413),"242","")))))</f>
        <v/>
      </c>
    </row>
    <row r="414" spans="1:9">
      <c r="A414" s="6">
        <f>IF(B414&lt;&gt;"",IF(OR(AND(G414="154",'154 - CPSX'!$L$7="..."),AND(G414="632",'632 - CPSX'!$K$7="..."),AND(G414="641",'641 - CPSX'!$K$7="..."),AND(G414="642",'642 - CPSX'!$N$7="..."),AND(G414="242",'242 - CPSX'!$L$7="...")),"...",MONTH(B414)),"")</f>
        <v>7</v>
      </c>
      <c r="B414" s="10">
        <v>41849</v>
      </c>
      <c r="C414" s="11" t="s">
        <v>113</v>
      </c>
      <c r="D414" s="10">
        <v>41849</v>
      </c>
      <c r="E414" s="8" t="s">
        <v>194</v>
      </c>
      <c r="F414" s="5">
        <v>20000</v>
      </c>
      <c r="G414" s="15" t="s">
        <v>192</v>
      </c>
      <c r="H414" s="7" t="s">
        <v>115</v>
      </c>
      <c r="I414" s="5" t="str">
        <f>IF(AND(G414="154",'154 - CPSX'!$L$7=TH!A414),"154",IF(AND(G414="632",'632 - CPSX'!$K$7=TH!A414),"632",IF(AND(G414="6421",'641 - CPSX'!$K$7=TH!A414),"641",IF(AND(G414="6422",'642 - CPSX'!$N$7=TH!A414),"642",IF(AND(G414="242",'242 - CPSX'!$L$7=TH!A414),"242","")))))</f>
        <v/>
      </c>
    </row>
    <row r="415" spans="1:9">
      <c r="A415" s="6">
        <f>IF(B415&lt;&gt;"",IF(OR(AND(G415="154",'154 - CPSX'!$L$7="..."),AND(G415="632",'632 - CPSX'!$K$7="..."),AND(G415="641",'641 - CPSX'!$K$7="..."),AND(G415="642",'642 - CPSX'!$N$7="..."),AND(G415="242",'242 - CPSX'!$L$7="...")),"...",MONTH(B415)),"")</f>
        <v>7</v>
      </c>
      <c r="B415" s="10">
        <v>41851</v>
      </c>
      <c r="C415" s="11" t="s">
        <v>113</v>
      </c>
      <c r="D415" s="10">
        <v>41851</v>
      </c>
      <c r="E415" s="8" t="s">
        <v>194</v>
      </c>
      <c r="F415" s="5">
        <v>25000</v>
      </c>
      <c r="G415" s="15" t="s">
        <v>192</v>
      </c>
      <c r="H415" s="7" t="s">
        <v>115</v>
      </c>
      <c r="I415" s="5" t="str">
        <f>IF(AND(G415="154",'154 - CPSX'!$L$7=TH!A415),"154",IF(AND(G415="632",'632 - CPSX'!$K$7=TH!A415),"632",IF(AND(G415="6421",'641 - CPSX'!$K$7=TH!A415),"641",IF(AND(G415="6422",'642 - CPSX'!$N$7=TH!A415),"642",IF(AND(G415="242",'242 - CPSX'!$L$7=TH!A415),"242","")))))</f>
        <v/>
      </c>
    </row>
    <row r="416" spans="1:9">
      <c r="A416" s="6">
        <f>IF(B416&lt;&gt;"",IF(OR(AND(G416="154",'154 - CPSX'!$L$7="..."),AND(G416="632",'632 - CPSX'!$K$7="..."),AND(G416="641",'641 - CPSX'!$K$7="..."),AND(G416="642",'642 - CPSX'!$N$7="..."),AND(G416="242",'242 - CPSX'!$L$7="...")),"...",MONTH(B416)),"")</f>
        <v>7</v>
      </c>
      <c r="B416" s="10">
        <v>41824</v>
      </c>
      <c r="C416" s="11" t="s">
        <v>39</v>
      </c>
      <c r="D416" s="10">
        <v>41824</v>
      </c>
      <c r="E416" s="8" t="s">
        <v>317</v>
      </c>
      <c r="F416" s="5">
        <v>4200000</v>
      </c>
      <c r="G416" s="15" t="s">
        <v>198</v>
      </c>
      <c r="H416" s="7" t="s">
        <v>18</v>
      </c>
      <c r="I416" s="5" t="str">
        <f>IF(AND(G416="154",'154 - CPSX'!$L$7=TH!A416),"154",IF(AND(G416="632",'632 - CPSX'!$K$7=TH!A416),"632",IF(AND(G416="6421",'641 - CPSX'!$K$7=TH!A416),"641",IF(AND(G416="6422",'642 - CPSX'!$N$7=TH!A416),"642",IF(AND(G416="242",'242 - CPSX'!$L$7=TH!A416),"242","")))))</f>
        <v/>
      </c>
    </row>
    <row r="417" spans="1:9">
      <c r="A417" s="6">
        <f>IF(B417&lt;&gt;"",IF(OR(AND(G417="154",'154 - CPSX'!$L$7="..."),AND(G417="632",'632 - CPSX'!$K$7="..."),AND(G417="641",'641 - CPSX'!$K$7="..."),AND(G417="642",'642 - CPSX'!$N$7="..."),AND(G417="242",'242 - CPSX'!$L$7="...")),"...",MONTH(B417)),"")</f>
        <v>7</v>
      </c>
      <c r="B417" s="10">
        <v>41824</v>
      </c>
      <c r="C417" s="11" t="s">
        <v>39</v>
      </c>
      <c r="D417" s="10">
        <v>41824</v>
      </c>
      <c r="E417" s="8" t="s">
        <v>318</v>
      </c>
      <c r="F417" s="5">
        <v>21330000</v>
      </c>
      <c r="G417" s="15" t="s">
        <v>198</v>
      </c>
      <c r="H417" s="7" t="s">
        <v>18</v>
      </c>
      <c r="I417" s="5" t="str">
        <f>IF(AND(G417="154",'154 - CPSX'!$L$7=TH!A417),"154",IF(AND(G417="632",'632 - CPSX'!$K$7=TH!A417),"632",IF(AND(G417="6421",'641 - CPSX'!$K$7=TH!A417),"641",IF(AND(G417="6422",'642 - CPSX'!$N$7=TH!A417),"642",IF(AND(G417="242",'242 - CPSX'!$L$7=TH!A417),"242","")))))</f>
        <v/>
      </c>
    </row>
    <row r="418" spans="1:9">
      <c r="A418" s="6">
        <f>IF(B418&lt;&gt;"",IF(OR(AND(G418="154",'154 - CPSX'!$L$7="..."),AND(G418="632",'632 - CPSX'!$K$7="..."),AND(G418="641",'641 - CPSX'!$K$7="..."),AND(G418="642",'642 - CPSX'!$N$7="..."),AND(G418="242",'242 - CPSX'!$L$7="...")),"...",MONTH(B418)),"")</f>
        <v>7</v>
      </c>
      <c r="B418" s="10">
        <v>41830</v>
      </c>
      <c r="C418" s="11" t="s">
        <v>39</v>
      </c>
      <c r="D418" s="10">
        <v>41830</v>
      </c>
      <c r="E418" s="8" t="s">
        <v>318</v>
      </c>
      <c r="F418" s="5">
        <v>57388500</v>
      </c>
      <c r="G418" s="15" t="s">
        <v>198</v>
      </c>
      <c r="H418" s="7" t="s">
        <v>18</v>
      </c>
      <c r="I418" s="5" t="str">
        <f>IF(AND(G418="154",'154 - CPSX'!$L$7=TH!A418),"154",IF(AND(G418="632",'632 - CPSX'!$K$7=TH!A418),"632",IF(AND(G418="6421",'641 - CPSX'!$K$7=TH!A418),"641",IF(AND(G418="6422",'642 - CPSX'!$N$7=TH!A418),"642",IF(AND(G418="242",'242 - CPSX'!$L$7=TH!A418),"242","")))))</f>
        <v/>
      </c>
    </row>
    <row r="419" spans="1:9">
      <c r="A419" s="6">
        <f>IF(B419&lt;&gt;"",IF(OR(AND(G419="154",'154 - CPSX'!$L$7="..."),AND(G419="632",'632 - CPSX'!$K$7="..."),AND(G419="641",'641 - CPSX'!$K$7="..."),AND(G419="642",'642 - CPSX'!$N$7="..."),AND(G419="242",'242 - CPSX'!$L$7="...")),"...",MONTH(B419)),"")</f>
        <v>7</v>
      </c>
      <c r="B419" s="10">
        <v>41830</v>
      </c>
      <c r="C419" s="11" t="s">
        <v>39</v>
      </c>
      <c r="D419" s="10">
        <v>41830</v>
      </c>
      <c r="E419" s="8" t="s">
        <v>317</v>
      </c>
      <c r="F419" s="5">
        <v>4400000</v>
      </c>
      <c r="G419" s="15" t="s">
        <v>198</v>
      </c>
      <c r="H419" s="7" t="s">
        <v>18</v>
      </c>
      <c r="I419" s="5" t="str">
        <f>IF(AND(G419="154",'154 - CPSX'!$L$7=TH!A419),"154",IF(AND(G419="632",'632 - CPSX'!$K$7=TH!A419),"632",IF(AND(G419="6421",'641 - CPSX'!$K$7=TH!A419),"641",IF(AND(G419="6422",'642 - CPSX'!$N$7=TH!A419),"642",IF(AND(G419="242",'242 - CPSX'!$L$7=TH!A419),"242","")))))</f>
        <v/>
      </c>
    </row>
    <row r="420" spans="1:9">
      <c r="A420" s="6">
        <f>IF(B420&lt;&gt;"",IF(OR(AND(G420="154",'154 - CPSX'!$L$7="..."),AND(G420="632",'632 - CPSX'!$K$7="..."),AND(G420="641",'641 - CPSX'!$K$7="..."),AND(G420="642",'642 - CPSX'!$N$7="..."),AND(G420="242",'242 - CPSX'!$L$7="...")),"...",MONTH(B420)),"")</f>
        <v>7</v>
      </c>
      <c r="B420" s="10">
        <v>41850</v>
      </c>
      <c r="C420" s="11" t="s">
        <v>39</v>
      </c>
      <c r="D420" s="10">
        <v>41835</v>
      </c>
      <c r="E420" s="8" t="s">
        <v>196</v>
      </c>
      <c r="F420" s="5">
        <v>46000000</v>
      </c>
      <c r="G420" s="15" t="s">
        <v>192</v>
      </c>
      <c r="H420" s="7" t="s">
        <v>18</v>
      </c>
      <c r="I420" s="5" t="str">
        <f>IF(AND(G420="154",'154 - CPSX'!$L$7=TH!A420),"154",IF(AND(G420="632",'632 - CPSX'!$K$7=TH!A420),"632",IF(AND(G420="6421",'641 - CPSX'!$K$7=TH!A420),"641",IF(AND(G420="6422",'642 - CPSX'!$N$7=TH!A420),"642",IF(AND(G420="242",'242 - CPSX'!$L$7=TH!A420),"242","")))))</f>
        <v/>
      </c>
    </row>
    <row r="421" spans="1:9">
      <c r="A421" s="6">
        <f>IF(B421&lt;&gt;"",IF(OR(AND(G421="154",'154 - CPSX'!$L$7="..."),AND(G421="632",'632 - CPSX'!$K$7="..."),AND(G421="641",'641 - CPSX'!$K$7="..."),AND(G421="642",'642 - CPSX'!$N$7="..."),AND(G421="242",'242 - CPSX'!$L$7="...")),"...",MONTH(B421)),"")</f>
        <v>7</v>
      </c>
      <c r="B421" s="10">
        <v>41851</v>
      </c>
      <c r="C421" s="11" t="s">
        <v>39</v>
      </c>
      <c r="D421" s="10">
        <v>41851</v>
      </c>
      <c r="E421" s="8" t="s">
        <v>319</v>
      </c>
      <c r="F421" s="5">
        <v>300000</v>
      </c>
      <c r="G421" s="15" t="s">
        <v>192</v>
      </c>
      <c r="H421" s="7" t="s">
        <v>18</v>
      </c>
      <c r="I421" s="5" t="str">
        <f>IF(AND(G421="154",'154 - CPSX'!$L$7=TH!A421),"154",IF(AND(G421="632",'632 - CPSX'!$K$7=TH!A421),"632",IF(AND(G421="6421",'641 - CPSX'!$K$7=TH!A421),"641",IF(AND(G421="6422",'642 - CPSX'!$N$7=TH!A421),"642",IF(AND(G421="242",'242 - CPSX'!$L$7=TH!A421),"242","")))))</f>
        <v/>
      </c>
    </row>
    <row r="422" spans="1:9">
      <c r="A422" s="6">
        <f>IF(B422&lt;&gt;"",IF(OR(AND(G422="154",'154 - CPSX'!$L$7="..."),AND(G422="632",'632 - CPSX'!$K$7="..."),AND(G422="641",'641 - CPSX'!$K$7="..."),AND(G422="642",'642 - CPSX'!$N$7="..."),AND(G422="242",'242 - CPSX'!$L$7="...")),"...",MONTH(B422)),"")</f>
        <v>7</v>
      </c>
      <c r="B422" s="10">
        <v>41851</v>
      </c>
      <c r="C422" s="11" t="s">
        <v>39</v>
      </c>
      <c r="D422" s="10">
        <v>41844</v>
      </c>
      <c r="E422" s="8" t="s">
        <v>320</v>
      </c>
      <c r="F422" s="5">
        <v>4549432</v>
      </c>
      <c r="G422" s="15" t="s">
        <v>198</v>
      </c>
      <c r="H422" s="7" t="s">
        <v>18</v>
      </c>
      <c r="I422" s="5" t="str">
        <f>IF(AND(G422="154",'154 - CPSX'!$L$7=TH!A422),"154",IF(AND(G422="632",'632 - CPSX'!$K$7=TH!A422),"632",IF(AND(G422="6421",'641 - CPSX'!$K$7=TH!A422),"641",IF(AND(G422="6422",'642 - CPSX'!$N$7=TH!A422),"642",IF(AND(G422="242",'242 - CPSX'!$L$7=TH!A422),"242","")))))</f>
        <v/>
      </c>
    </row>
    <row r="423" spans="1:9">
      <c r="A423" s="6">
        <f>IF(B423&lt;&gt;"",IF(OR(AND(G423="154",'154 - CPSX'!$L$7="..."),AND(G423="632",'632 - CPSX'!$K$7="..."),AND(G423="641",'641 - CPSX'!$K$7="..."),AND(G423="642",'642 - CPSX'!$N$7="..."),AND(G423="242",'242 - CPSX'!$L$7="...")),"...",MONTH(B423)),"")</f>
        <v>7</v>
      </c>
      <c r="B423" s="10">
        <v>41851</v>
      </c>
      <c r="C423" s="11" t="s">
        <v>39</v>
      </c>
      <c r="D423" s="10">
        <v>41835</v>
      </c>
      <c r="E423" s="8" t="s">
        <v>185</v>
      </c>
      <c r="F423" s="5">
        <v>2377760</v>
      </c>
      <c r="G423" s="15" t="s">
        <v>198</v>
      </c>
      <c r="H423" s="7" t="s">
        <v>18</v>
      </c>
      <c r="I423" s="5" t="str">
        <f>IF(AND(G423="154",'154 - CPSX'!$L$7=TH!A423),"154",IF(AND(G423="632",'632 - CPSX'!$K$7=TH!A423),"632",IF(AND(G423="6421",'641 - CPSX'!$K$7=TH!A423),"641",IF(AND(G423="6422",'642 - CPSX'!$N$7=TH!A423),"642",IF(AND(G423="242",'242 - CPSX'!$L$7=TH!A423),"242","")))))</f>
        <v/>
      </c>
    </row>
    <row r="424" spans="1:9">
      <c r="A424" s="6">
        <f>IF(B424&lt;&gt;"",IF(OR(AND(G424="154",'154 - CPSX'!$L$7="..."),AND(G424="632",'632 - CPSX'!$K$7="..."),AND(G424="641",'641 - CPSX'!$K$7="..."),AND(G424="642",'642 - CPSX'!$N$7="..."),AND(G424="242",'242 - CPSX'!$L$7="...")),"...",MONTH(B424)),"")</f>
        <v>7</v>
      </c>
      <c r="B424" s="10">
        <v>41851</v>
      </c>
      <c r="C424" s="11" t="s">
        <v>39</v>
      </c>
      <c r="D424" s="10">
        <v>41835</v>
      </c>
      <c r="E424" s="8" t="s">
        <v>277</v>
      </c>
      <c r="F424" s="5">
        <v>1782730</v>
      </c>
      <c r="G424" s="15" t="s">
        <v>198</v>
      </c>
      <c r="H424" s="7" t="s">
        <v>18</v>
      </c>
      <c r="I424" s="5" t="str">
        <f>IF(AND(G424="154",'154 - CPSX'!$L$7=TH!A424),"154",IF(AND(G424="632",'632 - CPSX'!$K$7=TH!A424),"632",IF(AND(G424="6421",'641 - CPSX'!$K$7=TH!A424),"641",IF(AND(G424="6422",'642 - CPSX'!$N$7=TH!A424),"642",IF(AND(G424="242",'242 - CPSX'!$L$7=TH!A424),"242","")))))</f>
        <v/>
      </c>
    </row>
    <row r="425" spans="1:9">
      <c r="A425" s="6">
        <f>IF(B425&lt;&gt;"",IF(OR(AND(G425="154",'154 - CPSX'!$L$7="..."),AND(G425="632",'632 - CPSX'!$K$7="..."),AND(G425="641",'641 - CPSX'!$K$7="..."),AND(G425="642",'642 - CPSX'!$N$7="..."),AND(G425="242",'242 - CPSX'!$L$7="...")),"...",MONTH(B425)),"")</f>
        <v>7</v>
      </c>
      <c r="B425" s="10">
        <v>41851</v>
      </c>
      <c r="C425" s="11" t="s">
        <v>39</v>
      </c>
      <c r="D425" s="10">
        <v>41835</v>
      </c>
      <c r="E425" s="8" t="s">
        <v>201</v>
      </c>
      <c r="F425" s="5">
        <v>6740909</v>
      </c>
      <c r="G425" s="15" t="s">
        <v>198</v>
      </c>
      <c r="H425" s="7" t="s">
        <v>18</v>
      </c>
      <c r="I425" s="5" t="str">
        <f>IF(AND(G425="154",'154 - CPSX'!$L$7=TH!A425),"154",IF(AND(G425="632",'632 - CPSX'!$K$7=TH!A425),"632",IF(AND(G425="6421",'641 - CPSX'!$K$7=TH!A425),"641",IF(AND(G425="6422",'642 - CPSX'!$N$7=TH!A425),"642",IF(AND(G425="242",'242 - CPSX'!$L$7=TH!A425),"242","")))))</f>
        <v/>
      </c>
    </row>
    <row r="426" spans="1:9">
      <c r="A426" s="6">
        <f>IF(B426&lt;&gt;"",IF(OR(AND(G426="154",'154 - CPSX'!$L$7="..."),AND(G426="632",'632 - CPSX'!$K$7="..."),AND(G426="641",'641 - CPSX'!$K$7="..."),AND(G426="642",'642 - CPSX'!$N$7="..."),AND(G426="242",'242 - CPSX'!$L$7="...")),"...",MONTH(B426)),"")</f>
        <v>7</v>
      </c>
      <c r="B426" s="10">
        <v>41851</v>
      </c>
      <c r="C426" s="11" t="s">
        <v>39</v>
      </c>
      <c r="D426" s="10">
        <v>41842</v>
      </c>
      <c r="E426" s="8" t="s">
        <v>321</v>
      </c>
      <c r="F426" s="5">
        <v>1622000</v>
      </c>
      <c r="G426" s="15" t="s">
        <v>198</v>
      </c>
      <c r="H426" s="7" t="s">
        <v>18</v>
      </c>
      <c r="I426" s="5" t="str">
        <f>IF(AND(G426="154",'154 - CPSX'!$L$7=TH!A426),"154",IF(AND(G426="632",'632 - CPSX'!$K$7=TH!A426),"632",IF(AND(G426="6421",'641 - CPSX'!$K$7=TH!A426),"641",IF(AND(G426="6422",'642 - CPSX'!$N$7=TH!A426),"642",IF(AND(G426="242",'242 - CPSX'!$L$7=TH!A426),"242","")))))</f>
        <v/>
      </c>
    </row>
    <row r="427" spans="1:9">
      <c r="A427" s="6">
        <f>IF(B427&lt;&gt;"",IF(OR(AND(G427="154",'154 - CPSX'!$L$7="..."),AND(G427="632",'632 - CPSX'!$K$7="..."),AND(G427="641",'641 - CPSX'!$K$7="..."),AND(G427="642",'642 - CPSX'!$N$7="..."),AND(G427="242",'242 - CPSX'!$L$7="...")),"...",MONTH(B427)),"")</f>
        <v>7</v>
      </c>
      <c r="B427" s="10">
        <v>41851</v>
      </c>
      <c r="C427" s="11" t="s">
        <v>39</v>
      </c>
      <c r="D427" s="10">
        <v>41841</v>
      </c>
      <c r="E427" s="8" t="s">
        <v>104</v>
      </c>
      <c r="F427" s="5">
        <v>24483954</v>
      </c>
      <c r="G427" s="15" t="s">
        <v>198</v>
      </c>
      <c r="H427" s="7" t="s">
        <v>18</v>
      </c>
      <c r="I427" s="5" t="str">
        <f>IF(AND(G427="154",'154 - CPSX'!$L$7=TH!A427),"154",IF(AND(G427="632",'632 - CPSX'!$K$7=TH!A427),"632",IF(AND(G427="6421",'641 - CPSX'!$K$7=TH!A427),"641",IF(AND(G427="6422",'642 - CPSX'!$N$7=TH!A427),"642",IF(AND(G427="242",'242 - CPSX'!$L$7=TH!A427),"242","")))))</f>
        <v/>
      </c>
    </row>
    <row r="428" spans="1:9">
      <c r="A428" s="6">
        <f>IF(B428&lt;&gt;"",IF(OR(AND(G428="154",'154 - CPSX'!$L$7="..."),AND(G428="632",'632 - CPSX'!$K$7="..."),AND(G428="641",'641 - CPSX'!$K$7="..."),AND(G428="642",'642 - CPSX'!$N$7="..."),AND(G428="242",'242 - CPSX'!$L$7="...")),"...",MONTH(B428)),"")</f>
        <v>7</v>
      </c>
      <c r="B428" s="10">
        <v>41851</v>
      </c>
      <c r="C428" s="11" t="s">
        <v>39</v>
      </c>
      <c r="D428" s="10">
        <v>41845</v>
      </c>
      <c r="E428" s="8" t="s">
        <v>104</v>
      </c>
      <c r="F428" s="5">
        <v>2000000</v>
      </c>
      <c r="G428" s="15" t="s">
        <v>198</v>
      </c>
      <c r="H428" s="7" t="s">
        <v>18</v>
      </c>
      <c r="I428" s="5" t="str">
        <f>IF(AND(G428="154",'154 - CPSX'!$L$7=TH!A428),"154",IF(AND(G428="632",'632 - CPSX'!$K$7=TH!A428),"632",IF(AND(G428="6421",'641 - CPSX'!$K$7=TH!A428),"641",IF(AND(G428="6422",'642 - CPSX'!$N$7=TH!A428),"642",IF(AND(G428="242",'242 - CPSX'!$L$7=TH!A428),"242","")))))</f>
        <v/>
      </c>
    </row>
    <row r="429" spans="1:9">
      <c r="A429" s="6">
        <f>IF(B429&lt;&gt;"",IF(OR(AND(G429="154",'154 - CPSX'!$L$7="..."),AND(G429="632",'632 - CPSX'!$K$7="..."),AND(G429="641",'641 - CPSX'!$K$7="..."),AND(G429="642",'642 - CPSX'!$N$7="..."),AND(G429="242",'242 - CPSX'!$L$7="...")),"...",MONTH(B429)),"")</f>
        <v>7</v>
      </c>
      <c r="B429" s="10">
        <v>41851</v>
      </c>
      <c r="C429" s="11" t="s">
        <v>39</v>
      </c>
      <c r="D429" s="10">
        <v>41851</v>
      </c>
      <c r="E429" s="8" t="s">
        <v>104</v>
      </c>
      <c r="F429" s="5">
        <v>2000000</v>
      </c>
      <c r="G429" s="15" t="s">
        <v>198</v>
      </c>
      <c r="H429" s="7" t="s">
        <v>18</v>
      </c>
      <c r="I429" s="5" t="str">
        <f>IF(AND(G429="154",'154 - CPSX'!$L$7=TH!A429),"154",IF(AND(G429="632",'632 - CPSX'!$K$7=TH!A429),"632",IF(AND(G429="6421",'641 - CPSX'!$K$7=TH!A429),"641",IF(AND(G429="6422",'642 - CPSX'!$N$7=TH!A429),"642",IF(AND(G429="242",'242 - CPSX'!$L$7=TH!A429),"242","")))))</f>
        <v/>
      </c>
    </row>
    <row r="430" spans="1:9">
      <c r="A430" s="6">
        <f>IF(B430&lt;&gt;"",IF(OR(AND(G430="154",'154 - CPSX'!$L$7="..."),AND(G430="632",'632 - CPSX'!$K$7="..."),AND(G430="641",'641 - CPSX'!$K$7="..."),AND(G430="642",'642 - CPSX'!$N$7="..."),AND(G430="242",'242 - CPSX'!$L$7="...")),"...",MONTH(B430)),"")</f>
        <v>7</v>
      </c>
      <c r="B430" s="10">
        <v>41851</v>
      </c>
      <c r="C430" s="11" t="s">
        <v>39</v>
      </c>
      <c r="D430" s="10">
        <v>41838</v>
      </c>
      <c r="E430" s="8" t="s">
        <v>105</v>
      </c>
      <c r="F430" s="5">
        <v>91375000</v>
      </c>
      <c r="G430" s="15" t="s">
        <v>198</v>
      </c>
      <c r="H430" s="7" t="s">
        <v>18</v>
      </c>
      <c r="I430" s="5" t="str">
        <f>IF(AND(G430="154",'154 - CPSX'!$L$7=TH!A430),"154",IF(AND(G430="632",'632 - CPSX'!$K$7=TH!A430),"632",IF(AND(G430="6421",'641 - CPSX'!$K$7=TH!A430),"641",IF(AND(G430="6422",'642 - CPSX'!$N$7=TH!A430),"642",IF(AND(G430="242",'242 - CPSX'!$L$7=TH!A430),"242","")))))</f>
        <v/>
      </c>
    </row>
    <row r="431" spans="1:9">
      <c r="A431" s="6">
        <f>IF(B431&lt;&gt;"",IF(OR(AND(G431="154",'154 - CPSX'!$L$7="..."),AND(G431="632",'632 - CPSX'!$K$7="..."),AND(G431="641",'641 - CPSX'!$K$7="..."),AND(G431="642",'642 - CPSX'!$N$7="..."),AND(G431="242",'242 - CPSX'!$L$7="...")),"...",MONTH(B431)),"")</f>
        <v>7</v>
      </c>
      <c r="B431" s="10">
        <v>41851</v>
      </c>
      <c r="C431" s="11" t="s">
        <v>39</v>
      </c>
      <c r="D431" s="10">
        <v>41839</v>
      </c>
      <c r="E431" s="8" t="s">
        <v>105</v>
      </c>
      <c r="F431" s="5">
        <v>14450000</v>
      </c>
      <c r="G431" s="15" t="s">
        <v>198</v>
      </c>
      <c r="H431" s="7" t="s">
        <v>18</v>
      </c>
      <c r="I431" s="5" t="str">
        <f>IF(AND(G431="154",'154 - CPSX'!$L$7=TH!A431),"154",IF(AND(G431="632",'632 - CPSX'!$K$7=TH!A431),"632",IF(AND(G431="6421",'641 - CPSX'!$K$7=TH!A431),"641",IF(AND(G431="6422",'642 - CPSX'!$N$7=TH!A431),"642",IF(AND(G431="242",'242 - CPSX'!$L$7=TH!A431),"242","")))))</f>
        <v/>
      </c>
    </row>
    <row r="432" spans="1:9">
      <c r="A432" s="6">
        <f>IF(B432&lt;&gt;"",IF(OR(AND(G432="154",'154 - CPSX'!$L$7="..."),AND(G432="632",'632 - CPSX'!$K$7="..."),AND(G432="641",'641 - CPSX'!$K$7="..."),AND(G432="642",'642 - CPSX'!$N$7="..."),AND(G432="242",'242 - CPSX'!$L$7="...")),"...",MONTH(B432)),"")</f>
        <v>7</v>
      </c>
      <c r="B432" s="10">
        <v>41851</v>
      </c>
      <c r="C432" s="11" t="s">
        <v>39</v>
      </c>
      <c r="D432" s="10">
        <v>41835</v>
      </c>
      <c r="E432" s="8" t="s">
        <v>322</v>
      </c>
      <c r="F432" s="5">
        <v>3627242</v>
      </c>
      <c r="G432" s="15" t="s">
        <v>198</v>
      </c>
      <c r="H432" s="7" t="s">
        <v>18</v>
      </c>
      <c r="I432" s="5" t="str">
        <f>IF(AND(G432="154",'154 - CPSX'!$L$7=TH!A432),"154",IF(AND(G432="632",'632 - CPSX'!$K$7=TH!A432),"632",IF(AND(G432="6421",'641 - CPSX'!$K$7=TH!A432),"641",IF(AND(G432="6422",'642 - CPSX'!$N$7=TH!A432),"642",IF(AND(G432="242",'242 - CPSX'!$L$7=TH!A432),"242","")))))</f>
        <v/>
      </c>
    </row>
    <row r="433" spans="1:9">
      <c r="A433" s="6">
        <f>IF(B433&lt;&gt;"",IF(OR(AND(G433="154",'154 - CPSX'!$L$7="..."),AND(G433="632",'632 - CPSX'!$K$7="..."),AND(G433="641",'641 - CPSX'!$K$7="..."),AND(G433="642",'642 - CPSX'!$N$7="..."),AND(G433="242",'242 - CPSX'!$L$7="...")),"...",MONTH(B433)),"")</f>
        <v>7</v>
      </c>
      <c r="B433" s="10">
        <v>41841</v>
      </c>
      <c r="C433" s="11" t="s">
        <v>39</v>
      </c>
      <c r="D433" s="10">
        <v>41841</v>
      </c>
      <c r="E433" s="8" t="s">
        <v>323</v>
      </c>
      <c r="F433" s="5">
        <v>9300000</v>
      </c>
      <c r="G433" s="15" t="s">
        <v>192</v>
      </c>
      <c r="H433" s="7" t="s">
        <v>18</v>
      </c>
      <c r="I433" s="5" t="str">
        <f>IF(AND(G433="154",'154 - CPSX'!$L$7=TH!A433),"154",IF(AND(G433="632",'632 - CPSX'!$K$7=TH!A433),"632",IF(AND(G433="6421",'641 - CPSX'!$K$7=TH!A433),"641",IF(AND(G433="6422",'642 - CPSX'!$N$7=TH!A433),"642",IF(AND(G433="242",'242 - CPSX'!$L$7=TH!A433),"242","")))))</f>
        <v/>
      </c>
    </row>
    <row r="434" spans="1:9">
      <c r="A434" s="6">
        <f>IF(B434&lt;&gt;"",IF(OR(AND(G434="154",'154 - CPSX'!$L$7="..."),AND(G434="632",'632 - CPSX'!$K$7="..."),AND(G434="641",'641 - CPSX'!$K$7="..."),AND(G434="642",'642 - CPSX'!$N$7="..."),AND(G434="242",'242 - CPSX'!$L$7="...")),"...",MONTH(B434)),"")</f>
        <v>7</v>
      </c>
      <c r="B434" s="10">
        <v>41851</v>
      </c>
      <c r="C434" s="11" t="s">
        <v>39</v>
      </c>
      <c r="D434" s="10">
        <v>41838</v>
      </c>
      <c r="E434" s="8" t="s">
        <v>324</v>
      </c>
      <c r="F434" s="5">
        <v>6205000</v>
      </c>
      <c r="G434" s="15" t="s">
        <v>198</v>
      </c>
      <c r="H434" s="7" t="s">
        <v>18</v>
      </c>
      <c r="I434" s="5" t="str">
        <f>IF(AND(G434="154",'154 - CPSX'!$L$7=TH!A434),"154",IF(AND(G434="632",'632 - CPSX'!$K$7=TH!A434),"632",IF(AND(G434="6421",'641 - CPSX'!$K$7=TH!A434),"641",IF(AND(G434="6422",'642 - CPSX'!$N$7=TH!A434),"642",IF(AND(G434="242",'242 - CPSX'!$L$7=TH!A434),"242","")))))</f>
        <v/>
      </c>
    </row>
    <row r="435" spans="1:9">
      <c r="A435" s="6">
        <f>IF(B435&lt;&gt;"",IF(OR(AND(G435="154",'154 - CPSX'!$L$7="..."),AND(G435="632",'632 - CPSX'!$K$7="..."),AND(G435="641",'641 - CPSX'!$K$7="..."),AND(G435="642",'642 - CPSX'!$N$7="..."),AND(G435="242",'242 - CPSX'!$L$7="...")),"...",MONTH(B435)),"")</f>
        <v>7</v>
      </c>
      <c r="B435" s="10">
        <v>41851</v>
      </c>
      <c r="C435" s="11" t="s">
        <v>39</v>
      </c>
      <c r="D435" s="10">
        <v>41839</v>
      </c>
      <c r="E435" s="8" t="s">
        <v>324</v>
      </c>
      <c r="F435" s="5">
        <v>5163750</v>
      </c>
      <c r="G435" s="15" t="s">
        <v>198</v>
      </c>
      <c r="H435" s="7" t="s">
        <v>18</v>
      </c>
      <c r="I435" s="5" t="str">
        <f>IF(AND(G435="154",'154 - CPSX'!$L$7=TH!A435),"154",IF(AND(G435="632",'632 - CPSX'!$K$7=TH!A435),"632",IF(AND(G435="6421",'641 - CPSX'!$K$7=TH!A435),"641",IF(AND(G435="6422",'642 - CPSX'!$N$7=TH!A435),"642",IF(AND(G435="242",'242 - CPSX'!$L$7=TH!A435),"242","")))))</f>
        <v/>
      </c>
    </row>
    <row r="436" spans="1:9">
      <c r="A436" s="6">
        <f>IF(B436&lt;&gt;"",IF(OR(AND(G436="154",'154 - CPSX'!$L$7="..."),AND(G436="632",'632 - CPSX'!$K$7="..."),AND(G436="641",'641 - CPSX'!$K$7="..."),AND(G436="642",'642 - CPSX'!$N$7="..."),AND(G436="242",'242 - CPSX'!$L$7="...")),"...",MONTH(B436)),"")</f>
        <v>7</v>
      </c>
      <c r="B436" s="10">
        <v>41828</v>
      </c>
      <c r="C436" s="11" t="s">
        <v>39</v>
      </c>
      <c r="D436" s="10">
        <v>41828</v>
      </c>
      <c r="E436" s="8" t="s">
        <v>299</v>
      </c>
      <c r="F436" s="5">
        <v>465528</v>
      </c>
      <c r="G436" s="15" t="s">
        <v>192</v>
      </c>
      <c r="H436" s="7" t="s">
        <v>118</v>
      </c>
      <c r="I436" s="5" t="str">
        <f>IF(AND(G436="154",'154 - CPSX'!$L$7=TH!A436),"154",IF(AND(G436="632",'632 - CPSX'!$K$7=TH!A436),"632",IF(AND(G436="6421",'641 - CPSX'!$K$7=TH!A436),"641",IF(AND(G436="6422",'642 - CPSX'!$N$7=TH!A436),"642",IF(AND(G436="242",'242 - CPSX'!$L$7=TH!A436),"242","")))))</f>
        <v/>
      </c>
    </row>
    <row r="437" spans="1:9">
      <c r="A437" s="6">
        <f>IF(B437&lt;&gt;"",IF(OR(AND(G437="154",'154 - CPSX'!$L$7="..."),AND(G437="632",'632 - CPSX'!$K$7="..."),AND(G437="641",'641 - CPSX'!$K$7="..."),AND(G437="642",'642 - CPSX'!$N$7="..."),AND(G437="242",'242 - CPSX'!$L$7="...")),"...",MONTH(B437)),"")</f>
        <v>7</v>
      </c>
      <c r="B437" s="10">
        <v>41828</v>
      </c>
      <c r="C437" s="11" t="s">
        <v>39</v>
      </c>
      <c r="D437" s="10">
        <v>41828</v>
      </c>
      <c r="E437" s="8" t="s">
        <v>325</v>
      </c>
      <c r="F437" s="5">
        <v>63510</v>
      </c>
      <c r="G437" s="15" t="s">
        <v>192</v>
      </c>
      <c r="H437" s="7" t="s">
        <v>118</v>
      </c>
      <c r="I437" s="5" t="str">
        <f>IF(AND(G437="154",'154 - CPSX'!$L$7=TH!A437),"154",IF(AND(G437="632",'632 - CPSX'!$K$7=TH!A437),"632",IF(AND(G437="6421",'641 - CPSX'!$K$7=TH!A437),"641",IF(AND(G437="6422",'642 - CPSX'!$N$7=TH!A437),"642",IF(AND(G437="242",'242 - CPSX'!$L$7=TH!A437),"242","")))))</f>
        <v/>
      </c>
    </row>
    <row r="438" spans="1:9">
      <c r="A438" s="6">
        <f>IF(B438&lt;&gt;"",IF(OR(AND(G438="154",'154 - CPSX'!$L$7="..."),AND(G438="632",'632 - CPSX'!$K$7="..."),AND(G438="641",'641 - CPSX'!$K$7="..."),AND(G438="642",'642 - CPSX'!$N$7="..."),AND(G438="242",'242 - CPSX'!$L$7="...")),"...",MONTH(B438)),"")</f>
        <v>7</v>
      </c>
      <c r="B438" s="10">
        <v>41835</v>
      </c>
      <c r="C438" s="11" t="s">
        <v>39</v>
      </c>
      <c r="D438" s="10">
        <v>41835</v>
      </c>
      <c r="E438" s="8" t="s">
        <v>326</v>
      </c>
      <c r="F438" s="5">
        <v>2346695</v>
      </c>
      <c r="G438" s="15" t="s">
        <v>192</v>
      </c>
      <c r="H438" s="7" t="s">
        <v>118</v>
      </c>
      <c r="I438" s="5" t="str">
        <f>IF(AND(G438="154",'154 - CPSX'!$L$7=TH!A438),"154",IF(AND(G438="632",'632 - CPSX'!$K$7=TH!A438),"632",IF(AND(G438="6421",'641 - CPSX'!$K$7=TH!A438),"641",IF(AND(G438="6422",'642 - CPSX'!$N$7=TH!A438),"642",IF(AND(G438="242",'242 - CPSX'!$L$7=TH!A438),"242","")))))</f>
        <v/>
      </c>
    </row>
    <row r="439" spans="1:9">
      <c r="A439" s="6">
        <f>IF(B439&lt;&gt;"",IF(OR(AND(G439="154",'154 - CPSX'!$L$7="..."),AND(G439="632",'632 - CPSX'!$K$7="..."),AND(G439="641",'641 - CPSX'!$K$7="..."),AND(G439="642",'642 - CPSX'!$N$7="..."),AND(G439="242",'242 - CPSX'!$L$7="...")),"...",MONTH(B439)),"")</f>
        <v>7</v>
      </c>
      <c r="B439" s="10">
        <v>41835</v>
      </c>
      <c r="C439" s="11" t="s">
        <v>39</v>
      </c>
      <c r="D439" s="10">
        <v>41835</v>
      </c>
      <c r="E439" s="8" t="s">
        <v>327</v>
      </c>
      <c r="F439" s="5">
        <v>740950</v>
      </c>
      <c r="G439" s="15" t="s">
        <v>192</v>
      </c>
      <c r="H439" s="7" t="s">
        <v>118</v>
      </c>
      <c r="I439" s="5" t="str">
        <f>IF(AND(G439="154",'154 - CPSX'!$L$7=TH!A439),"154",IF(AND(G439="632",'632 - CPSX'!$K$7=TH!A439),"632",IF(AND(G439="6421",'641 - CPSX'!$K$7=TH!A439),"641",IF(AND(G439="6422",'642 - CPSX'!$N$7=TH!A439),"642",IF(AND(G439="242",'242 - CPSX'!$L$7=TH!A439),"242","")))))</f>
        <v/>
      </c>
    </row>
    <row r="440" spans="1:9">
      <c r="A440" s="6">
        <f>IF(B440&lt;&gt;"",IF(OR(AND(G440="154",'154 - CPSX'!$L$7="..."),AND(G440="632",'632 - CPSX'!$K$7="..."),AND(G440="641",'641 - CPSX'!$K$7="..."),AND(G440="642",'642 - CPSX'!$N$7="..."),AND(G440="242",'242 - CPSX'!$L$7="...")),"...",MONTH(B440)),"")</f>
        <v>7</v>
      </c>
      <c r="B440" s="10">
        <v>41835</v>
      </c>
      <c r="C440" s="11" t="s">
        <v>39</v>
      </c>
      <c r="D440" s="10">
        <v>41835</v>
      </c>
      <c r="E440" s="8" t="s">
        <v>299</v>
      </c>
      <c r="F440" s="5">
        <v>456215</v>
      </c>
      <c r="G440" s="15" t="s">
        <v>192</v>
      </c>
      <c r="H440" s="7" t="s">
        <v>118</v>
      </c>
      <c r="I440" s="5" t="str">
        <f>IF(AND(G440="154",'154 - CPSX'!$L$7=TH!A440),"154",IF(AND(G440="632",'632 - CPSX'!$K$7=TH!A440),"632",IF(AND(G440="6421",'641 - CPSX'!$K$7=TH!A440),"641",IF(AND(G440="6422",'642 - CPSX'!$N$7=TH!A440),"642",IF(AND(G440="242",'242 - CPSX'!$L$7=TH!A440),"242","")))))</f>
        <v/>
      </c>
    </row>
    <row r="441" spans="1:9">
      <c r="A441" s="6">
        <f>IF(B441&lt;&gt;"",IF(OR(AND(G441="154",'154 - CPSX'!$L$7="..."),AND(G441="632",'632 - CPSX'!$K$7="..."),AND(G441="641",'641 - CPSX'!$K$7="..."),AND(G441="642",'642 - CPSX'!$N$7="..."),AND(G441="242",'242 - CPSX'!$L$7="...")),"...",MONTH(B441)),"")</f>
        <v>7</v>
      </c>
      <c r="B441" s="10">
        <v>41835</v>
      </c>
      <c r="C441" s="11" t="s">
        <v>39</v>
      </c>
      <c r="D441" s="10">
        <v>41835</v>
      </c>
      <c r="E441" s="8" t="s">
        <v>300</v>
      </c>
      <c r="F441" s="5">
        <v>63510</v>
      </c>
      <c r="G441" s="15" t="s">
        <v>192</v>
      </c>
      <c r="H441" s="7" t="s">
        <v>118</v>
      </c>
      <c r="I441" s="5" t="str">
        <f>IF(AND(G441="154",'154 - CPSX'!$L$7=TH!A441),"154",IF(AND(G441="632",'632 - CPSX'!$K$7=TH!A441),"632",IF(AND(G441="6421",'641 - CPSX'!$K$7=TH!A441),"641",IF(AND(G441="6422",'642 - CPSX'!$N$7=TH!A441),"642",IF(AND(G441="242",'242 - CPSX'!$L$7=TH!A441),"242","")))))</f>
        <v/>
      </c>
    </row>
    <row r="442" spans="1:9">
      <c r="A442" s="6">
        <f>IF(B442&lt;&gt;"",IF(OR(AND(G442="154",'154 - CPSX'!$L$7="..."),AND(G442="632",'632 - CPSX'!$K$7="..."),AND(G442="641",'641 - CPSX'!$K$7="..."),AND(G442="642",'642 - CPSX'!$N$7="..."),AND(G442="242",'242 - CPSX'!$L$7="...")),"...",MONTH(B442)),"")</f>
        <v>7</v>
      </c>
      <c r="B442" s="10">
        <v>41843</v>
      </c>
      <c r="C442" s="11" t="s">
        <v>39</v>
      </c>
      <c r="D442" s="10">
        <v>41843</v>
      </c>
      <c r="E442" s="8" t="s">
        <v>328</v>
      </c>
      <c r="F442" s="5">
        <v>410317</v>
      </c>
      <c r="G442" s="15" t="s">
        <v>192</v>
      </c>
      <c r="H442" s="7" t="s">
        <v>118</v>
      </c>
      <c r="I442" s="5" t="str">
        <f>IF(AND(G442="154",'154 - CPSX'!$L$7=TH!A442),"154",IF(AND(G442="632",'632 - CPSX'!$K$7=TH!A442),"632",IF(AND(G442="6421",'641 - CPSX'!$K$7=TH!A442),"641",IF(AND(G442="6422",'642 - CPSX'!$N$7=TH!A442),"642",IF(AND(G442="242",'242 - CPSX'!$L$7=TH!A442),"242","")))))</f>
        <v/>
      </c>
    </row>
    <row r="443" spans="1:9">
      <c r="A443" s="6">
        <f>IF(B443&lt;&gt;"",IF(OR(AND(G443="154",'154 - CPSX'!$L$7="..."),AND(G443="632",'632 - CPSX'!$K$7="..."),AND(G443="641",'641 - CPSX'!$K$7="..."),AND(G443="642",'642 - CPSX'!$N$7="..."),AND(G443="242",'242 - CPSX'!$L$7="...")),"...",MONTH(B443)),"")</f>
        <v>7</v>
      </c>
      <c r="B443" s="10">
        <v>41843</v>
      </c>
      <c r="C443" s="11" t="s">
        <v>39</v>
      </c>
      <c r="D443" s="10">
        <v>41843</v>
      </c>
      <c r="E443" s="8" t="s">
        <v>301</v>
      </c>
      <c r="F443" s="5">
        <v>954225</v>
      </c>
      <c r="G443" s="15" t="s">
        <v>192</v>
      </c>
      <c r="H443" s="7" t="s">
        <v>118</v>
      </c>
      <c r="I443" s="5" t="str">
        <f>IF(AND(G443="154",'154 - CPSX'!$L$7=TH!A443),"154",IF(AND(G443="632",'632 - CPSX'!$K$7=TH!A443),"632",IF(AND(G443="6421",'641 - CPSX'!$K$7=TH!A443),"641",IF(AND(G443="6422",'642 - CPSX'!$N$7=TH!A443),"642",IF(AND(G443="242",'242 - CPSX'!$L$7=TH!A443),"242","")))))</f>
        <v/>
      </c>
    </row>
    <row r="444" spans="1:9">
      <c r="A444" s="6">
        <f>IF(B444&lt;&gt;"",IF(OR(AND(G444="154",'154 - CPSX'!$L$7="..."),AND(G444="632",'632 - CPSX'!$K$7="..."),AND(G444="641",'641 - CPSX'!$K$7="..."),AND(G444="642",'642 - CPSX'!$N$7="..."),AND(G444="242",'242 - CPSX'!$L$7="...")),"...",MONTH(B444)),"")</f>
        <v>7</v>
      </c>
      <c r="B444" s="10">
        <v>41849</v>
      </c>
      <c r="C444" s="11" t="s">
        <v>39</v>
      </c>
      <c r="D444" s="10">
        <v>41849</v>
      </c>
      <c r="E444" s="8" t="s">
        <v>329</v>
      </c>
      <c r="F444" s="5">
        <v>1203028</v>
      </c>
      <c r="G444" s="15" t="s">
        <v>192</v>
      </c>
      <c r="H444" s="7" t="s">
        <v>118</v>
      </c>
      <c r="I444" s="5" t="str">
        <f>IF(AND(G444="154",'154 - CPSX'!$L$7=TH!A444),"154",IF(AND(G444="632",'632 - CPSX'!$K$7=TH!A444),"632",IF(AND(G444="6421",'641 - CPSX'!$K$7=TH!A444),"641",IF(AND(G444="6422",'642 - CPSX'!$N$7=TH!A444),"642",IF(AND(G444="242",'242 - CPSX'!$L$7=TH!A444),"242","")))))</f>
        <v/>
      </c>
    </row>
    <row r="445" spans="1:9">
      <c r="A445" s="6">
        <f>IF(B445&lt;&gt;"",IF(OR(AND(G445="154",'154 - CPSX'!$L$7="..."),AND(G445="632",'632 - CPSX'!$K$7="..."),AND(G445="641",'641 - CPSX'!$K$7="..."),AND(G445="642",'642 - CPSX'!$N$7="..."),AND(G445="242",'242 - CPSX'!$L$7="...")),"...",MONTH(B445)),"")</f>
        <v>7</v>
      </c>
      <c r="B445" s="10">
        <v>41849</v>
      </c>
      <c r="C445" s="11" t="s">
        <v>39</v>
      </c>
      <c r="D445" s="10">
        <v>41849</v>
      </c>
      <c r="E445" s="8" t="s">
        <v>303</v>
      </c>
      <c r="F445" s="5">
        <v>529875</v>
      </c>
      <c r="G445" s="15" t="s">
        <v>192</v>
      </c>
      <c r="H445" s="7" t="s">
        <v>118</v>
      </c>
      <c r="I445" s="5" t="str">
        <f>IF(AND(G445="154",'154 - CPSX'!$L$7=TH!A445),"154",IF(AND(G445="632",'632 - CPSX'!$K$7=TH!A445),"632",IF(AND(G445="6421",'641 - CPSX'!$K$7=TH!A445),"641",IF(AND(G445="6422",'642 - CPSX'!$N$7=TH!A445),"642",IF(AND(G445="242",'242 - CPSX'!$L$7=TH!A445),"242","")))))</f>
        <v/>
      </c>
    </row>
    <row r="446" spans="1:9">
      <c r="A446" s="6">
        <f>IF(B446&lt;&gt;"",IF(OR(AND(G446="154",'154 - CPSX'!$L$7="..."),AND(G446="632",'632 - CPSX'!$K$7="..."),AND(G446="641",'641 - CPSX'!$K$7="..."),AND(G446="642",'642 - CPSX'!$N$7="..."),AND(G446="242",'242 - CPSX'!$L$7="...")),"...",MONTH(B446)),"")</f>
        <v>7</v>
      </c>
      <c r="B446" s="10">
        <v>41850</v>
      </c>
      <c r="C446" s="11" t="s">
        <v>39</v>
      </c>
      <c r="D446" s="10">
        <v>41850</v>
      </c>
      <c r="E446" s="8" t="s">
        <v>119</v>
      </c>
      <c r="F446" s="5">
        <v>2422182</v>
      </c>
      <c r="G446" s="15" t="s">
        <v>192</v>
      </c>
      <c r="H446" s="7" t="s">
        <v>118</v>
      </c>
      <c r="I446" s="5" t="str">
        <f>IF(AND(G446="154",'154 - CPSX'!$L$7=TH!A446),"154",IF(AND(G446="632",'632 - CPSX'!$K$7=TH!A446),"632",IF(AND(G446="6421",'641 - CPSX'!$K$7=TH!A446),"641",IF(AND(G446="6422",'642 - CPSX'!$N$7=TH!A446),"642",IF(AND(G446="242",'242 - CPSX'!$L$7=TH!A446),"242","")))))</f>
        <v/>
      </c>
    </row>
    <row r="447" spans="1:9">
      <c r="A447" s="6">
        <f>IF(B447&lt;&gt;"",IF(OR(AND(G447="154",'154 - CPSX'!$L$7="..."),AND(G447="632",'632 - CPSX'!$K$7="..."),AND(G447="641",'641 - CPSX'!$K$7="..."),AND(G447="642",'642 - CPSX'!$N$7="..."),AND(G447="242",'242 - CPSX'!$L$7="...")),"...",MONTH(B447)),"")</f>
        <v>7</v>
      </c>
      <c r="B447" s="10">
        <v>41850</v>
      </c>
      <c r="C447" s="11" t="s">
        <v>39</v>
      </c>
      <c r="D447" s="10">
        <v>41850</v>
      </c>
      <c r="E447" s="8" t="s">
        <v>120</v>
      </c>
      <c r="F447" s="5">
        <v>1802850</v>
      </c>
      <c r="G447" s="15" t="s">
        <v>192</v>
      </c>
      <c r="H447" s="7" t="s">
        <v>118</v>
      </c>
      <c r="I447" s="5" t="str">
        <f>IF(AND(G447="154",'154 - CPSX'!$L$7=TH!A447),"154",IF(AND(G447="632",'632 - CPSX'!$K$7=TH!A447),"632",IF(AND(G447="6421",'641 - CPSX'!$K$7=TH!A447),"641",IF(AND(G447="6422",'642 - CPSX'!$N$7=TH!A447),"642",IF(AND(G447="242",'242 - CPSX'!$L$7=TH!A447),"242","")))))</f>
        <v/>
      </c>
    </row>
    <row r="448" spans="1:9">
      <c r="A448" s="6">
        <f>IF(B448&lt;&gt;"",IF(OR(AND(G448="154",'154 - CPSX'!$L$7="..."),AND(G448="632",'632 - CPSX'!$K$7="..."),AND(G448="641",'641 - CPSX'!$K$7="..."),AND(G448="642",'642 - CPSX'!$N$7="..."),AND(G448="242",'242 - CPSX'!$L$7="...")),"...",MONTH(B448)),"")</f>
        <v>7</v>
      </c>
      <c r="B448" s="10">
        <v>41821</v>
      </c>
      <c r="C448" s="11" t="s">
        <v>145</v>
      </c>
      <c r="D448" s="10">
        <v>41806</v>
      </c>
      <c r="E448" s="8" t="s">
        <v>330</v>
      </c>
      <c r="F448" s="5">
        <v>794545</v>
      </c>
      <c r="G448" s="15" t="s">
        <v>192</v>
      </c>
      <c r="H448" s="7" t="s">
        <v>212</v>
      </c>
      <c r="I448" s="5" t="str">
        <f>IF(AND(G448="154",'154 - CPSX'!$L$7=TH!A448),"154",IF(AND(G448="632",'632 - CPSX'!$K$7=TH!A448),"632",IF(AND(G448="6421",'641 - CPSX'!$K$7=TH!A448),"641",IF(AND(G448="6422",'642 - CPSX'!$N$7=TH!A448),"642",IF(AND(G448="242",'242 - CPSX'!$L$7=TH!A448),"242","")))))</f>
        <v/>
      </c>
    </row>
    <row r="449" spans="1:9">
      <c r="A449" s="6">
        <f>IF(B449&lt;&gt;"",IF(OR(AND(G449="154",'154 - CPSX'!$L$7="..."),AND(G449="632",'632 - CPSX'!$K$7="..."),AND(G449="641",'641 - CPSX'!$K$7="..."),AND(G449="642",'642 - CPSX'!$N$7="..."),AND(G449="242",'242 - CPSX'!$L$7="...")),"...",MONTH(B449)),"")</f>
        <v>7</v>
      </c>
      <c r="B449" s="10">
        <v>41821</v>
      </c>
      <c r="C449" s="11" t="s">
        <v>158</v>
      </c>
      <c r="D449" s="10">
        <v>41820</v>
      </c>
      <c r="E449" s="8" t="s">
        <v>331</v>
      </c>
      <c r="F449" s="5">
        <v>2182106</v>
      </c>
      <c r="G449" s="15" t="s">
        <v>192</v>
      </c>
      <c r="H449" s="7" t="s">
        <v>212</v>
      </c>
      <c r="I449" s="5" t="str">
        <f>IF(AND(G449="154",'154 - CPSX'!$L$7=TH!A449),"154",IF(AND(G449="632",'632 - CPSX'!$K$7=TH!A449),"632",IF(AND(G449="6421",'641 - CPSX'!$K$7=TH!A449),"641",IF(AND(G449="6422",'642 - CPSX'!$N$7=TH!A449),"642",IF(AND(G449="242",'242 - CPSX'!$L$7=TH!A449),"242","")))))</f>
        <v/>
      </c>
    </row>
    <row r="450" spans="1:9">
      <c r="A450" s="6">
        <f>IF(B450&lt;&gt;"",IF(OR(AND(G450="154",'154 - CPSX'!$L$7="..."),AND(G450="632",'632 - CPSX'!$K$7="..."),AND(G450="641",'641 - CPSX'!$K$7="..."),AND(G450="642",'642 - CPSX'!$N$7="..."),AND(G450="242",'242 - CPSX'!$L$7="...")),"...",MONTH(B450)),"")</f>
        <v>7</v>
      </c>
      <c r="B450" s="10">
        <v>41822</v>
      </c>
      <c r="C450" s="11" t="s">
        <v>159</v>
      </c>
      <c r="D450" s="10">
        <v>41822</v>
      </c>
      <c r="E450" s="8" t="s">
        <v>332</v>
      </c>
      <c r="F450" s="5">
        <v>46860</v>
      </c>
      <c r="G450" s="15" t="s">
        <v>192</v>
      </c>
      <c r="H450" s="7" t="s">
        <v>212</v>
      </c>
      <c r="I450" s="5" t="str">
        <f>IF(AND(G450="154",'154 - CPSX'!$L$7=TH!A450),"154",IF(AND(G450="632",'632 - CPSX'!$K$7=TH!A450),"632",IF(AND(G450="6421",'641 - CPSX'!$K$7=TH!A450),"641",IF(AND(G450="6422",'642 - CPSX'!$N$7=TH!A450),"642",IF(AND(G450="242",'242 - CPSX'!$L$7=TH!A450),"242","")))))</f>
        <v/>
      </c>
    </row>
    <row r="451" spans="1:9">
      <c r="A451" s="6">
        <f>IF(B451&lt;&gt;"",IF(OR(AND(G451="154",'154 - CPSX'!$L$7="..."),AND(G451="632",'632 - CPSX'!$K$7="..."),AND(G451="641",'641 - CPSX'!$K$7="..."),AND(G451="642",'642 - CPSX'!$N$7="..."),AND(G451="242",'242 - CPSX'!$L$7="...")),"...",MONTH(B451)),"")</f>
        <v>7</v>
      </c>
      <c r="B451" s="10">
        <v>41825</v>
      </c>
      <c r="C451" s="11" t="s">
        <v>161</v>
      </c>
      <c r="D451" s="10">
        <v>41825</v>
      </c>
      <c r="E451" s="8" t="s">
        <v>333</v>
      </c>
      <c r="F451" s="5">
        <v>4970600</v>
      </c>
      <c r="G451" s="15" t="s">
        <v>198</v>
      </c>
      <c r="H451" s="7" t="s">
        <v>212</v>
      </c>
      <c r="I451" s="5" t="str">
        <f>IF(AND(G451="154",'154 - CPSX'!$L$7=TH!A451),"154",IF(AND(G451="632",'632 - CPSX'!$K$7=TH!A451),"632",IF(AND(G451="6421",'641 - CPSX'!$K$7=TH!A451),"641",IF(AND(G451="6422",'642 - CPSX'!$N$7=TH!A451),"642",IF(AND(G451="242",'242 - CPSX'!$L$7=TH!A451),"242","")))))</f>
        <v/>
      </c>
    </row>
    <row r="452" spans="1:9">
      <c r="A452" s="6">
        <f>IF(B452&lt;&gt;"",IF(OR(AND(G452="154",'154 - CPSX'!$L$7="..."),AND(G452="632",'632 - CPSX'!$K$7="..."),AND(G452="641",'641 - CPSX'!$K$7="..."),AND(G452="642",'642 - CPSX'!$N$7="..."),AND(G452="242",'242 - CPSX'!$L$7="...")),"...",MONTH(B452)),"")</f>
        <v>7</v>
      </c>
      <c r="B452" s="10">
        <v>41827</v>
      </c>
      <c r="C452" s="11" t="s">
        <v>179</v>
      </c>
      <c r="D452" s="10">
        <v>41827</v>
      </c>
      <c r="E452" s="8" t="s">
        <v>123</v>
      </c>
      <c r="F452" s="5">
        <v>160555</v>
      </c>
      <c r="G452" s="15" t="s">
        <v>192</v>
      </c>
      <c r="H452" s="7" t="s">
        <v>212</v>
      </c>
      <c r="I452" s="5" t="str">
        <f>IF(AND(G452="154",'154 - CPSX'!$L$7=TH!A452),"154",IF(AND(G452="632",'632 - CPSX'!$K$7=TH!A452),"632",IF(AND(G452="6421",'641 - CPSX'!$K$7=TH!A452),"641",IF(AND(G452="6422",'642 - CPSX'!$N$7=TH!A452),"642",IF(AND(G452="242",'242 - CPSX'!$L$7=TH!A452),"242","")))))</f>
        <v/>
      </c>
    </row>
    <row r="453" spans="1:9">
      <c r="A453" s="6">
        <f>IF(B453&lt;&gt;"",IF(OR(AND(G453="154",'154 - CPSX'!$L$7="..."),AND(G453="632",'632 - CPSX'!$K$7="..."),AND(G453="641",'641 - CPSX'!$K$7="..."),AND(G453="642",'642 - CPSX'!$N$7="..."),AND(G453="242",'242 - CPSX'!$L$7="...")),"...",MONTH(B453)),"")</f>
        <v>7</v>
      </c>
      <c r="B453" s="10">
        <v>41827</v>
      </c>
      <c r="C453" s="11" t="s">
        <v>153</v>
      </c>
      <c r="D453" s="10">
        <v>41827</v>
      </c>
      <c r="E453" s="8" t="s">
        <v>123</v>
      </c>
      <c r="F453" s="5">
        <v>2035009</v>
      </c>
      <c r="G453" s="15" t="s">
        <v>192</v>
      </c>
      <c r="H453" s="7" t="s">
        <v>212</v>
      </c>
      <c r="I453" s="5" t="str">
        <f>IF(AND(G453="154",'154 - CPSX'!$L$7=TH!A453),"154",IF(AND(G453="632",'632 - CPSX'!$K$7=TH!A453),"632",IF(AND(G453="6421",'641 - CPSX'!$K$7=TH!A453),"641",IF(AND(G453="6422",'642 - CPSX'!$N$7=TH!A453),"642",IF(AND(G453="242",'242 - CPSX'!$L$7=TH!A453),"242","")))))</f>
        <v/>
      </c>
    </row>
    <row r="454" spans="1:9">
      <c r="A454" s="6">
        <f>IF(B454&lt;&gt;"",IF(OR(AND(G454="154",'154 - CPSX'!$L$7="..."),AND(G454="632",'632 - CPSX'!$K$7="..."),AND(G454="641",'641 - CPSX'!$K$7="..."),AND(G454="642",'642 - CPSX'!$N$7="..."),AND(G454="242",'242 - CPSX'!$L$7="...")),"...",MONTH(B454)),"")</f>
        <v>7</v>
      </c>
      <c r="B454" s="10">
        <v>41830</v>
      </c>
      <c r="C454" s="11" t="s">
        <v>164</v>
      </c>
      <c r="D454" s="10">
        <v>41830</v>
      </c>
      <c r="E454" s="8" t="s">
        <v>123</v>
      </c>
      <c r="F454" s="5">
        <v>1045600</v>
      </c>
      <c r="G454" s="15" t="s">
        <v>192</v>
      </c>
      <c r="H454" s="7" t="s">
        <v>212</v>
      </c>
      <c r="I454" s="5" t="str">
        <f>IF(AND(G454="154",'154 - CPSX'!$L$7=TH!A454),"154",IF(AND(G454="632",'632 - CPSX'!$K$7=TH!A454),"632",IF(AND(G454="6421",'641 - CPSX'!$K$7=TH!A454),"641",IF(AND(G454="6422",'642 - CPSX'!$N$7=TH!A454),"642",IF(AND(G454="242",'242 - CPSX'!$L$7=TH!A454),"242","")))))</f>
        <v/>
      </c>
    </row>
    <row r="455" spans="1:9">
      <c r="A455" s="6">
        <f>IF(B455&lt;&gt;"",IF(OR(AND(G455="154",'154 - CPSX'!$L$7="..."),AND(G455="632",'632 - CPSX'!$K$7="..."),AND(G455="641",'641 - CPSX'!$K$7="..."),AND(G455="642",'642 - CPSX'!$N$7="..."),AND(G455="242",'242 - CPSX'!$L$7="...")),"...",MONTH(B455)),"")</f>
        <v>7</v>
      </c>
      <c r="B455" s="10">
        <v>41831</v>
      </c>
      <c r="C455" s="11" t="s">
        <v>180</v>
      </c>
      <c r="D455" s="10">
        <v>41831</v>
      </c>
      <c r="E455" s="8" t="s">
        <v>334</v>
      </c>
      <c r="F455" s="5">
        <v>2556480</v>
      </c>
      <c r="G455" s="15" t="s">
        <v>198</v>
      </c>
      <c r="H455" s="7" t="s">
        <v>212</v>
      </c>
      <c r="I455" s="5" t="str">
        <f>IF(AND(G455="154",'154 - CPSX'!$L$7=TH!A455),"154",IF(AND(G455="632",'632 - CPSX'!$K$7=TH!A455),"632",IF(AND(G455="6421",'641 - CPSX'!$K$7=TH!A455),"641",IF(AND(G455="6422",'642 - CPSX'!$N$7=TH!A455),"642",IF(AND(G455="242",'242 - CPSX'!$L$7=TH!A455),"242","")))))</f>
        <v/>
      </c>
    </row>
    <row r="456" spans="1:9">
      <c r="A456" s="6">
        <f>IF(B456&lt;&gt;"",IF(OR(AND(G456="154",'154 - CPSX'!$L$7="..."),AND(G456="632",'632 - CPSX'!$K$7="..."),AND(G456="641",'641 - CPSX'!$K$7="..."),AND(G456="642",'642 - CPSX'!$N$7="..."),AND(G456="242",'242 - CPSX'!$L$7="...")),"...",MONTH(B456)),"")</f>
        <v>7</v>
      </c>
      <c r="B456" s="10">
        <v>41831</v>
      </c>
      <c r="C456" s="11" t="s">
        <v>165</v>
      </c>
      <c r="D456" s="10">
        <v>41831</v>
      </c>
      <c r="E456" s="8" t="s">
        <v>333</v>
      </c>
      <c r="F456" s="5">
        <v>5521750</v>
      </c>
      <c r="G456" s="15" t="s">
        <v>198</v>
      </c>
      <c r="H456" s="7" t="s">
        <v>212</v>
      </c>
      <c r="I456" s="5" t="str">
        <f>IF(AND(G456="154",'154 - CPSX'!$L$7=TH!A456),"154",IF(AND(G456="632",'632 - CPSX'!$K$7=TH!A456),"632",IF(AND(G456="6421",'641 - CPSX'!$K$7=TH!A456),"641",IF(AND(G456="6422",'642 - CPSX'!$N$7=TH!A456),"642",IF(AND(G456="242",'242 - CPSX'!$L$7=TH!A456),"242","")))))</f>
        <v/>
      </c>
    </row>
    <row r="457" spans="1:9">
      <c r="A457" s="6">
        <f>IF(B457&lt;&gt;"",IF(OR(AND(G457="154",'154 - CPSX'!$L$7="..."),AND(G457="632",'632 - CPSX'!$K$7="..."),AND(G457="641",'641 - CPSX'!$K$7="..."),AND(G457="642",'642 - CPSX'!$N$7="..."),AND(G457="242",'242 - CPSX'!$L$7="...")),"...",MONTH(B457)),"")</f>
        <v>7</v>
      </c>
      <c r="B457" s="10">
        <v>41835</v>
      </c>
      <c r="C457" s="11" t="s">
        <v>181</v>
      </c>
      <c r="D457" s="10">
        <v>41835</v>
      </c>
      <c r="E457" s="8" t="s">
        <v>123</v>
      </c>
      <c r="F457" s="5">
        <v>326327</v>
      </c>
      <c r="G457" s="15" t="s">
        <v>192</v>
      </c>
      <c r="H457" s="7" t="s">
        <v>212</v>
      </c>
      <c r="I457" s="5" t="str">
        <f>IF(AND(G457="154",'154 - CPSX'!$L$7=TH!A457),"154",IF(AND(G457="632",'632 - CPSX'!$K$7=TH!A457),"632",IF(AND(G457="6421",'641 - CPSX'!$K$7=TH!A457),"641",IF(AND(G457="6422",'642 - CPSX'!$N$7=TH!A457),"642",IF(AND(G457="242",'242 - CPSX'!$L$7=TH!A457),"242","")))))</f>
        <v/>
      </c>
    </row>
    <row r="458" spans="1:9">
      <c r="A458" s="6">
        <f>IF(B458&lt;&gt;"",IF(OR(AND(G458="154",'154 - CPSX'!$L$7="..."),AND(G458="632",'632 - CPSX'!$K$7="..."),AND(G458="641",'641 - CPSX'!$K$7="..."),AND(G458="642",'642 - CPSX'!$N$7="..."),AND(G458="242",'242 - CPSX'!$L$7="...")),"...",MONTH(B458)),"")</f>
        <v>7</v>
      </c>
      <c r="B458" s="10">
        <v>41838</v>
      </c>
      <c r="C458" s="11" t="s">
        <v>142</v>
      </c>
      <c r="D458" s="10">
        <v>41838</v>
      </c>
      <c r="E458" s="8" t="s">
        <v>123</v>
      </c>
      <c r="F458" s="5">
        <v>1035000</v>
      </c>
      <c r="G458" s="15" t="s">
        <v>192</v>
      </c>
      <c r="H458" s="7" t="s">
        <v>212</v>
      </c>
      <c r="I458" s="5" t="str">
        <f>IF(AND(G458="154",'154 - CPSX'!$L$7=TH!A458),"154",IF(AND(G458="632",'632 - CPSX'!$K$7=TH!A458),"632",IF(AND(G458="6421",'641 - CPSX'!$K$7=TH!A458),"641",IF(AND(G458="6422",'642 - CPSX'!$N$7=TH!A458),"642",IF(AND(G458="242",'242 - CPSX'!$L$7=TH!A458),"242","")))))</f>
        <v/>
      </c>
    </row>
    <row r="459" spans="1:9">
      <c r="A459" s="6">
        <f>IF(B459&lt;&gt;"",IF(OR(AND(G459="154",'154 - CPSX'!$L$7="..."),AND(G459="632",'632 - CPSX'!$K$7="..."),AND(G459="641",'641 - CPSX'!$K$7="..."),AND(G459="642",'642 - CPSX'!$N$7="..."),AND(G459="242",'242 - CPSX'!$L$7="...")),"...",MONTH(B459)),"")</f>
        <v>7</v>
      </c>
      <c r="B459" s="10">
        <v>41841</v>
      </c>
      <c r="C459" s="11" t="s">
        <v>150</v>
      </c>
      <c r="D459" s="10">
        <v>41841</v>
      </c>
      <c r="E459" s="8" t="s">
        <v>123</v>
      </c>
      <c r="F459" s="5">
        <v>3517018</v>
      </c>
      <c r="G459" s="15" t="s">
        <v>192</v>
      </c>
      <c r="H459" s="7" t="s">
        <v>212</v>
      </c>
      <c r="I459" s="5" t="str">
        <f>IF(AND(G459="154",'154 - CPSX'!$L$7=TH!A459),"154",IF(AND(G459="632",'632 - CPSX'!$K$7=TH!A459),"632",IF(AND(G459="6421",'641 - CPSX'!$K$7=TH!A459),"641",IF(AND(G459="6422",'642 - CPSX'!$N$7=TH!A459),"642",IF(AND(G459="242",'242 - CPSX'!$L$7=TH!A459),"242","")))))</f>
        <v/>
      </c>
    </row>
    <row r="460" spans="1:9">
      <c r="A460" s="6">
        <f>IF(B460&lt;&gt;"",IF(OR(AND(G460="154",'154 - CPSX'!$L$7="..."),AND(G460="632",'632 - CPSX'!$K$7="..."),AND(G460="641",'641 - CPSX'!$K$7="..."),AND(G460="642",'642 - CPSX'!$N$7="..."),AND(G460="242",'242 - CPSX'!$L$7="...")),"...",MONTH(B460)),"")</f>
        <v>7</v>
      </c>
      <c r="B460" s="10">
        <v>41841</v>
      </c>
      <c r="C460" s="11" t="s">
        <v>143</v>
      </c>
      <c r="D460" s="10">
        <v>41841</v>
      </c>
      <c r="E460" s="8" t="s">
        <v>335</v>
      </c>
      <c r="F460" s="5">
        <v>7500000</v>
      </c>
      <c r="G460" s="15" t="s">
        <v>192</v>
      </c>
      <c r="H460" s="7" t="s">
        <v>212</v>
      </c>
      <c r="I460" s="5" t="str">
        <f>IF(AND(G460="154",'154 - CPSX'!$L$7=TH!A460),"154",IF(AND(G460="632",'632 - CPSX'!$K$7=TH!A460),"632",IF(AND(G460="6421",'641 - CPSX'!$K$7=TH!A460),"641",IF(AND(G460="6422",'642 - CPSX'!$N$7=TH!A460),"642",IF(AND(G460="242",'242 - CPSX'!$L$7=TH!A460),"242","")))))</f>
        <v/>
      </c>
    </row>
    <row r="461" spans="1:9">
      <c r="A461" s="6">
        <f>IF(B461&lt;&gt;"",IF(OR(AND(G461="154",'154 - CPSX'!$L$7="..."),AND(G461="632",'632 - CPSX'!$K$7="..."),AND(G461="641",'641 - CPSX'!$K$7="..."),AND(G461="642",'642 - CPSX'!$N$7="..."),AND(G461="242",'242 - CPSX'!$L$7="...")),"...",MONTH(B461)),"")</f>
        <v>7</v>
      </c>
      <c r="B461" s="10">
        <v>41843</v>
      </c>
      <c r="C461" s="11" t="s">
        <v>151</v>
      </c>
      <c r="D461" s="10">
        <v>41843</v>
      </c>
      <c r="E461" s="8" t="s">
        <v>243</v>
      </c>
      <c r="F461" s="5">
        <v>1000000</v>
      </c>
      <c r="G461" s="15" t="s">
        <v>198</v>
      </c>
      <c r="H461" s="7" t="s">
        <v>212</v>
      </c>
      <c r="I461" s="5" t="str">
        <f>IF(AND(G461="154",'154 - CPSX'!$L$7=TH!A461),"154",IF(AND(G461="632",'632 - CPSX'!$K$7=TH!A461),"632",IF(AND(G461="6421",'641 - CPSX'!$K$7=TH!A461),"641",IF(AND(G461="6422",'642 - CPSX'!$N$7=TH!A461),"642",IF(AND(G461="242",'242 - CPSX'!$L$7=TH!A461),"242","")))))</f>
        <v/>
      </c>
    </row>
    <row r="462" spans="1:9">
      <c r="A462" s="6">
        <f>IF(B462&lt;&gt;"",IF(OR(AND(G462="154",'154 - CPSX'!$L$7="..."),AND(G462="632",'632 - CPSX'!$K$7="..."),AND(G462="641",'641 - CPSX'!$K$7="..."),AND(G462="642",'642 - CPSX'!$N$7="..."),AND(G462="242",'242 - CPSX'!$L$7="...")),"...",MONTH(B462)),"")</f>
        <v>7</v>
      </c>
      <c r="B462" s="10">
        <v>41846</v>
      </c>
      <c r="C462" s="11" t="s">
        <v>183</v>
      </c>
      <c r="D462" s="10">
        <v>41846</v>
      </c>
      <c r="E462" s="8" t="s">
        <v>336</v>
      </c>
      <c r="F462" s="5">
        <v>14400000</v>
      </c>
      <c r="G462" s="15" t="s">
        <v>192</v>
      </c>
      <c r="H462" s="7" t="s">
        <v>212</v>
      </c>
      <c r="I462" s="5" t="str">
        <f>IF(AND(G462="154",'154 - CPSX'!$L$7=TH!A462),"154",IF(AND(G462="632",'632 - CPSX'!$K$7=TH!A462),"632",IF(AND(G462="6421",'641 - CPSX'!$K$7=TH!A462),"641",IF(AND(G462="6422",'642 - CPSX'!$N$7=TH!A462),"642",IF(AND(G462="242",'242 - CPSX'!$L$7=TH!A462),"242","")))))</f>
        <v/>
      </c>
    </row>
    <row r="463" spans="1:9">
      <c r="A463" s="6">
        <f>IF(B463&lt;&gt;"",IF(OR(AND(G463="154",'154 - CPSX'!$L$7="..."),AND(G463="632",'632 - CPSX'!$K$7="..."),AND(G463="641",'641 - CPSX'!$K$7="..."),AND(G463="642",'642 - CPSX'!$N$7="..."),AND(G463="242",'242 - CPSX'!$L$7="...")),"...",MONTH(B463)),"")</f>
        <v>7</v>
      </c>
      <c r="B463" s="10">
        <v>41846</v>
      </c>
      <c r="C463" s="11" t="s">
        <v>170</v>
      </c>
      <c r="D463" s="10">
        <v>41846</v>
      </c>
      <c r="E463" s="8" t="s">
        <v>177</v>
      </c>
      <c r="F463" s="5">
        <v>3261000</v>
      </c>
      <c r="G463" s="15" t="s">
        <v>192</v>
      </c>
      <c r="H463" s="7" t="s">
        <v>212</v>
      </c>
      <c r="I463" s="5" t="str">
        <f>IF(AND(G463="154",'154 - CPSX'!$L$7=TH!A463),"154",IF(AND(G463="632",'632 - CPSX'!$K$7=TH!A463),"632",IF(AND(G463="6421",'641 - CPSX'!$K$7=TH!A463),"641",IF(AND(G463="6422",'642 - CPSX'!$N$7=TH!A463),"642",IF(AND(G463="242",'242 - CPSX'!$L$7=TH!A463),"242","")))))</f>
        <v/>
      </c>
    </row>
    <row r="464" spans="1:9">
      <c r="A464" s="6">
        <f>IF(B464&lt;&gt;"",IF(OR(AND(G464="154",'154 - CPSX'!$L$7="..."),AND(G464="632",'632 - CPSX'!$K$7="..."),AND(G464="641",'641 - CPSX'!$K$7="..."),AND(G464="642",'642 - CPSX'!$N$7="..."),AND(G464="242",'242 - CPSX'!$L$7="...")),"...",MONTH(B464)),"")</f>
        <v>7</v>
      </c>
      <c r="B464" s="10">
        <v>41848</v>
      </c>
      <c r="C464" s="11" t="s">
        <v>337</v>
      </c>
      <c r="D464" s="10">
        <v>41848</v>
      </c>
      <c r="E464" s="8" t="s">
        <v>123</v>
      </c>
      <c r="F464" s="5">
        <v>3398200</v>
      </c>
      <c r="G464" s="15" t="s">
        <v>192</v>
      </c>
      <c r="H464" s="7" t="s">
        <v>212</v>
      </c>
      <c r="I464" s="5" t="str">
        <f>IF(AND(G464="154",'154 - CPSX'!$L$7=TH!A464),"154",IF(AND(G464="632",'632 - CPSX'!$K$7=TH!A464),"632",IF(AND(G464="6421",'641 - CPSX'!$K$7=TH!A464),"641",IF(AND(G464="6422",'642 - CPSX'!$N$7=TH!A464),"642",IF(AND(G464="242",'242 - CPSX'!$L$7=TH!A464),"242","")))))</f>
        <v/>
      </c>
    </row>
    <row r="465" spans="1:9">
      <c r="A465" s="6">
        <f>IF(B465&lt;&gt;"",IF(OR(AND(G465="154",'154 - CPSX'!$L$7="..."),AND(G465="632",'632 - CPSX'!$K$7="..."),AND(G465="641",'641 - CPSX'!$K$7="..."),AND(G465="642",'642 - CPSX'!$N$7="..."),AND(G465="242",'242 - CPSX'!$L$7="...")),"...",MONTH(B465)),"")</f>
        <v>7</v>
      </c>
      <c r="B465" s="10">
        <v>41848</v>
      </c>
      <c r="C465" s="11" t="s">
        <v>144</v>
      </c>
      <c r="D465" s="10">
        <v>41848</v>
      </c>
      <c r="E465" s="8" t="s">
        <v>338</v>
      </c>
      <c r="F465" s="5">
        <v>6296000</v>
      </c>
      <c r="G465" s="15" t="s">
        <v>192</v>
      </c>
      <c r="H465" s="7" t="s">
        <v>212</v>
      </c>
      <c r="I465" s="5" t="str">
        <f>IF(AND(G465="154",'154 - CPSX'!$L$7=TH!A465),"154",IF(AND(G465="632",'632 - CPSX'!$K$7=TH!A465),"632",IF(AND(G465="6421",'641 - CPSX'!$K$7=TH!A465),"641",IF(AND(G465="6422",'642 - CPSX'!$N$7=TH!A465),"642",IF(AND(G465="242",'242 - CPSX'!$L$7=TH!A465),"242","")))))</f>
        <v/>
      </c>
    </row>
    <row r="466" spans="1:9">
      <c r="A466" s="6">
        <f>IF(B466&lt;&gt;"",IF(OR(AND(G466="154",'154 - CPSX'!$L$7="..."),AND(G466="632",'632 - CPSX'!$K$7="..."),AND(G466="641",'641 - CPSX'!$K$7="..."),AND(G466="642",'642 - CPSX'!$N$7="..."),AND(G466="242",'242 - CPSX'!$L$7="...")),"...",MONTH(B466)),"")</f>
        <v>7</v>
      </c>
      <c r="B466" s="10">
        <v>41848</v>
      </c>
      <c r="C466" s="11" t="s">
        <v>171</v>
      </c>
      <c r="D466" s="10">
        <v>41848</v>
      </c>
      <c r="E466" s="8" t="s">
        <v>123</v>
      </c>
      <c r="F466" s="5">
        <v>629345</v>
      </c>
      <c r="G466" s="15" t="s">
        <v>192</v>
      </c>
      <c r="H466" s="7" t="s">
        <v>212</v>
      </c>
      <c r="I466" s="5" t="str">
        <f>IF(AND(G466="154",'154 - CPSX'!$L$7=TH!A466),"154",IF(AND(G466="632",'632 - CPSX'!$K$7=TH!A466),"632",IF(AND(G466="6421",'641 - CPSX'!$K$7=TH!A466),"641",IF(AND(G466="6422",'642 - CPSX'!$N$7=TH!A466),"642",IF(AND(G466="242",'242 - CPSX'!$L$7=TH!A466),"242","")))))</f>
        <v/>
      </c>
    </row>
    <row r="467" spans="1:9">
      <c r="A467" s="6">
        <f>IF(B467&lt;&gt;"",IF(OR(AND(G467="154",'154 - CPSX'!$L$7="..."),AND(G467="632",'632 - CPSX'!$K$7="..."),AND(G467="641",'641 - CPSX'!$K$7="..."),AND(G467="642",'642 - CPSX'!$N$7="..."),AND(G467="242",'242 - CPSX'!$L$7="...")),"...",MONTH(B467)),"")</f>
        <v>7</v>
      </c>
      <c r="B467" s="10">
        <v>41850</v>
      </c>
      <c r="C467" s="11" t="s">
        <v>172</v>
      </c>
      <c r="D467" s="10">
        <v>41850</v>
      </c>
      <c r="E467" s="8" t="s">
        <v>271</v>
      </c>
      <c r="F467" s="5">
        <v>1342500</v>
      </c>
      <c r="G467" s="15" t="s">
        <v>192</v>
      </c>
      <c r="H467" s="7" t="s">
        <v>212</v>
      </c>
      <c r="I467" s="5" t="str">
        <f>IF(AND(G467="154",'154 - CPSX'!$L$7=TH!A467),"154",IF(AND(G467="632",'632 - CPSX'!$K$7=TH!A467),"632",IF(AND(G467="6421",'641 - CPSX'!$K$7=TH!A467),"641",IF(AND(G467="6422",'642 - CPSX'!$N$7=TH!A467),"642",IF(AND(G467="242",'242 - CPSX'!$L$7=TH!A467),"242","")))))</f>
        <v/>
      </c>
    </row>
    <row r="468" spans="1:9">
      <c r="A468" s="6">
        <f>IF(B468&lt;&gt;"",IF(OR(AND(G468="154",'154 - CPSX'!$L$7="..."),AND(G468="632",'632 - CPSX'!$K$7="..."),AND(G468="641",'641 - CPSX'!$K$7="..."),AND(G468="642",'642 - CPSX'!$N$7="..."),AND(G468="242",'242 - CPSX'!$L$7="...")),"...",MONTH(B468)),"")</f>
        <v>7</v>
      </c>
      <c r="B468" s="10">
        <v>41850</v>
      </c>
      <c r="C468" s="11" t="s">
        <v>339</v>
      </c>
      <c r="D468" s="10">
        <v>41850</v>
      </c>
      <c r="E468" s="8" t="s">
        <v>340</v>
      </c>
      <c r="F468" s="5">
        <v>3054545</v>
      </c>
      <c r="G468" s="15" t="s">
        <v>192</v>
      </c>
      <c r="H468" s="7" t="s">
        <v>212</v>
      </c>
      <c r="I468" s="5" t="str">
        <f>IF(AND(G468="154",'154 - CPSX'!$L$7=TH!A468),"154",IF(AND(G468="632",'632 - CPSX'!$K$7=TH!A468),"632",IF(AND(G468="6421",'641 - CPSX'!$K$7=TH!A468),"641",IF(AND(G468="6422",'642 - CPSX'!$N$7=TH!A468),"642",IF(AND(G468="242",'242 - CPSX'!$L$7=TH!A468),"242","")))))</f>
        <v/>
      </c>
    </row>
    <row r="469" spans="1:9">
      <c r="A469" s="6">
        <f>IF(B469&lt;&gt;"",IF(OR(AND(G469="154",'154 - CPSX'!$L$7="..."),AND(G469="632",'632 - CPSX'!$K$7="..."),AND(G469="641",'641 - CPSX'!$K$7="..."),AND(G469="642",'642 - CPSX'!$N$7="..."),AND(G469="242",'242 - CPSX'!$L$7="...")),"...",MONTH(B469)),"")</f>
        <v>7</v>
      </c>
      <c r="B469" s="10">
        <v>41851</v>
      </c>
      <c r="C469" s="11" t="s">
        <v>173</v>
      </c>
      <c r="D469" s="10">
        <v>41851</v>
      </c>
      <c r="E469" s="8" t="s">
        <v>123</v>
      </c>
      <c r="F469" s="5">
        <v>2064800</v>
      </c>
      <c r="G469" s="15" t="s">
        <v>192</v>
      </c>
      <c r="H469" s="7" t="s">
        <v>212</v>
      </c>
      <c r="I469" s="5" t="str">
        <f>IF(AND(G469="154",'154 - CPSX'!$L$7=TH!A469),"154",IF(AND(G469="632",'632 - CPSX'!$K$7=TH!A469),"632",IF(AND(G469="6421",'641 - CPSX'!$K$7=TH!A469),"641",IF(AND(G469="6422",'642 - CPSX'!$N$7=TH!A469),"642",IF(AND(G469="242",'242 - CPSX'!$L$7=TH!A469),"242","")))))</f>
        <v/>
      </c>
    </row>
    <row r="470" spans="1:9">
      <c r="A470" s="6">
        <f>IF(B470&lt;&gt;"",IF(OR(AND(G470="154",'154 - CPSX'!$L$7="..."),AND(G470="632",'632 - CPSX'!$K$7="..."),AND(G470="641",'641 - CPSX'!$K$7="..."),AND(G470="642",'642 - CPSX'!$N$7="..."),AND(G470="242",'242 - CPSX'!$L$7="...")),"...",MONTH(B470)),"")</f>
        <v>7</v>
      </c>
      <c r="B470" s="10">
        <v>41851</v>
      </c>
      <c r="C470" s="11" t="s">
        <v>174</v>
      </c>
      <c r="D470" s="10">
        <v>41851</v>
      </c>
      <c r="E470" s="8" t="s">
        <v>123</v>
      </c>
      <c r="F470" s="5">
        <v>161064</v>
      </c>
      <c r="G470" s="15" t="s">
        <v>192</v>
      </c>
      <c r="H470" s="7" t="s">
        <v>212</v>
      </c>
      <c r="I470" s="5" t="str">
        <f>IF(AND(G470="154",'154 - CPSX'!$L$7=TH!A470),"154",IF(AND(G470="632",'632 - CPSX'!$K$7=TH!A470),"632",IF(AND(G470="6421",'641 - CPSX'!$K$7=TH!A470),"641",IF(AND(G470="6422",'642 - CPSX'!$N$7=TH!A470),"642",IF(AND(G470="242",'242 - CPSX'!$L$7=TH!A470),"242","")))))</f>
        <v/>
      </c>
    </row>
    <row r="471" spans="1:9">
      <c r="A471" s="6">
        <f>IF(B471&lt;&gt;"",IF(OR(AND(G471="154",'154 - CPSX'!$L$7="..."),AND(G471="632",'632 - CPSX'!$K$7="..."),AND(G471="641",'641 - CPSX'!$K$7="..."),AND(G471="642",'642 - CPSX'!$N$7="..."),AND(G471="242",'242 - CPSX'!$L$7="...")),"...",MONTH(B471)),"")</f>
        <v>7</v>
      </c>
      <c r="B471" s="10">
        <v>41851</v>
      </c>
      <c r="C471" s="11" t="s">
        <v>39</v>
      </c>
      <c r="D471" s="10">
        <v>41851</v>
      </c>
      <c r="E471" s="8" t="s">
        <v>125</v>
      </c>
      <c r="F471" s="5">
        <v>3671166</v>
      </c>
      <c r="G471" s="15" t="s">
        <v>192</v>
      </c>
      <c r="H471" s="7" t="s">
        <v>61</v>
      </c>
      <c r="I471" s="5" t="str">
        <f>IF(AND(G471="154",'154 - CPSX'!$L$7=TH!A471),"154",IF(AND(G471="632",'632 - CPSX'!$K$7=TH!A471),"632",IF(AND(G471="6421",'641 - CPSX'!$K$7=TH!A471),"641",IF(AND(G471="6422",'642 - CPSX'!$N$7=TH!A471),"642",IF(AND(G471="242",'242 - CPSX'!$L$7=TH!A471),"242","")))))</f>
        <v/>
      </c>
    </row>
    <row r="472" spans="1:9">
      <c r="A472" s="6">
        <f>IF(B472&lt;&gt;"",IF(OR(AND(G472="154",'154 - CPSX'!$L$7="..."),AND(G472="632",'632 - CPSX'!$K$7="..."),AND(G472="641",'641 - CPSX'!$K$7="..."),AND(G472="642",'642 - CPSX'!$N$7="..."),AND(G472="242",'242 - CPSX'!$L$7="...")),"...",MONTH(B472)),"")</f>
        <v>7</v>
      </c>
      <c r="B472" s="10">
        <v>41851</v>
      </c>
      <c r="C472" s="11" t="s">
        <v>39</v>
      </c>
      <c r="D472" s="10">
        <v>41851</v>
      </c>
      <c r="E472" s="8" t="s">
        <v>126</v>
      </c>
      <c r="F472" s="5">
        <v>28546837</v>
      </c>
      <c r="G472" s="15" t="s">
        <v>192</v>
      </c>
      <c r="H472" s="7" t="s">
        <v>61</v>
      </c>
      <c r="I472" s="5" t="str">
        <f>IF(AND(G472="154",'154 - CPSX'!$L$7=TH!A472),"154",IF(AND(G472="632",'632 - CPSX'!$K$7=TH!A472),"632",IF(AND(G472="6421",'641 - CPSX'!$K$7=TH!A472),"641",IF(AND(G472="6422",'642 - CPSX'!$N$7=TH!A472),"642",IF(AND(G472="242",'242 - CPSX'!$L$7=TH!A472),"242","")))))</f>
        <v/>
      </c>
    </row>
    <row r="473" spans="1:9">
      <c r="A473" s="6">
        <f>IF(B473&lt;&gt;"",IF(OR(AND(G473="154",'154 - CPSX'!$L$7="..."),AND(G473="632",'632 - CPSX'!$K$7="..."),AND(G473="641",'641 - CPSX'!$K$7="..."),AND(G473="642",'642 - CPSX'!$N$7="..."),AND(G473="242",'242 - CPSX'!$L$7="...")),"...",MONTH(B473)),"")</f>
        <v>7</v>
      </c>
      <c r="B473" s="10">
        <v>41851</v>
      </c>
      <c r="C473" s="11" t="s">
        <v>39</v>
      </c>
      <c r="D473" s="10">
        <v>41851</v>
      </c>
      <c r="E473" s="8" t="s">
        <v>108</v>
      </c>
      <c r="F473" s="5">
        <v>32134407</v>
      </c>
      <c r="G473" s="15" t="s">
        <v>198</v>
      </c>
      <c r="H473" s="7" t="s">
        <v>77</v>
      </c>
      <c r="I473" s="5" t="str">
        <f>IF(AND(G473="154",'154 - CPSX'!$L$7=TH!A473),"154",IF(AND(G473="632",'632 - CPSX'!$K$7=TH!A473),"632",IF(AND(G473="6421",'641 - CPSX'!$K$7=TH!A473),"641",IF(AND(G473="6422",'642 - CPSX'!$N$7=TH!A473),"642",IF(AND(G473="242",'242 - CPSX'!$L$7=TH!A473),"242","")))))</f>
        <v/>
      </c>
    </row>
    <row r="474" spans="1:9">
      <c r="A474" s="6">
        <f>IF(B474&lt;&gt;"",IF(OR(AND(G474="154",'154 - CPSX'!$L$7="..."),AND(G474="632",'632 - CPSX'!$K$7="..."),AND(G474="641",'641 - CPSX'!$K$7="..."),AND(G474="642",'642 - CPSX'!$N$7="..."),AND(G474="242",'242 - CPSX'!$L$7="...")),"...",MONTH(B474)),"")</f>
        <v>7</v>
      </c>
      <c r="B474" s="10">
        <v>41851</v>
      </c>
      <c r="C474" s="11" t="s">
        <v>39</v>
      </c>
      <c r="D474" s="10">
        <v>41851</v>
      </c>
      <c r="E474" s="8" t="s">
        <v>109</v>
      </c>
      <c r="F474" s="5">
        <v>2775000</v>
      </c>
      <c r="G474" s="15" t="s">
        <v>198</v>
      </c>
      <c r="H474" s="7" t="s">
        <v>77</v>
      </c>
      <c r="I474" s="5" t="str">
        <f>IF(AND(G474="154",'154 - CPSX'!$L$7=TH!A474),"154",IF(AND(G474="632",'632 - CPSX'!$K$7=TH!A474),"632",IF(AND(G474="6421",'641 - CPSX'!$K$7=TH!A474),"641",IF(AND(G474="6422",'642 - CPSX'!$N$7=TH!A474),"642",IF(AND(G474="242",'242 - CPSX'!$L$7=TH!A474),"242","")))))</f>
        <v/>
      </c>
    </row>
    <row r="475" spans="1:9">
      <c r="A475" s="6">
        <f>IF(B475&lt;&gt;"",IF(OR(AND(G475="154",'154 - CPSX'!$L$7="..."),AND(G475="632",'632 - CPSX'!$K$7="..."),AND(G475="641",'641 - CPSX'!$K$7="..."),AND(G475="642",'642 - CPSX'!$N$7="..."),AND(G475="242",'242 - CPSX'!$L$7="...")),"...",MONTH(B475)),"")</f>
        <v>7</v>
      </c>
      <c r="B475" s="10">
        <v>41851</v>
      </c>
      <c r="C475" s="11" t="s">
        <v>39</v>
      </c>
      <c r="D475" s="10">
        <v>41851</v>
      </c>
      <c r="E475" s="8" t="s">
        <v>110</v>
      </c>
      <c r="F475" s="5">
        <v>5897160</v>
      </c>
      <c r="G475" s="15" t="s">
        <v>198</v>
      </c>
      <c r="H475" s="7" t="s">
        <v>82</v>
      </c>
      <c r="I475" s="5" t="str">
        <f>IF(AND(G475="154",'154 - CPSX'!$L$7=TH!A475),"154",IF(AND(G475="632",'632 - CPSX'!$K$7=TH!A475),"632",IF(AND(G475="6421",'641 - CPSX'!$K$7=TH!A475),"641",IF(AND(G475="6422",'642 - CPSX'!$N$7=TH!A475),"642",IF(AND(G475="242",'242 - CPSX'!$L$7=TH!A475),"242","")))))</f>
        <v/>
      </c>
    </row>
    <row r="476" spans="1:9">
      <c r="A476" s="6">
        <f>IF(B476&lt;&gt;"",IF(OR(AND(G476="154",'154 - CPSX'!$L$7="..."),AND(G476="632",'632 - CPSX'!$K$7="..."),AND(G476="641",'641 - CPSX'!$K$7="..."),AND(G476="642",'642 - CPSX'!$N$7="..."),AND(G476="242",'242 - CPSX'!$L$7="...")),"...",MONTH(B476)),"")</f>
        <v>7</v>
      </c>
      <c r="B476" s="10">
        <v>41851</v>
      </c>
      <c r="C476" s="11" t="s">
        <v>39</v>
      </c>
      <c r="D476" s="10">
        <v>41851</v>
      </c>
      <c r="E476" s="8" t="s">
        <v>111</v>
      </c>
      <c r="F476" s="5">
        <v>982860</v>
      </c>
      <c r="G476" s="15" t="s">
        <v>198</v>
      </c>
      <c r="H476" s="7" t="s">
        <v>85</v>
      </c>
      <c r="I476" s="5" t="str">
        <f>IF(AND(G476="154",'154 - CPSX'!$L$7=TH!A476),"154",IF(AND(G476="632",'632 - CPSX'!$K$7=TH!A476),"632",IF(AND(G476="6421",'641 - CPSX'!$K$7=TH!A476),"641",IF(AND(G476="6422",'642 - CPSX'!$N$7=TH!A476),"642",IF(AND(G476="242",'242 - CPSX'!$L$7=TH!A476),"242","")))))</f>
        <v/>
      </c>
    </row>
    <row r="477" spans="1:9">
      <c r="A477" s="6">
        <f>IF(B477&lt;&gt;"",IF(OR(AND(G477="154",'154 - CPSX'!$L$7="..."),AND(G477="632",'632 - CPSX'!$K$7="..."),AND(G477="641",'641 - CPSX'!$K$7="..."),AND(G477="642",'642 - CPSX'!$N$7="..."),AND(G477="242",'242 - CPSX'!$L$7="...")),"...",MONTH(B477)),"")</f>
        <v>7</v>
      </c>
      <c r="B477" s="10">
        <v>41851</v>
      </c>
      <c r="C477" s="11" t="s">
        <v>39</v>
      </c>
      <c r="D477" s="10">
        <v>41851</v>
      </c>
      <c r="E477" s="8" t="s">
        <v>112</v>
      </c>
      <c r="F477" s="5">
        <v>327620</v>
      </c>
      <c r="G477" s="15" t="s">
        <v>198</v>
      </c>
      <c r="H477" s="7" t="s">
        <v>229</v>
      </c>
      <c r="I477" s="5" t="str">
        <f>IF(AND(G477="154",'154 - CPSX'!$L$7=TH!A477),"154",IF(AND(G477="632",'632 - CPSX'!$K$7=TH!A477),"632",IF(AND(G477="6421",'641 - CPSX'!$K$7=TH!A477),"641",IF(AND(G477="6422",'642 - CPSX'!$N$7=TH!A477),"642",IF(AND(G477="242",'242 - CPSX'!$L$7=TH!A477),"242","")))))</f>
        <v/>
      </c>
    </row>
    <row r="478" spans="1:9">
      <c r="A478" s="6">
        <f>IF(B478&lt;&gt;"",IF(OR(AND(G478="154",'154 - CPSX'!$L$7="..."),AND(G478="632",'632 - CPSX'!$K$7="..."),AND(G478="641",'641 - CPSX'!$K$7="..."),AND(G478="642",'642 - CPSX'!$N$7="..."),AND(G478="242",'242 - CPSX'!$L$7="...")),"...",MONTH(B478)),"")</f>
        <v>8</v>
      </c>
      <c r="B478" s="10">
        <v>41871</v>
      </c>
      <c r="C478" s="11" t="s">
        <v>341</v>
      </c>
      <c r="D478" s="10">
        <v>41871</v>
      </c>
      <c r="E478" s="8" t="s">
        <v>342</v>
      </c>
      <c r="F478" s="5">
        <v>796604</v>
      </c>
      <c r="G478" s="15" t="s">
        <v>192</v>
      </c>
      <c r="H478" s="7" t="s">
        <v>184</v>
      </c>
      <c r="I478" s="5" t="str">
        <f>IF(AND(G478="154",'154 - CPSX'!$L$7=TH!A478),"154",IF(AND(G478="632",'632 - CPSX'!$K$7=TH!A478),"632",IF(AND(G478="6421",'641 - CPSX'!$K$7=TH!A478),"641",IF(AND(G478="6422",'642 - CPSX'!$N$7=TH!A478),"642",IF(AND(G478="242",'242 - CPSX'!$L$7=TH!A478),"242","")))))</f>
        <v/>
      </c>
    </row>
    <row r="479" spans="1:9">
      <c r="A479" s="6">
        <f>IF(B479&lt;&gt;"",IF(OR(AND(G479="154",'154 - CPSX'!$L$7="..."),AND(G479="632",'632 - CPSX'!$K$7="..."),AND(G479="641",'641 - CPSX'!$K$7="..."),AND(G479="642",'642 - CPSX'!$N$7="..."),AND(G479="242",'242 - CPSX'!$L$7="...")),"...",MONTH(B479)),"")</f>
        <v>8</v>
      </c>
      <c r="B479" s="10">
        <v>41855</v>
      </c>
      <c r="C479" s="11" t="s">
        <v>113</v>
      </c>
      <c r="D479" s="10">
        <v>41855</v>
      </c>
      <c r="E479" s="8" t="s">
        <v>194</v>
      </c>
      <c r="F479" s="5">
        <v>20000</v>
      </c>
      <c r="G479" s="15" t="s">
        <v>192</v>
      </c>
      <c r="H479" s="7" t="s">
        <v>115</v>
      </c>
      <c r="I479" s="5" t="str">
        <f>IF(AND(G479="154",'154 - CPSX'!$L$7=TH!A479),"154",IF(AND(G479="632",'632 - CPSX'!$K$7=TH!A479),"632",IF(AND(G479="6421",'641 - CPSX'!$K$7=TH!A479),"641",IF(AND(G479="6422",'642 - CPSX'!$N$7=TH!A479),"642",IF(AND(G479="242",'242 - CPSX'!$L$7=TH!A479),"242","")))))</f>
        <v/>
      </c>
    </row>
    <row r="480" spans="1:9">
      <c r="A480" s="6">
        <f>IF(B480&lt;&gt;"",IF(OR(AND(G480="154",'154 - CPSX'!$L$7="..."),AND(G480="632",'632 - CPSX'!$K$7="..."),AND(G480="641",'641 - CPSX'!$K$7="..."),AND(G480="642",'642 - CPSX'!$N$7="..."),AND(G480="242",'242 - CPSX'!$L$7="...")),"...",MONTH(B480)),"")</f>
        <v>8</v>
      </c>
      <c r="B480" s="10">
        <v>41855</v>
      </c>
      <c r="C480" s="11" t="s">
        <v>113</v>
      </c>
      <c r="D480" s="10">
        <v>41855</v>
      </c>
      <c r="E480" s="8" t="s">
        <v>194</v>
      </c>
      <c r="F480" s="5">
        <v>25000</v>
      </c>
      <c r="G480" s="15" t="s">
        <v>192</v>
      </c>
      <c r="H480" s="7" t="s">
        <v>115</v>
      </c>
      <c r="I480" s="5" t="str">
        <f>IF(AND(G480="154",'154 - CPSX'!$L$7=TH!A480),"154",IF(AND(G480="632",'632 - CPSX'!$K$7=TH!A480),"632",IF(AND(G480="6421",'641 - CPSX'!$K$7=TH!A480),"641",IF(AND(G480="6422",'642 - CPSX'!$N$7=TH!A480),"642",IF(AND(G480="242",'242 - CPSX'!$L$7=TH!A480),"242","")))))</f>
        <v/>
      </c>
    </row>
    <row r="481" spans="1:9">
      <c r="A481" s="6">
        <f>IF(B481&lt;&gt;"",IF(OR(AND(G481="154",'154 - CPSX'!$L$7="..."),AND(G481="632",'632 - CPSX'!$K$7="..."),AND(G481="641",'641 - CPSX'!$K$7="..."),AND(G481="642",'642 - CPSX'!$N$7="..."),AND(G481="242",'242 - CPSX'!$L$7="...")),"...",MONTH(B481)),"")</f>
        <v>8</v>
      </c>
      <c r="B481" s="10">
        <v>41855</v>
      </c>
      <c r="C481" s="11" t="s">
        <v>113</v>
      </c>
      <c r="D481" s="10">
        <v>41855</v>
      </c>
      <c r="E481" s="8" t="s">
        <v>194</v>
      </c>
      <c r="F481" s="5">
        <v>25000</v>
      </c>
      <c r="G481" s="15" t="s">
        <v>192</v>
      </c>
      <c r="H481" s="7" t="s">
        <v>115</v>
      </c>
      <c r="I481" s="5" t="str">
        <f>IF(AND(G481="154",'154 - CPSX'!$L$7=TH!A481),"154",IF(AND(G481="632",'632 - CPSX'!$K$7=TH!A481),"632",IF(AND(G481="6421",'641 - CPSX'!$K$7=TH!A481),"641",IF(AND(G481="6422",'642 - CPSX'!$N$7=TH!A481),"642",IF(AND(G481="242",'242 - CPSX'!$L$7=TH!A481),"242","")))))</f>
        <v/>
      </c>
    </row>
    <row r="482" spans="1:9">
      <c r="A482" s="6">
        <f>IF(B482&lt;&gt;"",IF(OR(AND(G482="154",'154 - CPSX'!$L$7="..."),AND(G482="632",'632 - CPSX'!$K$7="..."),AND(G482="641",'641 - CPSX'!$K$7="..."),AND(G482="642",'642 - CPSX'!$N$7="..."),AND(G482="242",'242 - CPSX'!$L$7="...")),"...",MONTH(B482)),"")</f>
        <v>8</v>
      </c>
      <c r="B482" s="10">
        <v>41855</v>
      </c>
      <c r="C482" s="11" t="s">
        <v>113</v>
      </c>
      <c r="D482" s="10">
        <v>41855</v>
      </c>
      <c r="E482" s="8" t="s">
        <v>194</v>
      </c>
      <c r="F482" s="5">
        <v>25000</v>
      </c>
      <c r="G482" s="15" t="s">
        <v>192</v>
      </c>
      <c r="H482" s="7" t="s">
        <v>115</v>
      </c>
      <c r="I482" s="5" t="str">
        <f>IF(AND(G482="154",'154 - CPSX'!$L$7=TH!A482),"154",IF(AND(G482="632",'632 - CPSX'!$K$7=TH!A482),"632",IF(AND(G482="6421",'641 - CPSX'!$K$7=TH!A482),"641",IF(AND(G482="6422",'642 - CPSX'!$N$7=TH!A482),"642",IF(AND(G482="242",'242 - CPSX'!$L$7=TH!A482),"242","")))))</f>
        <v/>
      </c>
    </row>
    <row r="483" spans="1:9">
      <c r="A483" s="6">
        <f>IF(B483&lt;&gt;"",IF(OR(AND(G483="154",'154 - CPSX'!$L$7="..."),AND(G483="632",'632 - CPSX'!$K$7="..."),AND(G483="641",'641 - CPSX'!$K$7="..."),AND(G483="642",'642 - CPSX'!$N$7="..."),AND(G483="242",'242 - CPSX'!$L$7="...")),"...",MONTH(B483)),"")</f>
        <v>8</v>
      </c>
      <c r="B483" s="10">
        <v>41855</v>
      </c>
      <c r="C483" s="11" t="s">
        <v>113</v>
      </c>
      <c r="D483" s="10">
        <v>41855</v>
      </c>
      <c r="E483" s="8" t="s">
        <v>194</v>
      </c>
      <c r="F483" s="5">
        <v>25000</v>
      </c>
      <c r="G483" s="15" t="s">
        <v>192</v>
      </c>
      <c r="H483" s="7" t="s">
        <v>115</v>
      </c>
      <c r="I483" s="5" t="str">
        <f>IF(AND(G483="154",'154 - CPSX'!$L$7=TH!A483),"154",IF(AND(G483="632",'632 - CPSX'!$K$7=TH!A483),"632",IF(AND(G483="6421",'641 - CPSX'!$K$7=TH!A483),"641",IF(AND(G483="6422",'642 - CPSX'!$N$7=TH!A483),"642",IF(AND(G483="242",'242 - CPSX'!$L$7=TH!A483),"242","")))))</f>
        <v/>
      </c>
    </row>
    <row r="484" spans="1:9">
      <c r="A484" s="6">
        <f>IF(B484&lt;&gt;"",IF(OR(AND(G484="154",'154 - CPSX'!$L$7="..."),AND(G484="632",'632 - CPSX'!$K$7="..."),AND(G484="641",'641 - CPSX'!$K$7="..."),AND(G484="642",'642 - CPSX'!$N$7="..."),AND(G484="242",'242 - CPSX'!$L$7="...")),"...",MONTH(B484)),"")</f>
        <v>8</v>
      </c>
      <c r="B484" s="10">
        <v>41856</v>
      </c>
      <c r="C484" s="11" t="s">
        <v>113</v>
      </c>
      <c r="D484" s="10">
        <v>41856</v>
      </c>
      <c r="E484" s="8" t="s">
        <v>274</v>
      </c>
      <c r="F484" s="5">
        <v>5925</v>
      </c>
      <c r="G484" s="15" t="s">
        <v>192</v>
      </c>
      <c r="H484" s="7" t="s">
        <v>115</v>
      </c>
      <c r="I484" s="5" t="str">
        <f>IF(AND(G484="154",'154 - CPSX'!$L$7=TH!A484),"154",IF(AND(G484="632",'632 - CPSX'!$K$7=TH!A484),"632",IF(AND(G484="6421",'641 - CPSX'!$K$7=TH!A484),"641",IF(AND(G484="6422",'642 - CPSX'!$N$7=TH!A484),"642",IF(AND(G484="242",'242 - CPSX'!$L$7=TH!A484),"242","")))))</f>
        <v/>
      </c>
    </row>
    <row r="485" spans="1:9">
      <c r="A485" s="6">
        <f>IF(B485&lt;&gt;"",IF(OR(AND(G485="154",'154 - CPSX'!$L$7="..."),AND(G485="632",'632 - CPSX'!$K$7="..."),AND(G485="641",'641 - CPSX'!$K$7="..."),AND(G485="642",'642 - CPSX'!$N$7="..."),AND(G485="242",'242 - CPSX'!$L$7="...")),"...",MONTH(B485)),"")</f>
        <v>8</v>
      </c>
      <c r="B485" s="10">
        <v>41856</v>
      </c>
      <c r="C485" s="11" t="s">
        <v>113</v>
      </c>
      <c r="D485" s="10">
        <v>41856</v>
      </c>
      <c r="E485" s="8" t="s">
        <v>343</v>
      </c>
      <c r="F485" s="5">
        <v>592</v>
      </c>
      <c r="G485" s="15" t="s">
        <v>192</v>
      </c>
      <c r="H485" s="7" t="s">
        <v>115</v>
      </c>
      <c r="I485" s="5" t="str">
        <f>IF(AND(G485="154",'154 - CPSX'!$L$7=TH!A485),"154",IF(AND(G485="632",'632 - CPSX'!$K$7=TH!A485),"632",IF(AND(G485="6421",'641 - CPSX'!$K$7=TH!A485),"641",IF(AND(G485="6422",'642 - CPSX'!$N$7=TH!A485),"642",IF(AND(G485="242",'242 - CPSX'!$L$7=TH!A485),"242","")))))</f>
        <v/>
      </c>
    </row>
    <row r="486" spans="1:9">
      <c r="A486" s="6">
        <f>IF(B486&lt;&gt;"",IF(OR(AND(G486="154",'154 - CPSX'!$L$7="..."),AND(G486="632",'632 - CPSX'!$K$7="..."),AND(G486="641",'641 - CPSX'!$K$7="..."),AND(G486="642",'642 - CPSX'!$N$7="..."),AND(G486="242",'242 - CPSX'!$L$7="...")),"...",MONTH(B486)),"")</f>
        <v>8</v>
      </c>
      <c r="B486" s="10">
        <v>41859</v>
      </c>
      <c r="C486" s="11" t="s">
        <v>113</v>
      </c>
      <c r="D486" s="10">
        <v>41859</v>
      </c>
      <c r="E486" s="8" t="s">
        <v>194</v>
      </c>
      <c r="F486" s="5">
        <v>20000</v>
      </c>
      <c r="G486" s="15" t="s">
        <v>192</v>
      </c>
      <c r="H486" s="7" t="s">
        <v>115</v>
      </c>
      <c r="I486" s="5" t="str">
        <f>IF(AND(G486="154",'154 - CPSX'!$L$7=TH!A486),"154",IF(AND(G486="632",'632 - CPSX'!$K$7=TH!A486),"632",IF(AND(G486="6421",'641 - CPSX'!$K$7=TH!A486),"641",IF(AND(G486="6422",'642 - CPSX'!$N$7=TH!A486),"642",IF(AND(G486="242",'242 - CPSX'!$L$7=TH!A486),"242","")))))</f>
        <v/>
      </c>
    </row>
    <row r="487" spans="1:9">
      <c r="A487" s="6">
        <f>IF(B487&lt;&gt;"",IF(OR(AND(G487="154",'154 - CPSX'!$L$7="..."),AND(G487="632",'632 - CPSX'!$K$7="..."),AND(G487="641",'641 - CPSX'!$K$7="..."),AND(G487="642",'642 - CPSX'!$N$7="..."),AND(G487="242",'242 - CPSX'!$L$7="...")),"...",MONTH(B487)),"")</f>
        <v>8</v>
      </c>
      <c r="B487" s="10">
        <v>41860</v>
      </c>
      <c r="C487" s="11" t="s">
        <v>113</v>
      </c>
      <c r="D487" s="10">
        <v>41860</v>
      </c>
      <c r="E487" s="8" t="s">
        <v>344</v>
      </c>
      <c r="F487" s="5">
        <v>55000</v>
      </c>
      <c r="G487" s="15" t="s">
        <v>192</v>
      </c>
      <c r="H487" s="7" t="s">
        <v>115</v>
      </c>
      <c r="I487" s="5" t="str">
        <f>IF(AND(G487="154",'154 - CPSX'!$L$7=TH!A487),"154",IF(AND(G487="632",'632 - CPSX'!$K$7=TH!A487),"632",IF(AND(G487="6421",'641 - CPSX'!$K$7=TH!A487),"641",IF(AND(G487="6422",'642 - CPSX'!$N$7=TH!A487),"642",IF(AND(G487="242",'242 - CPSX'!$L$7=TH!A487),"242","")))))</f>
        <v/>
      </c>
    </row>
    <row r="488" spans="1:9">
      <c r="A488" s="6">
        <f>IF(B488&lt;&gt;"",IF(OR(AND(G488="154",'154 - CPSX'!$L$7="..."),AND(G488="632",'632 - CPSX'!$K$7="..."),AND(G488="641",'641 - CPSX'!$K$7="..."),AND(G488="642",'642 - CPSX'!$N$7="..."),AND(G488="242",'242 - CPSX'!$L$7="...")),"...",MONTH(B488)),"")</f>
        <v>8</v>
      </c>
      <c r="B488" s="10">
        <v>41860</v>
      </c>
      <c r="C488" s="11" t="s">
        <v>113</v>
      </c>
      <c r="D488" s="10">
        <v>41860</v>
      </c>
      <c r="E488" s="8" t="s">
        <v>345</v>
      </c>
      <c r="F488" s="5">
        <v>55000</v>
      </c>
      <c r="G488" s="15" t="s">
        <v>192</v>
      </c>
      <c r="H488" s="7" t="s">
        <v>115</v>
      </c>
      <c r="I488" s="5" t="str">
        <f>IF(AND(G488="154",'154 - CPSX'!$L$7=TH!A488),"154",IF(AND(G488="632",'632 - CPSX'!$K$7=TH!A488),"632",IF(AND(G488="6421",'641 - CPSX'!$K$7=TH!A488),"641",IF(AND(G488="6422",'642 - CPSX'!$N$7=TH!A488),"642",IF(AND(G488="242",'242 - CPSX'!$L$7=TH!A488),"242","")))))</f>
        <v/>
      </c>
    </row>
    <row r="489" spans="1:9">
      <c r="A489" s="6">
        <f>IF(B489&lt;&gt;"",IF(OR(AND(G489="154",'154 - CPSX'!$L$7="..."),AND(G489="632",'632 - CPSX'!$K$7="..."),AND(G489="641",'641 - CPSX'!$K$7="..."),AND(G489="642",'642 - CPSX'!$N$7="..."),AND(G489="242",'242 - CPSX'!$L$7="...")),"...",MONTH(B489)),"")</f>
        <v>8</v>
      </c>
      <c r="B489" s="10">
        <v>41863</v>
      </c>
      <c r="C489" s="11" t="s">
        <v>113</v>
      </c>
      <c r="D489" s="10">
        <v>41863</v>
      </c>
      <c r="E489" s="8" t="s">
        <v>346</v>
      </c>
      <c r="F489" s="5">
        <v>40000</v>
      </c>
      <c r="G489" s="15" t="s">
        <v>192</v>
      </c>
      <c r="H489" s="7" t="s">
        <v>115</v>
      </c>
      <c r="I489" s="5" t="str">
        <f>IF(AND(G489="154",'154 - CPSX'!$L$7=TH!A489),"154",IF(AND(G489="632",'632 - CPSX'!$K$7=TH!A489),"632",IF(AND(G489="6421",'641 - CPSX'!$K$7=TH!A489),"641",IF(AND(G489="6422",'642 - CPSX'!$N$7=TH!A489),"642",IF(AND(G489="242",'242 - CPSX'!$L$7=TH!A489),"242","")))))</f>
        <v/>
      </c>
    </row>
    <row r="490" spans="1:9">
      <c r="A490" s="6">
        <f>IF(B490&lt;&gt;"",IF(OR(AND(G490="154",'154 - CPSX'!$L$7="..."),AND(G490="632",'632 - CPSX'!$K$7="..."),AND(G490="641",'641 - CPSX'!$K$7="..."),AND(G490="642",'642 - CPSX'!$N$7="..."),AND(G490="242",'242 - CPSX'!$L$7="...")),"...",MONTH(B490)),"")</f>
        <v>8</v>
      </c>
      <c r="B490" s="10">
        <v>41871</v>
      </c>
      <c r="C490" s="11" t="s">
        <v>113</v>
      </c>
      <c r="D490" s="10">
        <v>41871</v>
      </c>
      <c r="E490" s="8" t="s">
        <v>291</v>
      </c>
      <c r="F490" s="5">
        <v>20000</v>
      </c>
      <c r="G490" s="15" t="s">
        <v>192</v>
      </c>
      <c r="H490" s="7" t="s">
        <v>115</v>
      </c>
      <c r="I490" s="5" t="str">
        <f>IF(AND(G490="154",'154 - CPSX'!$L$7=TH!A490),"154",IF(AND(G490="632",'632 - CPSX'!$K$7=TH!A490),"632",IF(AND(G490="6421",'641 - CPSX'!$K$7=TH!A490),"641",IF(AND(G490="6422",'642 - CPSX'!$N$7=TH!A490),"642",IF(AND(G490="242",'242 - CPSX'!$L$7=TH!A490),"242","")))))</f>
        <v/>
      </c>
    </row>
    <row r="491" spans="1:9">
      <c r="A491" s="6">
        <f>IF(B491&lt;&gt;"",IF(OR(AND(G491="154",'154 - CPSX'!$L$7="..."),AND(G491="632",'632 - CPSX'!$K$7="..."),AND(G491="641",'641 - CPSX'!$K$7="..."),AND(G491="642",'642 - CPSX'!$N$7="..."),AND(G491="242",'242 - CPSX'!$L$7="...")),"...",MONTH(B491)),"")</f>
        <v>8</v>
      </c>
      <c r="B491" s="10">
        <v>41871</v>
      </c>
      <c r="C491" s="11" t="s">
        <v>113</v>
      </c>
      <c r="D491" s="10">
        <v>41871</v>
      </c>
      <c r="E491" s="8" t="s">
        <v>291</v>
      </c>
      <c r="F491" s="5">
        <v>20000</v>
      </c>
      <c r="G491" s="15" t="s">
        <v>192</v>
      </c>
      <c r="H491" s="7" t="s">
        <v>115</v>
      </c>
      <c r="I491" s="5" t="str">
        <f>IF(AND(G491="154",'154 - CPSX'!$L$7=TH!A491),"154",IF(AND(G491="632",'632 - CPSX'!$K$7=TH!A491),"632",IF(AND(G491="6421",'641 - CPSX'!$K$7=TH!A491),"641",IF(AND(G491="6422",'642 - CPSX'!$N$7=TH!A491),"642",IF(AND(G491="242",'242 - CPSX'!$L$7=TH!A491),"242","")))))</f>
        <v/>
      </c>
    </row>
    <row r="492" spans="1:9">
      <c r="A492" s="6">
        <f>IF(B492&lt;&gt;"",IF(OR(AND(G492="154",'154 - CPSX'!$L$7="..."),AND(G492="632",'632 - CPSX'!$K$7="..."),AND(G492="641",'641 - CPSX'!$K$7="..."),AND(G492="642",'642 - CPSX'!$N$7="..."),AND(G492="242",'242 - CPSX'!$L$7="...")),"...",MONTH(B492)),"")</f>
        <v>8</v>
      </c>
      <c r="B492" s="10">
        <v>41872</v>
      </c>
      <c r="C492" s="11" t="s">
        <v>113</v>
      </c>
      <c r="D492" s="10">
        <v>41872</v>
      </c>
      <c r="E492" s="8" t="s">
        <v>347</v>
      </c>
      <c r="F492" s="5">
        <v>25000</v>
      </c>
      <c r="G492" s="15" t="s">
        <v>192</v>
      </c>
      <c r="H492" s="7" t="s">
        <v>115</v>
      </c>
      <c r="I492" s="5" t="str">
        <f>IF(AND(G492="154",'154 - CPSX'!$L$7=TH!A492),"154",IF(AND(G492="632",'632 - CPSX'!$K$7=TH!A492),"632",IF(AND(G492="6421",'641 - CPSX'!$K$7=TH!A492),"641",IF(AND(G492="6422",'642 - CPSX'!$N$7=TH!A492),"642",IF(AND(G492="242",'242 - CPSX'!$L$7=TH!A492),"242","")))))</f>
        <v/>
      </c>
    </row>
    <row r="493" spans="1:9">
      <c r="A493" s="6">
        <f>IF(B493&lt;&gt;"",IF(OR(AND(G493="154",'154 - CPSX'!$L$7="..."),AND(G493="632",'632 - CPSX'!$K$7="..."),AND(G493="641",'641 - CPSX'!$K$7="..."),AND(G493="642",'642 - CPSX'!$N$7="..."),AND(G493="242",'242 - CPSX'!$L$7="...")),"...",MONTH(B493)),"")</f>
        <v>8</v>
      </c>
      <c r="B493" s="10">
        <v>41877</v>
      </c>
      <c r="C493" s="11" t="s">
        <v>113</v>
      </c>
      <c r="D493" s="10">
        <v>41877</v>
      </c>
      <c r="E493" s="8" t="s">
        <v>347</v>
      </c>
      <c r="F493" s="5">
        <v>20000</v>
      </c>
      <c r="G493" s="15" t="s">
        <v>192</v>
      </c>
      <c r="H493" s="7" t="s">
        <v>115</v>
      </c>
      <c r="I493" s="5" t="str">
        <f>IF(AND(G493="154",'154 - CPSX'!$L$7=TH!A493),"154",IF(AND(G493="632",'632 - CPSX'!$K$7=TH!A493),"632",IF(AND(G493="6421",'641 - CPSX'!$K$7=TH!A493),"641",IF(AND(G493="6422",'642 - CPSX'!$N$7=TH!A493),"642",IF(AND(G493="242",'242 - CPSX'!$L$7=TH!A493),"242","")))))</f>
        <v/>
      </c>
    </row>
    <row r="494" spans="1:9">
      <c r="A494" s="6">
        <f>IF(B494&lt;&gt;"",IF(OR(AND(G494="154",'154 - CPSX'!$L$7="..."),AND(G494="632",'632 - CPSX'!$K$7="..."),AND(G494="641",'641 - CPSX'!$K$7="..."),AND(G494="642",'642 - CPSX'!$N$7="..."),AND(G494="242",'242 - CPSX'!$L$7="...")),"...",MONTH(B494)),"")</f>
        <v>8</v>
      </c>
      <c r="B494" s="10">
        <v>41877</v>
      </c>
      <c r="C494" s="11" t="s">
        <v>113</v>
      </c>
      <c r="D494" s="10">
        <v>41877</v>
      </c>
      <c r="E494" s="8" t="s">
        <v>194</v>
      </c>
      <c r="F494" s="5">
        <v>34477</v>
      </c>
      <c r="G494" s="15" t="s">
        <v>192</v>
      </c>
      <c r="H494" s="7" t="s">
        <v>115</v>
      </c>
      <c r="I494" s="5" t="str">
        <f>IF(AND(G494="154",'154 - CPSX'!$L$7=TH!A494),"154",IF(AND(G494="632",'632 - CPSX'!$K$7=TH!A494),"632",IF(AND(G494="6421",'641 - CPSX'!$K$7=TH!A494),"641",IF(AND(G494="6422",'642 - CPSX'!$N$7=TH!A494),"642",IF(AND(G494="242",'242 - CPSX'!$L$7=TH!A494),"242","")))))</f>
        <v/>
      </c>
    </row>
    <row r="495" spans="1:9">
      <c r="A495" s="6">
        <f>IF(B495&lt;&gt;"",IF(OR(AND(G495="154",'154 - CPSX'!$L$7="..."),AND(G495="632",'632 - CPSX'!$K$7="..."),AND(G495="641",'641 - CPSX'!$K$7="..."),AND(G495="642",'642 - CPSX'!$N$7="..."),AND(G495="242",'242 - CPSX'!$L$7="...")),"...",MONTH(B495)),"")</f>
        <v>8</v>
      </c>
      <c r="B495" s="10">
        <v>41877</v>
      </c>
      <c r="C495" s="11" t="s">
        <v>113</v>
      </c>
      <c r="D495" s="10">
        <v>41877</v>
      </c>
      <c r="E495" s="8" t="s">
        <v>347</v>
      </c>
      <c r="F495" s="5">
        <v>25000</v>
      </c>
      <c r="G495" s="15" t="s">
        <v>192</v>
      </c>
      <c r="H495" s="7" t="s">
        <v>115</v>
      </c>
      <c r="I495" s="5" t="str">
        <f>IF(AND(G495="154",'154 - CPSX'!$L$7=TH!A495),"154",IF(AND(G495="632",'632 - CPSX'!$K$7=TH!A495),"632",IF(AND(G495="6421",'641 - CPSX'!$K$7=TH!A495),"641",IF(AND(G495="6422",'642 - CPSX'!$N$7=TH!A495),"642",IF(AND(G495="242",'242 - CPSX'!$L$7=TH!A495),"242","")))))</f>
        <v/>
      </c>
    </row>
    <row r="496" spans="1:9">
      <c r="A496" s="6">
        <f>IF(B496&lt;&gt;"",IF(OR(AND(G496="154",'154 - CPSX'!$L$7="..."),AND(G496="632",'632 - CPSX'!$K$7="..."),AND(G496="641",'641 - CPSX'!$K$7="..."),AND(G496="642",'642 - CPSX'!$N$7="..."),AND(G496="242",'242 - CPSX'!$L$7="...")),"...",MONTH(B496)),"")</f>
        <v>8</v>
      </c>
      <c r="B496" s="10">
        <v>41880</v>
      </c>
      <c r="C496" s="11" t="s">
        <v>113</v>
      </c>
      <c r="D496" s="10">
        <v>41880</v>
      </c>
      <c r="E496" s="8" t="s">
        <v>347</v>
      </c>
      <c r="F496" s="5">
        <v>25000</v>
      </c>
      <c r="G496" s="15" t="s">
        <v>192</v>
      </c>
      <c r="H496" s="7" t="s">
        <v>115</v>
      </c>
      <c r="I496" s="5" t="str">
        <f>IF(AND(G496="154",'154 - CPSX'!$L$7=TH!A496),"154",IF(AND(G496="632",'632 - CPSX'!$K$7=TH!A496),"632",IF(AND(G496="6421",'641 - CPSX'!$K$7=TH!A496),"641",IF(AND(G496="6422",'642 - CPSX'!$N$7=TH!A496),"642",IF(AND(G496="242",'242 - CPSX'!$L$7=TH!A496),"242","")))))</f>
        <v/>
      </c>
    </row>
    <row r="497" spans="1:9">
      <c r="A497" s="6">
        <f>IF(B497&lt;&gt;"",IF(OR(AND(G497="154",'154 - CPSX'!$L$7="..."),AND(G497="632",'632 - CPSX'!$K$7="..."),AND(G497="641",'641 - CPSX'!$K$7="..."),AND(G497="642",'642 - CPSX'!$N$7="..."),AND(G497="242",'242 - CPSX'!$L$7="...")),"...",MONTH(B497)),"")</f>
        <v>8</v>
      </c>
      <c r="B497" s="10">
        <v>41880</v>
      </c>
      <c r="C497" s="11" t="s">
        <v>113</v>
      </c>
      <c r="D497" s="10">
        <v>41880</v>
      </c>
      <c r="E497" s="8" t="s">
        <v>347</v>
      </c>
      <c r="F497" s="5">
        <v>35000</v>
      </c>
      <c r="G497" s="15" t="s">
        <v>192</v>
      </c>
      <c r="H497" s="7" t="s">
        <v>115</v>
      </c>
      <c r="I497" s="5" t="str">
        <f>IF(AND(G497="154",'154 - CPSX'!$L$7=TH!A497),"154",IF(AND(G497="632",'632 - CPSX'!$K$7=TH!A497),"632",IF(AND(G497="6421",'641 - CPSX'!$K$7=TH!A497),"641",IF(AND(G497="6422",'642 - CPSX'!$N$7=TH!A497),"642",IF(AND(G497="242",'242 - CPSX'!$L$7=TH!A497),"242","")))))</f>
        <v/>
      </c>
    </row>
    <row r="498" spans="1:9">
      <c r="A498" s="6">
        <f>IF(B498&lt;&gt;"",IF(OR(AND(G498="154",'154 - CPSX'!$L$7="..."),AND(G498="632",'632 - CPSX'!$K$7="..."),AND(G498="641",'641 - CPSX'!$K$7="..."),AND(G498="642",'642 - CPSX'!$N$7="..."),AND(G498="242",'242 - CPSX'!$L$7="...")),"...",MONTH(B498)),"")</f>
        <v>8</v>
      </c>
      <c r="B498" s="10">
        <v>41869</v>
      </c>
      <c r="C498" s="11" t="s">
        <v>39</v>
      </c>
      <c r="D498" s="10">
        <v>41869</v>
      </c>
      <c r="E498" s="8" t="s">
        <v>105</v>
      </c>
      <c r="F498" s="5">
        <v>15282000</v>
      </c>
      <c r="G498" s="15" t="s">
        <v>198</v>
      </c>
      <c r="H498" s="7" t="s">
        <v>18</v>
      </c>
      <c r="I498" s="5" t="str">
        <f>IF(AND(G498="154",'154 - CPSX'!$L$7=TH!A498),"154",IF(AND(G498="632",'632 - CPSX'!$K$7=TH!A498),"632",IF(AND(G498="6421",'641 - CPSX'!$K$7=TH!A498),"641",IF(AND(G498="6422",'642 - CPSX'!$N$7=TH!A498),"642",IF(AND(G498="242",'242 - CPSX'!$L$7=TH!A498),"242","")))))</f>
        <v/>
      </c>
    </row>
    <row r="499" spans="1:9">
      <c r="A499" s="6">
        <f>IF(B499&lt;&gt;"",IF(OR(AND(G499="154",'154 - CPSX'!$L$7="..."),AND(G499="632",'632 - CPSX'!$K$7="..."),AND(G499="641",'641 - CPSX'!$K$7="..."),AND(G499="642",'642 - CPSX'!$N$7="..."),AND(G499="242",'242 - CPSX'!$L$7="...")),"...",MONTH(B499)),"")</f>
        <v>8</v>
      </c>
      <c r="B499" s="10">
        <v>41880</v>
      </c>
      <c r="C499" s="11" t="s">
        <v>39</v>
      </c>
      <c r="D499" s="10">
        <v>41856</v>
      </c>
      <c r="E499" s="8" t="s">
        <v>348</v>
      </c>
      <c r="F499" s="5">
        <v>2720000</v>
      </c>
      <c r="G499" s="15" t="s">
        <v>198</v>
      </c>
      <c r="H499" s="7" t="s">
        <v>18</v>
      </c>
      <c r="I499" s="5" t="str">
        <f>IF(AND(G499="154",'154 - CPSX'!$L$7=TH!A499),"154",IF(AND(G499="632",'632 - CPSX'!$K$7=TH!A499),"632",IF(AND(G499="6421",'641 - CPSX'!$K$7=TH!A499),"641",IF(AND(G499="6422",'642 - CPSX'!$N$7=TH!A499),"642",IF(AND(G499="242",'242 - CPSX'!$L$7=TH!A499),"242","")))))</f>
        <v/>
      </c>
    </row>
    <row r="500" spans="1:9">
      <c r="A500" s="6">
        <f>IF(B500&lt;&gt;"",IF(OR(AND(G500="154",'154 - CPSX'!$L$7="..."),AND(G500="632",'632 - CPSX'!$K$7="..."),AND(G500="641",'641 - CPSX'!$K$7="..."),AND(G500="642",'642 - CPSX'!$N$7="..."),AND(G500="242",'242 - CPSX'!$L$7="...")),"...",MONTH(B500)),"")</f>
        <v>8</v>
      </c>
      <c r="B500" s="10">
        <v>41880</v>
      </c>
      <c r="C500" s="11" t="s">
        <v>39</v>
      </c>
      <c r="D500" s="10">
        <v>41880</v>
      </c>
      <c r="E500" s="8" t="s">
        <v>261</v>
      </c>
      <c r="F500" s="5">
        <v>1020000</v>
      </c>
      <c r="G500" s="15" t="s">
        <v>198</v>
      </c>
      <c r="H500" s="7" t="s">
        <v>18</v>
      </c>
      <c r="I500" s="5" t="str">
        <f>IF(AND(G500="154",'154 - CPSX'!$L$7=TH!A500),"154",IF(AND(G500="632",'632 - CPSX'!$K$7=TH!A500),"632",IF(AND(G500="6421",'641 - CPSX'!$K$7=TH!A500),"641",IF(AND(G500="6422",'642 - CPSX'!$N$7=TH!A500),"642",IF(AND(G500="242",'242 - CPSX'!$L$7=TH!A500),"242","")))))</f>
        <v/>
      </c>
    </row>
    <row r="501" spans="1:9">
      <c r="A501" s="6">
        <f>IF(B501&lt;&gt;"",IF(OR(AND(G501="154",'154 - CPSX'!$L$7="..."),AND(G501="632",'632 - CPSX'!$K$7="..."),AND(G501="641",'641 - CPSX'!$K$7="..."),AND(G501="642",'642 - CPSX'!$N$7="..."),AND(G501="242",'242 - CPSX'!$L$7="...")),"...",MONTH(B501)),"")</f>
        <v>8</v>
      </c>
      <c r="B501" s="10">
        <v>41882</v>
      </c>
      <c r="C501" s="11" t="s">
        <v>39</v>
      </c>
      <c r="D501" s="10">
        <v>41656</v>
      </c>
      <c r="E501" s="8" t="s">
        <v>349</v>
      </c>
      <c r="F501" s="5">
        <v>24090000</v>
      </c>
      <c r="G501" s="15" t="s">
        <v>198</v>
      </c>
      <c r="H501" s="7" t="s">
        <v>18</v>
      </c>
      <c r="I501" s="5" t="str">
        <f>IF(AND(G501="154",'154 - CPSX'!$L$7=TH!A501),"154",IF(AND(G501="632",'632 - CPSX'!$K$7=TH!A501),"632",IF(AND(G501="6421",'641 - CPSX'!$K$7=TH!A501),"641",IF(AND(G501="6422",'642 - CPSX'!$N$7=TH!A501),"642",IF(AND(G501="242",'242 - CPSX'!$L$7=TH!A501),"242","")))))</f>
        <v/>
      </c>
    </row>
    <row r="502" spans="1:9">
      <c r="A502" s="6">
        <f>IF(B502&lt;&gt;"",IF(OR(AND(G502="154",'154 - CPSX'!$L$7="..."),AND(G502="632",'632 - CPSX'!$K$7="..."),AND(G502="641",'641 - CPSX'!$K$7="..."),AND(G502="642",'642 - CPSX'!$N$7="..."),AND(G502="242",'242 - CPSX'!$L$7="...")),"...",MONTH(B502)),"")</f>
        <v>8</v>
      </c>
      <c r="B502" s="10">
        <v>41882</v>
      </c>
      <c r="C502" s="11" t="s">
        <v>39</v>
      </c>
      <c r="D502" s="10">
        <v>41851</v>
      </c>
      <c r="E502" s="8" t="s">
        <v>350</v>
      </c>
      <c r="F502" s="5">
        <v>23040000</v>
      </c>
      <c r="G502" s="15" t="s">
        <v>198</v>
      </c>
      <c r="H502" s="7" t="s">
        <v>18</v>
      </c>
      <c r="I502" s="5" t="str">
        <f>IF(AND(G502="154",'154 - CPSX'!$L$7=TH!A502),"154",IF(AND(G502="632",'632 - CPSX'!$K$7=TH!A502),"632",IF(AND(G502="6421",'641 - CPSX'!$K$7=TH!A502),"641",IF(AND(G502="6422",'642 - CPSX'!$N$7=TH!A502),"642",IF(AND(G502="242",'242 - CPSX'!$L$7=TH!A502),"242","")))))</f>
        <v/>
      </c>
    </row>
    <row r="503" spans="1:9">
      <c r="A503" s="6">
        <f>IF(B503&lt;&gt;"",IF(OR(AND(G503="154",'154 - CPSX'!$L$7="..."),AND(G503="632",'632 - CPSX'!$K$7="..."),AND(G503="641",'641 - CPSX'!$K$7="..."),AND(G503="642",'642 - CPSX'!$N$7="..."),AND(G503="242",'242 - CPSX'!$L$7="...")),"...",MONTH(B503)),"")</f>
        <v>8</v>
      </c>
      <c r="B503" s="10">
        <v>41882</v>
      </c>
      <c r="C503" s="11" t="s">
        <v>39</v>
      </c>
      <c r="D503" s="10">
        <v>41866</v>
      </c>
      <c r="E503" s="8" t="s">
        <v>196</v>
      </c>
      <c r="F503" s="5">
        <v>46000000</v>
      </c>
      <c r="G503" s="15" t="s">
        <v>192</v>
      </c>
      <c r="H503" s="7" t="s">
        <v>18</v>
      </c>
      <c r="I503" s="5" t="str">
        <f>IF(AND(G503="154",'154 - CPSX'!$L$7=TH!A503),"154",IF(AND(G503="632",'632 - CPSX'!$K$7=TH!A503),"632",IF(AND(G503="6421",'641 - CPSX'!$K$7=TH!A503),"641",IF(AND(G503="6422",'642 - CPSX'!$N$7=TH!A503),"642",IF(AND(G503="242",'242 - CPSX'!$L$7=TH!A503),"242","")))))</f>
        <v/>
      </c>
    </row>
    <row r="504" spans="1:9">
      <c r="A504" s="6">
        <f>IF(B504&lt;&gt;"",IF(OR(AND(G504="154",'154 - CPSX'!$L$7="..."),AND(G504="632",'632 - CPSX'!$K$7="..."),AND(G504="641",'641 - CPSX'!$K$7="..."),AND(G504="642",'642 - CPSX'!$N$7="..."),AND(G504="242",'242 - CPSX'!$L$7="...")),"...",MONTH(B504)),"")</f>
        <v>8</v>
      </c>
      <c r="B504" s="10">
        <v>41882</v>
      </c>
      <c r="C504" s="11" t="s">
        <v>39</v>
      </c>
      <c r="D504" s="10">
        <v>41869</v>
      </c>
      <c r="E504" s="8" t="s">
        <v>104</v>
      </c>
      <c r="F504" s="5">
        <v>2357012</v>
      </c>
      <c r="G504" s="15" t="s">
        <v>198</v>
      </c>
      <c r="H504" s="7" t="s">
        <v>18</v>
      </c>
      <c r="I504" s="5" t="str">
        <f>IF(AND(G504="154",'154 - CPSX'!$L$7=TH!A504),"154",IF(AND(G504="632",'632 - CPSX'!$K$7=TH!A504),"632",IF(AND(G504="6421",'641 - CPSX'!$K$7=TH!A504),"641",IF(AND(G504="6422",'642 - CPSX'!$N$7=TH!A504),"642",IF(AND(G504="242",'242 - CPSX'!$L$7=TH!A504),"242","")))))</f>
        <v/>
      </c>
    </row>
    <row r="505" spans="1:9">
      <c r="A505" s="6">
        <f>IF(B505&lt;&gt;"",IF(OR(AND(G505="154",'154 - CPSX'!$L$7="..."),AND(G505="632",'632 - CPSX'!$K$7="..."),AND(G505="641",'641 - CPSX'!$K$7="..."),AND(G505="642",'642 - CPSX'!$N$7="..."),AND(G505="242",'242 - CPSX'!$L$7="...")),"...",MONTH(B505)),"")</f>
        <v>8</v>
      </c>
      <c r="B505" s="10">
        <v>41882</v>
      </c>
      <c r="C505" s="11" t="s">
        <v>39</v>
      </c>
      <c r="D505" s="10">
        <v>41878</v>
      </c>
      <c r="E505" s="8" t="s">
        <v>104</v>
      </c>
      <c r="F505" s="5">
        <v>59843412</v>
      </c>
      <c r="G505" s="15" t="s">
        <v>198</v>
      </c>
      <c r="H505" s="7" t="s">
        <v>18</v>
      </c>
      <c r="I505" s="5" t="str">
        <f>IF(AND(G505="154",'154 - CPSX'!$L$7=TH!A505),"154",IF(AND(G505="632",'632 - CPSX'!$K$7=TH!A505),"632",IF(AND(G505="6421",'641 - CPSX'!$K$7=TH!A505),"641",IF(AND(G505="6422",'642 - CPSX'!$N$7=TH!A505),"642",IF(AND(G505="242",'242 - CPSX'!$L$7=TH!A505),"242","")))))</f>
        <v/>
      </c>
    </row>
    <row r="506" spans="1:9">
      <c r="A506" s="6">
        <f>IF(B506&lt;&gt;"",IF(OR(AND(G506="154",'154 - CPSX'!$L$7="..."),AND(G506="632",'632 - CPSX'!$K$7="..."),AND(G506="641",'641 - CPSX'!$K$7="..."),AND(G506="642",'642 - CPSX'!$N$7="..."),AND(G506="242",'242 - CPSX'!$L$7="...")),"...",MONTH(B506)),"")</f>
        <v>8</v>
      </c>
      <c r="B506" s="10">
        <v>41882</v>
      </c>
      <c r="C506" s="11" t="s">
        <v>39</v>
      </c>
      <c r="D506" s="10">
        <v>41869</v>
      </c>
      <c r="E506" s="8" t="s">
        <v>324</v>
      </c>
      <c r="F506" s="5">
        <v>4075200</v>
      </c>
      <c r="G506" s="15" t="s">
        <v>198</v>
      </c>
      <c r="H506" s="7" t="s">
        <v>18</v>
      </c>
      <c r="I506" s="5" t="str">
        <f>IF(AND(G506="154",'154 - CPSX'!$L$7=TH!A506),"154",IF(AND(G506="632",'632 - CPSX'!$K$7=TH!A506),"632",IF(AND(G506="6421",'641 - CPSX'!$K$7=TH!A506),"641",IF(AND(G506="6422",'642 - CPSX'!$N$7=TH!A506),"642",IF(AND(G506="242",'242 - CPSX'!$L$7=TH!A506),"242","")))))</f>
        <v/>
      </c>
    </row>
    <row r="507" spans="1:9">
      <c r="A507" s="6">
        <f>IF(B507&lt;&gt;"",IF(OR(AND(G507="154",'154 - CPSX'!$L$7="..."),AND(G507="632",'632 - CPSX'!$K$7="..."),AND(G507="641",'641 - CPSX'!$K$7="..."),AND(G507="642",'642 - CPSX'!$N$7="..."),AND(G507="242",'242 - CPSX'!$L$7="...")),"...",MONTH(B507)),"")</f>
        <v>8</v>
      </c>
      <c r="B507" s="10">
        <v>41869</v>
      </c>
      <c r="C507" s="11" t="s">
        <v>39</v>
      </c>
      <c r="D507" s="10">
        <v>41869</v>
      </c>
      <c r="E507" s="8" t="s">
        <v>351</v>
      </c>
      <c r="F507" s="5">
        <v>46651</v>
      </c>
      <c r="G507" s="15" t="s">
        <v>192</v>
      </c>
      <c r="H507" s="7" t="s">
        <v>118</v>
      </c>
      <c r="I507" s="5" t="str">
        <f>IF(AND(G507="154",'154 - CPSX'!$L$7=TH!A507),"154",IF(AND(G507="632",'632 - CPSX'!$K$7=TH!A507),"632",IF(AND(G507="6421",'641 - CPSX'!$K$7=TH!A507),"641",IF(AND(G507="6422",'642 - CPSX'!$N$7=TH!A507),"642",IF(AND(G507="242",'242 - CPSX'!$L$7=TH!A507),"242","")))))</f>
        <v/>
      </c>
    </row>
    <row r="508" spans="1:9">
      <c r="A508" s="6">
        <f>IF(B508&lt;&gt;"",IF(OR(AND(G508="154",'154 - CPSX'!$L$7="..."),AND(G508="632",'632 - CPSX'!$K$7="..."),AND(G508="641",'641 - CPSX'!$K$7="..."),AND(G508="642",'642 - CPSX'!$N$7="..."),AND(G508="242",'242 - CPSX'!$L$7="...")),"...",MONTH(B508)),"")</f>
        <v>8</v>
      </c>
      <c r="B508" s="10">
        <v>41876</v>
      </c>
      <c r="C508" s="11" t="s">
        <v>39</v>
      </c>
      <c r="D508" s="10">
        <v>41876</v>
      </c>
      <c r="E508" s="8" t="s">
        <v>352</v>
      </c>
      <c r="F508" s="5">
        <v>211800</v>
      </c>
      <c r="G508" s="15" t="s">
        <v>192</v>
      </c>
      <c r="H508" s="7" t="s">
        <v>118</v>
      </c>
      <c r="I508" s="5" t="str">
        <f>IF(AND(G508="154",'154 - CPSX'!$L$7=TH!A508),"154",IF(AND(G508="632",'632 - CPSX'!$K$7=TH!A508),"632",IF(AND(G508="6421",'641 - CPSX'!$K$7=TH!A508),"641",IF(AND(G508="6422",'642 - CPSX'!$N$7=TH!A508),"642",IF(AND(G508="242",'242 - CPSX'!$L$7=TH!A508),"242","")))))</f>
        <v/>
      </c>
    </row>
    <row r="509" spans="1:9">
      <c r="A509" s="6">
        <f>IF(B509&lt;&gt;"",IF(OR(AND(G509="154",'154 - CPSX'!$L$7="..."),AND(G509="632",'632 - CPSX'!$K$7="..."),AND(G509="641",'641 - CPSX'!$K$7="..."),AND(G509="642",'642 - CPSX'!$N$7="..."),AND(G509="242",'242 - CPSX'!$L$7="...")),"...",MONTH(B509)),"")</f>
        <v>8</v>
      </c>
      <c r="B509" s="10">
        <v>41876</v>
      </c>
      <c r="C509" s="11" t="s">
        <v>39</v>
      </c>
      <c r="D509" s="10">
        <v>41876</v>
      </c>
      <c r="E509" s="8" t="s">
        <v>352</v>
      </c>
      <c r="F509" s="5">
        <v>63540</v>
      </c>
      <c r="G509" s="15" t="s">
        <v>192</v>
      </c>
      <c r="H509" s="7" t="s">
        <v>118</v>
      </c>
      <c r="I509" s="5" t="str">
        <f>IF(AND(G509="154",'154 - CPSX'!$L$7=TH!A509),"154",IF(AND(G509="632",'632 - CPSX'!$K$7=TH!A509),"632",IF(AND(G509="6421",'641 - CPSX'!$K$7=TH!A509),"641",IF(AND(G509="6422",'642 - CPSX'!$N$7=TH!A509),"642",IF(AND(G509="242",'242 - CPSX'!$L$7=TH!A509),"242","")))))</f>
        <v/>
      </c>
    </row>
    <row r="510" spans="1:9">
      <c r="A510" s="6">
        <f>IF(B510&lt;&gt;"",IF(OR(AND(G510="154",'154 - CPSX'!$L$7="..."),AND(G510="632",'632 - CPSX'!$K$7="..."),AND(G510="641",'641 - CPSX'!$K$7="..."),AND(G510="642",'642 - CPSX'!$N$7="..."),AND(G510="242",'242 - CPSX'!$L$7="...")),"...",MONTH(B510)),"")</f>
        <v>8</v>
      </c>
      <c r="B510" s="10">
        <v>41876</v>
      </c>
      <c r="C510" s="11" t="s">
        <v>39</v>
      </c>
      <c r="D510" s="10">
        <v>41876</v>
      </c>
      <c r="E510" s="8" t="s">
        <v>353</v>
      </c>
      <c r="F510" s="5">
        <v>309228</v>
      </c>
      <c r="G510" s="15" t="s">
        <v>192</v>
      </c>
      <c r="H510" s="7" t="s">
        <v>118</v>
      </c>
      <c r="I510" s="5" t="str">
        <f>IF(AND(G510="154",'154 - CPSX'!$L$7=TH!A510),"154",IF(AND(G510="632",'632 - CPSX'!$K$7=TH!A510),"632",IF(AND(G510="6421",'641 - CPSX'!$K$7=TH!A510),"641",IF(AND(G510="6422",'642 - CPSX'!$N$7=TH!A510),"642",IF(AND(G510="242",'242 - CPSX'!$L$7=TH!A510),"242","")))))</f>
        <v/>
      </c>
    </row>
    <row r="511" spans="1:9">
      <c r="A511" s="6">
        <f>IF(B511&lt;&gt;"",IF(OR(AND(G511="154",'154 - CPSX'!$L$7="..."),AND(G511="632",'632 - CPSX'!$K$7="..."),AND(G511="641",'641 - CPSX'!$K$7="..."),AND(G511="642",'642 - CPSX'!$N$7="..."),AND(G511="242",'242 - CPSX'!$L$7="...")),"...",MONTH(B511)),"")</f>
        <v>8</v>
      </c>
      <c r="B511" s="10">
        <v>41879</v>
      </c>
      <c r="C511" s="11" t="s">
        <v>39</v>
      </c>
      <c r="D511" s="10">
        <v>41879</v>
      </c>
      <c r="E511" s="8" t="s">
        <v>298</v>
      </c>
      <c r="F511" s="5">
        <v>182740</v>
      </c>
      <c r="G511" s="15" t="s">
        <v>192</v>
      </c>
      <c r="H511" s="7" t="s">
        <v>118</v>
      </c>
      <c r="I511" s="5" t="str">
        <f>IF(AND(G511="154",'154 - CPSX'!$L$7=TH!A511),"154",IF(AND(G511="632",'632 - CPSX'!$K$7=TH!A511),"632",IF(AND(G511="6421",'641 - CPSX'!$K$7=TH!A511),"641",IF(AND(G511="6422",'642 - CPSX'!$N$7=TH!A511),"642",IF(AND(G511="242",'242 - CPSX'!$L$7=TH!A511),"242","")))))</f>
        <v/>
      </c>
    </row>
    <row r="512" spans="1:9">
      <c r="A512" s="6">
        <f>IF(B512&lt;&gt;"",IF(OR(AND(G512="154",'154 - CPSX'!$L$7="..."),AND(G512="632",'632 - CPSX'!$K$7="..."),AND(G512="641",'641 - CPSX'!$K$7="..."),AND(G512="642",'642 - CPSX'!$N$7="..."),AND(G512="242",'242 - CPSX'!$L$7="...")),"...",MONTH(B512)),"")</f>
        <v>8</v>
      </c>
      <c r="B512" s="10">
        <v>41879</v>
      </c>
      <c r="C512" s="11" t="s">
        <v>39</v>
      </c>
      <c r="D512" s="10">
        <v>41879</v>
      </c>
      <c r="E512" s="8" t="s">
        <v>121</v>
      </c>
      <c r="F512" s="5">
        <v>63525</v>
      </c>
      <c r="G512" s="15" t="s">
        <v>192</v>
      </c>
      <c r="H512" s="7" t="s">
        <v>118</v>
      </c>
      <c r="I512" s="5" t="str">
        <f>IF(AND(G512="154",'154 - CPSX'!$L$7=TH!A512),"154",IF(AND(G512="632",'632 - CPSX'!$K$7=TH!A512),"632",IF(AND(G512="6421",'641 - CPSX'!$K$7=TH!A512),"641",IF(AND(G512="6422",'642 - CPSX'!$N$7=TH!A512),"642",IF(AND(G512="242",'242 - CPSX'!$L$7=TH!A512),"242","")))))</f>
        <v/>
      </c>
    </row>
    <row r="513" spans="1:9">
      <c r="A513" s="6">
        <f>IF(B513&lt;&gt;"",IF(OR(AND(G513="154",'154 - CPSX'!$L$7="..."),AND(G513="632",'632 - CPSX'!$K$7="..."),AND(G513="641",'641 - CPSX'!$K$7="..."),AND(G513="642",'642 - CPSX'!$N$7="..."),AND(G513="242",'242 - CPSX'!$L$7="...")),"...",MONTH(B513)),"")</f>
        <v>8</v>
      </c>
      <c r="B513" s="10">
        <v>41852</v>
      </c>
      <c r="C513" s="11" t="s">
        <v>145</v>
      </c>
      <c r="D513" s="10">
        <v>41836</v>
      </c>
      <c r="E513" s="8" t="s">
        <v>354</v>
      </c>
      <c r="F513" s="5">
        <v>1663637</v>
      </c>
      <c r="G513" s="15" t="s">
        <v>198</v>
      </c>
      <c r="H513" s="7" t="s">
        <v>212</v>
      </c>
      <c r="I513" s="5" t="str">
        <f>IF(AND(G513="154",'154 - CPSX'!$L$7=TH!A513),"154",IF(AND(G513="632",'632 - CPSX'!$K$7=TH!A513),"632",IF(AND(G513="6421",'641 - CPSX'!$K$7=TH!A513),"641",IF(AND(G513="6422",'642 - CPSX'!$N$7=TH!A513),"642",IF(AND(G513="242",'242 - CPSX'!$L$7=TH!A513),"242","")))))</f>
        <v/>
      </c>
    </row>
    <row r="514" spans="1:9">
      <c r="A514" s="6">
        <f>IF(B514&lt;&gt;"",IF(OR(AND(G514="154",'154 - CPSX'!$L$7="..."),AND(G514="632",'632 - CPSX'!$K$7="..."),AND(G514="641",'641 - CPSX'!$K$7="..."),AND(G514="642",'642 - CPSX'!$N$7="..."),AND(G514="242",'242 - CPSX'!$L$7="...")),"...",MONTH(B514)),"")</f>
        <v>8</v>
      </c>
      <c r="B514" s="10">
        <v>41852</v>
      </c>
      <c r="C514" s="11" t="s">
        <v>157</v>
      </c>
      <c r="D514" s="10">
        <v>41851</v>
      </c>
      <c r="E514" s="8" t="s">
        <v>355</v>
      </c>
      <c r="F514" s="5">
        <v>2253369</v>
      </c>
      <c r="G514" s="15" t="s">
        <v>192</v>
      </c>
      <c r="H514" s="7" t="s">
        <v>212</v>
      </c>
      <c r="I514" s="5" t="str">
        <f>IF(AND(G514="154",'154 - CPSX'!$L$7=TH!A514),"154",IF(AND(G514="632",'632 - CPSX'!$K$7=TH!A514),"632",IF(AND(G514="6421",'641 - CPSX'!$K$7=TH!A514),"641",IF(AND(G514="6422",'642 - CPSX'!$N$7=TH!A514),"642",IF(AND(G514="242",'242 - CPSX'!$L$7=TH!A514),"242","")))))</f>
        <v/>
      </c>
    </row>
    <row r="515" spans="1:9">
      <c r="A515" s="6">
        <f>IF(B515&lt;&gt;"",IF(OR(AND(G515="154",'154 - CPSX'!$L$7="..."),AND(G515="632",'632 - CPSX'!$K$7="..."),AND(G515="641",'641 - CPSX'!$K$7="..."),AND(G515="642",'642 - CPSX'!$N$7="..."),AND(G515="242",'242 - CPSX'!$L$7="...")),"...",MONTH(B515)),"")</f>
        <v>8</v>
      </c>
      <c r="B515" s="10">
        <v>41852</v>
      </c>
      <c r="C515" s="11" t="s">
        <v>158</v>
      </c>
      <c r="D515" s="10">
        <v>41852</v>
      </c>
      <c r="E515" s="8" t="s">
        <v>356</v>
      </c>
      <c r="F515" s="5">
        <v>1000000</v>
      </c>
      <c r="G515" s="15" t="s">
        <v>192</v>
      </c>
      <c r="H515" s="7" t="s">
        <v>212</v>
      </c>
      <c r="I515" s="5" t="str">
        <f>IF(AND(G515="154",'154 - CPSX'!$L$7=TH!A515),"154",IF(AND(G515="632",'632 - CPSX'!$K$7=TH!A515),"632",IF(AND(G515="6421",'641 - CPSX'!$K$7=TH!A515),"641",IF(AND(G515="6422",'642 - CPSX'!$N$7=TH!A515),"642",IF(AND(G515="242",'242 - CPSX'!$L$7=TH!A515),"242","")))))</f>
        <v/>
      </c>
    </row>
    <row r="516" spans="1:9">
      <c r="A516" s="6">
        <f>IF(B516&lt;&gt;"",IF(OR(AND(G516="154",'154 - CPSX'!$L$7="..."),AND(G516="632",'632 - CPSX'!$K$7="..."),AND(G516="641",'641 - CPSX'!$K$7="..."),AND(G516="642",'642 - CPSX'!$N$7="..."),AND(G516="242",'242 - CPSX'!$L$7="...")),"...",MONTH(B516)),"")</f>
        <v>8</v>
      </c>
      <c r="B516" s="10">
        <v>41853</v>
      </c>
      <c r="C516" s="11" t="s">
        <v>160</v>
      </c>
      <c r="D516" s="10">
        <v>41853</v>
      </c>
      <c r="E516" s="8" t="s">
        <v>357</v>
      </c>
      <c r="F516" s="5">
        <v>93800</v>
      </c>
      <c r="G516" s="15" t="s">
        <v>192</v>
      </c>
      <c r="H516" s="7" t="s">
        <v>212</v>
      </c>
      <c r="I516" s="5" t="str">
        <f>IF(AND(G516="154",'154 - CPSX'!$L$7=TH!A516),"154",IF(AND(G516="632",'632 - CPSX'!$K$7=TH!A516),"632",IF(AND(G516="6421",'641 - CPSX'!$K$7=TH!A516),"641",IF(AND(G516="6422",'642 - CPSX'!$N$7=TH!A516),"642",IF(AND(G516="242",'242 - CPSX'!$L$7=TH!A516),"242","")))))</f>
        <v/>
      </c>
    </row>
    <row r="517" spans="1:9">
      <c r="A517" s="6">
        <f>IF(B517&lt;&gt;"",IF(OR(AND(G517="154",'154 - CPSX'!$L$7="..."),AND(G517="632",'632 - CPSX'!$K$7="..."),AND(G517="641",'641 - CPSX'!$K$7="..."),AND(G517="642",'642 - CPSX'!$N$7="..."),AND(G517="242",'242 - CPSX'!$L$7="...")),"...",MONTH(B517)),"")</f>
        <v>8</v>
      </c>
      <c r="B517" s="10">
        <v>41856</v>
      </c>
      <c r="C517" s="11" t="s">
        <v>187</v>
      </c>
      <c r="D517" s="10">
        <v>41856</v>
      </c>
      <c r="E517" s="8" t="s">
        <v>107</v>
      </c>
      <c r="F517" s="5">
        <v>8700000</v>
      </c>
      <c r="G517" s="15" t="s">
        <v>198</v>
      </c>
      <c r="H517" s="7" t="s">
        <v>212</v>
      </c>
      <c r="I517" s="5" t="str">
        <f>IF(AND(G517="154",'154 - CPSX'!$L$7=TH!A517),"154",IF(AND(G517="632",'632 - CPSX'!$K$7=TH!A517),"632",IF(AND(G517="6421",'641 - CPSX'!$K$7=TH!A517),"641",IF(AND(G517="6422",'642 - CPSX'!$N$7=TH!A517),"642",IF(AND(G517="242",'242 - CPSX'!$L$7=TH!A517),"242","")))))</f>
        <v/>
      </c>
    </row>
    <row r="518" spans="1:9">
      <c r="A518" s="6">
        <f>IF(B518&lt;&gt;"",IF(OR(AND(G518="154",'154 - CPSX'!$L$7="..."),AND(G518="632",'632 - CPSX'!$K$7="..."),AND(G518="641",'641 - CPSX'!$K$7="..."),AND(G518="642",'642 - CPSX'!$N$7="..."),AND(G518="242",'242 - CPSX'!$L$7="...")),"...",MONTH(B518)),"")</f>
        <v>8</v>
      </c>
      <c r="B518" s="10">
        <v>41858</v>
      </c>
      <c r="C518" s="11" t="s">
        <v>161</v>
      </c>
      <c r="D518" s="10">
        <v>41858</v>
      </c>
      <c r="E518" s="8" t="s">
        <v>123</v>
      </c>
      <c r="F518" s="5">
        <v>138055</v>
      </c>
      <c r="G518" s="15" t="s">
        <v>192</v>
      </c>
      <c r="H518" s="7" t="s">
        <v>212</v>
      </c>
      <c r="I518" s="5" t="str">
        <f>IF(AND(G518="154",'154 - CPSX'!$L$7=TH!A518),"154",IF(AND(G518="632",'632 - CPSX'!$K$7=TH!A518),"632",IF(AND(G518="6421",'641 - CPSX'!$K$7=TH!A518),"641",IF(AND(G518="6422",'642 - CPSX'!$N$7=TH!A518),"642",IF(AND(G518="242",'242 - CPSX'!$L$7=TH!A518),"242","")))))</f>
        <v/>
      </c>
    </row>
    <row r="519" spans="1:9">
      <c r="A519" s="6">
        <f>IF(B519&lt;&gt;"",IF(OR(AND(G519="154",'154 - CPSX'!$L$7="..."),AND(G519="632",'632 - CPSX'!$K$7="..."),AND(G519="641",'641 - CPSX'!$K$7="..."),AND(G519="642",'642 - CPSX'!$N$7="..."),AND(G519="242",'242 - CPSX'!$L$7="...")),"...",MONTH(B519)),"")</f>
        <v>8</v>
      </c>
      <c r="B519" s="10">
        <v>41864</v>
      </c>
      <c r="C519" s="11" t="s">
        <v>179</v>
      </c>
      <c r="D519" s="10">
        <v>41864</v>
      </c>
      <c r="E519" s="8" t="s">
        <v>107</v>
      </c>
      <c r="F519" s="5">
        <v>7500000</v>
      </c>
      <c r="G519" s="15" t="s">
        <v>198</v>
      </c>
      <c r="H519" s="7" t="s">
        <v>212</v>
      </c>
      <c r="I519" s="5" t="str">
        <f>IF(AND(G519="154",'154 - CPSX'!$L$7=TH!A519),"154",IF(AND(G519="632",'632 - CPSX'!$K$7=TH!A519),"632",IF(AND(G519="6421",'641 - CPSX'!$K$7=TH!A519),"641",IF(AND(G519="6422",'642 - CPSX'!$N$7=TH!A519),"642",IF(AND(G519="242",'242 - CPSX'!$L$7=TH!A519),"242","")))))</f>
        <v/>
      </c>
    </row>
    <row r="520" spans="1:9">
      <c r="A520" s="6">
        <f>IF(B520&lt;&gt;"",IF(OR(AND(G520="154",'154 - CPSX'!$L$7="..."),AND(G520="632",'632 - CPSX'!$K$7="..."),AND(G520="641",'641 - CPSX'!$K$7="..."),AND(G520="642",'642 - CPSX'!$N$7="..."),AND(G520="242",'242 - CPSX'!$L$7="...")),"...",MONTH(B520)),"")</f>
        <v>8</v>
      </c>
      <c r="B520" s="10">
        <v>41865</v>
      </c>
      <c r="C520" s="11" t="s">
        <v>153</v>
      </c>
      <c r="D520" s="10">
        <v>41865</v>
      </c>
      <c r="E520" s="8" t="s">
        <v>358</v>
      </c>
      <c r="F520" s="5">
        <v>786364</v>
      </c>
      <c r="G520" s="15" t="s">
        <v>198</v>
      </c>
      <c r="H520" s="7" t="s">
        <v>212</v>
      </c>
      <c r="I520" s="5" t="str">
        <f>IF(AND(G520="154",'154 - CPSX'!$L$7=TH!A520),"154",IF(AND(G520="632",'632 - CPSX'!$K$7=TH!A520),"632",IF(AND(G520="6421",'641 - CPSX'!$K$7=TH!A520),"641",IF(AND(G520="6422",'642 - CPSX'!$N$7=TH!A520),"642",IF(AND(G520="242",'242 - CPSX'!$L$7=TH!A520),"242","")))))</f>
        <v/>
      </c>
    </row>
    <row r="521" spans="1:9">
      <c r="A521" s="6">
        <f>IF(B521&lt;&gt;"",IF(OR(AND(G521="154",'154 - CPSX'!$L$7="..."),AND(G521="632",'632 - CPSX'!$K$7="..."),AND(G521="641",'641 - CPSX'!$K$7="..."),AND(G521="642",'642 - CPSX'!$N$7="..."),AND(G521="242",'242 - CPSX'!$L$7="...")),"...",MONTH(B521)),"")</f>
        <v>8</v>
      </c>
      <c r="B521" s="10">
        <v>41866</v>
      </c>
      <c r="C521" s="11" t="s">
        <v>154</v>
      </c>
      <c r="D521" s="10">
        <v>41866</v>
      </c>
      <c r="E521" s="8" t="s">
        <v>359</v>
      </c>
      <c r="F521" s="5">
        <v>5800000</v>
      </c>
      <c r="G521" s="15" t="s">
        <v>192</v>
      </c>
      <c r="H521" s="7" t="s">
        <v>212</v>
      </c>
      <c r="I521" s="5" t="str">
        <f>IF(AND(G521="154",'154 - CPSX'!$L$7=TH!A521),"154",IF(AND(G521="632",'632 - CPSX'!$K$7=TH!A521),"632",IF(AND(G521="6421",'641 - CPSX'!$K$7=TH!A521),"641",IF(AND(G521="6422",'642 - CPSX'!$N$7=TH!A521),"642",IF(AND(G521="242",'242 - CPSX'!$L$7=TH!A521),"242","")))))</f>
        <v/>
      </c>
    </row>
    <row r="522" spans="1:9">
      <c r="A522" s="6">
        <f>IF(B522&lt;&gt;"",IF(OR(AND(G522="154",'154 - CPSX'!$L$7="..."),AND(G522="632",'632 - CPSX'!$K$7="..."),AND(G522="641",'641 - CPSX'!$K$7="..."),AND(G522="642",'642 - CPSX'!$N$7="..."),AND(G522="242",'242 - CPSX'!$L$7="...")),"...",MONTH(B522)),"")</f>
        <v>8</v>
      </c>
      <c r="B522" s="10">
        <v>41866</v>
      </c>
      <c r="C522" s="11" t="s">
        <v>148</v>
      </c>
      <c r="D522" s="10">
        <v>41866</v>
      </c>
      <c r="E522" s="8" t="s">
        <v>123</v>
      </c>
      <c r="F522" s="5">
        <v>202991</v>
      </c>
      <c r="G522" s="15" t="s">
        <v>192</v>
      </c>
      <c r="H522" s="7" t="s">
        <v>212</v>
      </c>
      <c r="I522" s="5" t="str">
        <f>IF(AND(G522="154",'154 - CPSX'!$L$7=TH!A522),"154",IF(AND(G522="632",'632 - CPSX'!$K$7=TH!A522),"632",IF(AND(G522="6421",'641 - CPSX'!$K$7=TH!A522),"641",IF(AND(G522="6422",'642 - CPSX'!$N$7=TH!A522),"642",IF(AND(G522="242",'242 - CPSX'!$L$7=TH!A522),"242","")))))</f>
        <v/>
      </c>
    </row>
    <row r="523" spans="1:9">
      <c r="A523" s="6">
        <f>IF(B523&lt;&gt;"",IF(OR(AND(G523="154",'154 - CPSX'!$L$7="..."),AND(G523="632",'632 - CPSX'!$K$7="..."),AND(G523="641",'641 - CPSX'!$K$7="..."),AND(G523="642",'642 - CPSX'!$N$7="..."),AND(G523="242",'242 - CPSX'!$L$7="...")),"...",MONTH(B523)),"")</f>
        <v>8</v>
      </c>
      <c r="B523" s="10">
        <v>41869</v>
      </c>
      <c r="C523" s="11" t="s">
        <v>162</v>
      </c>
      <c r="D523" s="10">
        <v>41869</v>
      </c>
      <c r="E523" s="8" t="s">
        <v>358</v>
      </c>
      <c r="F523" s="5">
        <v>481818</v>
      </c>
      <c r="G523" s="15" t="s">
        <v>198</v>
      </c>
      <c r="H523" s="7" t="s">
        <v>212</v>
      </c>
      <c r="I523" s="5" t="str">
        <f>IF(AND(G523="154",'154 - CPSX'!$L$7=TH!A523),"154",IF(AND(G523="632",'632 - CPSX'!$K$7=TH!A523),"632",IF(AND(G523="6421",'641 - CPSX'!$K$7=TH!A523),"641",IF(AND(G523="6422",'642 - CPSX'!$N$7=TH!A523),"642",IF(AND(G523="242",'242 - CPSX'!$L$7=TH!A523),"242","")))))</f>
        <v/>
      </c>
    </row>
    <row r="524" spans="1:9">
      <c r="A524" s="6">
        <f>IF(B524&lt;&gt;"",IF(OR(AND(G524="154",'154 - CPSX'!$L$7="..."),AND(G524="632",'632 - CPSX'!$K$7="..."),AND(G524="641",'641 - CPSX'!$K$7="..."),AND(G524="642",'642 - CPSX'!$N$7="..."),AND(G524="242",'242 - CPSX'!$L$7="...")),"...",MONTH(B524)),"")</f>
        <v>8</v>
      </c>
      <c r="B524" s="10">
        <v>41869</v>
      </c>
      <c r="C524" s="11" t="s">
        <v>163</v>
      </c>
      <c r="D524" s="10">
        <v>41869</v>
      </c>
      <c r="E524" s="8" t="s">
        <v>123</v>
      </c>
      <c r="F524" s="5">
        <v>67664</v>
      </c>
      <c r="G524" s="15" t="s">
        <v>192</v>
      </c>
      <c r="H524" s="7" t="s">
        <v>212</v>
      </c>
      <c r="I524" s="5" t="str">
        <f>IF(AND(G524="154",'154 - CPSX'!$L$7=TH!A524),"154",IF(AND(G524="632",'632 - CPSX'!$K$7=TH!A524),"632",IF(AND(G524="6421",'641 - CPSX'!$K$7=TH!A524),"641",IF(AND(G524="6422",'642 - CPSX'!$N$7=TH!A524),"642",IF(AND(G524="242",'242 - CPSX'!$L$7=TH!A524),"242","")))))</f>
        <v/>
      </c>
    </row>
    <row r="525" spans="1:9">
      <c r="A525" s="6">
        <f>IF(B525&lt;&gt;"",IF(OR(AND(G525="154",'154 - CPSX'!$L$7="..."),AND(G525="632",'632 - CPSX'!$K$7="..."),AND(G525="641",'641 - CPSX'!$K$7="..."),AND(G525="642",'642 - CPSX'!$N$7="..."),AND(G525="242",'242 - CPSX'!$L$7="...")),"...",MONTH(B525)),"")</f>
        <v>8</v>
      </c>
      <c r="B525" s="10">
        <v>41869</v>
      </c>
      <c r="C525" s="11" t="s">
        <v>164</v>
      </c>
      <c r="D525" s="10">
        <v>41869</v>
      </c>
      <c r="E525" s="8" t="s">
        <v>123</v>
      </c>
      <c r="F525" s="5">
        <v>1801800</v>
      </c>
      <c r="G525" s="15" t="s">
        <v>192</v>
      </c>
      <c r="H525" s="7" t="s">
        <v>212</v>
      </c>
      <c r="I525" s="5" t="str">
        <f>IF(AND(G525="154",'154 - CPSX'!$L$7=TH!A525),"154",IF(AND(G525="632",'632 - CPSX'!$K$7=TH!A525),"632",IF(AND(G525="6421",'641 - CPSX'!$K$7=TH!A525),"641",IF(AND(G525="6422",'642 - CPSX'!$N$7=TH!A525),"642",IF(AND(G525="242",'242 - CPSX'!$L$7=TH!A525),"242","")))))</f>
        <v/>
      </c>
    </row>
    <row r="526" spans="1:9">
      <c r="A526" s="6">
        <f>IF(B526&lt;&gt;"",IF(OR(AND(G526="154",'154 - CPSX'!$L$7="..."),AND(G526="632",'632 - CPSX'!$K$7="..."),AND(G526="641",'641 - CPSX'!$K$7="..."),AND(G526="642",'642 - CPSX'!$N$7="..."),AND(G526="242",'242 - CPSX'!$L$7="...")),"...",MONTH(B526)),"")</f>
        <v>8</v>
      </c>
      <c r="B526" s="10">
        <v>41870</v>
      </c>
      <c r="C526" s="11" t="s">
        <v>180</v>
      </c>
      <c r="D526" s="10">
        <v>41870</v>
      </c>
      <c r="E526" s="8" t="s">
        <v>360</v>
      </c>
      <c r="F526" s="5">
        <v>1477000</v>
      </c>
      <c r="G526" s="15" t="s">
        <v>192</v>
      </c>
      <c r="H526" s="7" t="s">
        <v>212</v>
      </c>
      <c r="I526" s="5" t="str">
        <f>IF(AND(G526="154",'154 - CPSX'!$L$7=TH!A526),"154",IF(AND(G526="632",'632 - CPSX'!$K$7=TH!A526),"632",IF(AND(G526="6421",'641 - CPSX'!$K$7=TH!A526),"641",IF(AND(G526="6422",'642 - CPSX'!$N$7=TH!A526),"642",IF(AND(G526="242",'242 - CPSX'!$L$7=TH!A526),"242","")))))</f>
        <v/>
      </c>
    </row>
    <row r="527" spans="1:9">
      <c r="A527" s="6">
        <f>IF(B527&lt;&gt;"",IF(OR(AND(G527="154",'154 - CPSX'!$L$7="..."),AND(G527="632",'632 - CPSX'!$K$7="..."),AND(G527="641",'641 - CPSX'!$K$7="..."),AND(G527="642",'642 - CPSX'!$N$7="..."),AND(G527="242",'242 - CPSX'!$L$7="...")),"...",MONTH(B527)),"")</f>
        <v>8</v>
      </c>
      <c r="B527" s="10">
        <v>41871</v>
      </c>
      <c r="C527" s="11" t="s">
        <v>165</v>
      </c>
      <c r="D527" s="10">
        <v>41871</v>
      </c>
      <c r="E527" s="8" t="s">
        <v>123</v>
      </c>
      <c r="F527" s="5">
        <v>902182</v>
      </c>
      <c r="G527" s="15" t="s">
        <v>192</v>
      </c>
      <c r="H527" s="7" t="s">
        <v>212</v>
      </c>
      <c r="I527" s="5" t="str">
        <f>IF(AND(G527="154",'154 - CPSX'!$L$7=TH!A527),"154",IF(AND(G527="632",'632 - CPSX'!$K$7=TH!A527),"632",IF(AND(G527="6421",'641 - CPSX'!$K$7=TH!A527),"641",IF(AND(G527="6422",'642 - CPSX'!$N$7=TH!A527),"642",IF(AND(G527="242",'242 - CPSX'!$L$7=TH!A527),"242","")))))</f>
        <v/>
      </c>
    </row>
    <row r="528" spans="1:9">
      <c r="A528" s="6">
        <f>IF(B528&lt;&gt;"",IF(OR(AND(G528="154",'154 - CPSX'!$L$7="..."),AND(G528="632",'632 - CPSX'!$K$7="..."),AND(G528="641",'641 - CPSX'!$K$7="..."),AND(G528="642",'642 - CPSX'!$N$7="..."),AND(G528="242",'242 - CPSX'!$L$7="...")),"...",MONTH(B528)),"")</f>
        <v>8</v>
      </c>
      <c r="B528" s="10">
        <v>41877</v>
      </c>
      <c r="C528" s="11" t="s">
        <v>141</v>
      </c>
      <c r="D528" s="10">
        <v>41877</v>
      </c>
      <c r="E528" s="8" t="s">
        <v>361</v>
      </c>
      <c r="F528" s="5">
        <v>4476625</v>
      </c>
      <c r="G528" s="15" t="s">
        <v>198</v>
      </c>
      <c r="H528" s="7" t="s">
        <v>212</v>
      </c>
      <c r="I528" s="5" t="str">
        <f>IF(AND(G528="154",'154 - CPSX'!$L$7=TH!A528),"154",IF(AND(G528="632",'632 - CPSX'!$K$7=TH!A528),"632",IF(AND(G528="6421",'641 - CPSX'!$K$7=TH!A528),"641",IF(AND(G528="6422",'642 - CPSX'!$N$7=TH!A528),"642",IF(AND(G528="242",'242 - CPSX'!$L$7=TH!A528),"242","")))))</f>
        <v/>
      </c>
    </row>
    <row r="529" spans="1:9">
      <c r="A529" s="6">
        <f>IF(B529&lt;&gt;"",IF(OR(AND(G529="154",'154 - CPSX'!$L$7="..."),AND(G529="632",'632 - CPSX'!$K$7="..."),AND(G529="641",'641 - CPSX'!$K$7="..."),AND(G529="642",'642 - CPSX'!$N$7="..."),AND(G529="242",'242 - CPSX'!$L$7="...")),"...",MONTH(B529)),"")</f>
        <v>8</v>
      </c>
      <c r="B529" s="10">
        <v>41877</v>
      </c>
      <c r="C529" s="11" t="s">
        <v>181</v>
      </c>
      <c r="D529" s="10">
        <v>41877</v>
      </c>
      <c r="E529" s="8" t="s">
        <v>362</v>
      </c>
      <c r="F529" s="5">
        <v>14400000</v>
      </c>
      <c r="G529" s="15" t="s">
        <v>192</v>
      </c>
      <c r="H529" s="7" t="s">
        <v>212</v>
      </c>
      <c r="I529" s="5" t="str">
        <f>IF(AND(G529="154",'154 - CPSX'!$L$7=TH!A529),"154",IF(AND(G529="632",'632 - CPSX'!$K$7=TH!A529),"632",IF(AND(G529="6421",'641 - CPSX'!$K$7=TH!A529),"641",IF(AND(G529="6422",'642 - CPSX'!$N$7=TH!A529),"642",IF(AND(G529="242",'242 - CPSX'!$L$7=TH!A529),"242","")))))</f>
        <v/>
      </c>
    </row>
    <row r="530" spans="1:9">
      <c r="A530" s="6">
        <f>IF(B530&lt;&gt;"",IF(OR(AND(G530="154",'154 - CPSX'!$L$7="..."),AND(G530="632",'632 - CPSX'!$K$7="..."),AND(G530="641",'641 - CPSX'!$K$7="..."),AND(G530="642",'642 - CPSX'!$N$7="..."),AND(G530="242",'242 - CPSX'!$L$7="...")),"...",MONTH(B530)),"")</f>
        <v>8</v>
      </c>
      <c r="B530" s="10">
        <v>41879</v>
      </c>
      <c r="C530" s="11" t="s">
        <v>167</v>
      </c>
      <c r="D530" s="10">
        <v>41879</v>
      </c>
      <c r="E530" s="8" t="s">
        <v>123</v>
      </c>
      <c r="F530" s="5">
        <v>2458445</v>
      </c>
      <c r="G530" s="15" t="s">
        <v>192</v>
      </c>
      <c r="H530" s="7" t="s">
        <v>212</v>
      </c>
      <c r="I530" s="5" t="str">
        <f>IF(AND(G530="154",'154 - CPSX'!$L$7=TH!A530),"154",IF(AND(G530="632",'632 - CPSX'!$K$7=TH!A530),"632",IF(AND(G530="6421",'641 - CPSX'!$K$7=TH!A530),"641",IF(AND(G530="6422",'642 - CPSX'!$N$7=TH!A530),"642",IF(AND(G530="242",'242 - CPSX'!$L$7=TH!A530),"242","")))))</f>
        <v/>
      </c>
    </row>
    <row r="531" spans="1:9">
      <c r="A531" s="6">
        <f>IF(B531&lt;&gt;"",IF(OR(AND(G531="154",'154 - CPSX'!$L$7="..."),AND(G531="632",'632 - CPSX'!$K$7="..."),AND(G531="641",'641 - CPSX'!$K$7="..."),AND(G531="642",'642 - CPSX'!$N$7="..."),AND(G531="242",'242 - CPSX'!$L$7="...")),"...",MONTH(B531)),"")</f>
        <v>8</v>
      </c>
      <c r="B531" s="10">
        <v>41879</v>
      </c>
      <c r="C531" s="11" t="s">
        <v>149</v>
      </c>
      <c r="D531" s="10">
        <v>41879</v>
      </c>
      <c r="E531" s="8" t="s">
        <v>363</v>
      </c>
      <c r="F531" s="5">
        <v>2096292</v>
      </c>
      <c r="G531" s="15" t="s">
        <v>192</v>
      </c>
      <c r="H531" s="7" t="s">
        <v>212</v>
      </c>
      <c r="I531" s="5" t="str">
        <f>IF(AND(G531="154",'154 - CPSX'!$L$7=TH!A531),"154",IF(AND(G531="632",'632 - CPSX'!$K$7=TH!A531),"632",IF(AND(G531="6421",'641 - CPSX'!$K$7=TH!A531),"641",IF(AND(G531="6422",'642 - CPSX'!$N$7=TH!A531),"642",IF(AND(G531="242",'242 - CPSX'!$L$7=TH!A531),"242","")))))</f>
        <v/>
      </c>
    </row>
    <row r="532" spans="1:9">
      <c r="A532" s="6">
        <f>IF(B532&lt;&gt;"",IF(OR(AND(G532="154",'154 - CPSX'!$L$7="..."),AND(G532="632",'632 - CPSX'!$K$7="..."),AND(G532="641",'641 - CPSX'!$K$7="..."),AND(G532="642",'642 - CPSX'!$N$7="..."),AND(G532="242",'242 - CPSX'!$L$7="...")),"...",MONTH(B532)),"")</f>
        <v>8</v>
      </c>
      <c r="B532" s="10">
        <v>41880</v>
      </c>
      <c r="C532" s="11" t="s">
        <v>142</v>
      </c>
      <c r="D532" s="10">
        <v>41880</v>
      </c>
      <c r="E532" s="8" t="s">
        <v>123</v>
      </c>
      <c r="F532" s="5">
        <v>286118</v>
      </c>
      <c r="G532" s="15" t="s">
        <v>192</v>
      </c>
      <c r="H532" s="7" t="s">
        <v>212</v>
      </c>
      <c r="I532" s="5" t="str">
        <f>IF(AND(G532="154",'154 - CPSX'!$L$7=TH!A532),"154",IF(AND(G532="632",'632 - CPSX'!$K$7=TH!A532),"632",IF(AND(G532="6421",'641 - CPSX'!$K$7=TH!A532),"641",IF(AND(G532="6422",'642 - CPSX'!$N$7=TH!A532),"642",IF(AND(G532="242",'242 - CPSX'!$L$7=TH!A532),"242","")))))</f>
        <v/>
      </c>
    </row>
    <row r="533" spans="1:9">
      <c r="A533" s="6">
        <f>IF(B533&lt;&gt;"",IF(OR(AND(G533="154",'154 - CPSX'!$L$7="..."),AND(G533="632",'632 - CPSX'!$K$7="..."),AND(G533="641",'641 - CPSX'!$K$7="..."),AND(G533="642",'642 - CPSX'!$N$7="..."),AND(G533="242",'242 - CPSX'!$L$7="...")),"...",MONTH(B533)),"")</f>
        <v>8</v>
      </c>
      <c r="B533" s="10">
        <v>41881</v>
      </c>
      <c r="C533" s="11" t="s">
        <v>150</v>
      </c>
      <c r="D533" s="10">
        <v>41881</v>
      </c>
      <c r="E533" s="8" t="s">
        <v>123</v>
      </c>
      <c r="F533" s="5">
        <v>929345</v>
      </c>
      <c r="G533" s="15" t="s">
        <v>192</v>
      </c>
      <c r="H533" s="7" t="s">
        <v>212</v>
      </c>
      <c r="I533" s="5" t="str">
        <f>IF(AND(G533="154",'154 - CPSX'!$L$7=TH!A533),"154",IF(AND(G533="632",'632 - CPSX'!$K$7=TH!A533),"632",IF(AND(G533="6421",'641 - CPSX'!$K$7=TH!A533),"641",IF(AND(G533="6422",'642 - CPSX'!$N$7=TH!A533),"642",IF(AND(G533="242",'242 - CPSX'!$L$7=TH!A533),"242","")))))</f>
        <v/>
      </c>
    </row>
    <row r="534" spans="1:9">
      <c r="A534" s="6">
        <f>IF(B534&lt;&gt;"",IF(OR(AND(G534="154",'154 - CPSX'!$L$7="..."),AND(G534="632",'632 - CPSX'!$K$7="..."),AND(G534="641",'641 - CPSX'!$K$7="..."),AND(G534="642",'642 - CPSX'!$N$7="..."),AND(G534="242",'242 - CPSX'!$L$7="...")),"...",MONTH(B534)),"")</f>
        <v>8</v>
      </c>
      <c r="B534" s="10">
        <v>41882</v>
      </c>
      <c r="C534" s="11" t="s">
        <v>143</v>
      </c>
      <c r="D534" s="10">
        <v>41882</v>
      </c>
      <c r="E534" s="8" t="s">
        <v>123</v>
      </c>
      <c r="F534" s="5">
        <v>107909</v>
      </c>
      <c r="G534" s="15" t="s">
        <v>192</v>
      </c>
      <c r="H534" s="7" t="s">
        <v>212</v>
      </c>
      <c r="I534" s="5" t="str">
        <f>IF(AND(G534="154",'154 - CPSX'!$L$7=TH!A534),"154",IF(AND(G534="632",'632 - CPSX'!$K$7=TH!A534),"632",IF(AND(G534="6421",'641 - CPSX'!$K$7=TH!A534),"641",IF(AND(G534="6422",'642 - CPSX'!$N$7=TH!A534),"642",IF(AND(G534="242",'242 - CPSX'!$L$7=TH!A534),"242","")))))</f>
        <v/>
      </c>
    </row>
    <row r="535" spans="1:9">
      <c r="A535" s="6">
        <f>IF(B535&lt;&gt;"",IF(OR(AND(G535="154",'154 - CPSX'!$L$7="..."),AND(G535="632",'632 - CPSX'!$K$7="..."),AND(G535="641",'641 - CPSX'!$K$7="..."),AND(G535="642",'642 - CPSX'!$N$7="..."),AND(G535="242",'242 - CPSX'!$L$7="...")),"...",MONTH(B535)),"")</f>
        <v>8</v>
      </c>
      <c r="B535" s="10">
        <v>41882</v>
      </c>
      <c r="C535" s="11" t="s">
        <v>39</v>
      </c>
      <c r="D535" s="10">
        <v>41882</v>
      </c>
      <c r="E535" s="8" t="s">
        <v>125</v>
      </c>
      <c r="F535" s="5">
        <v>3671166</v>
      </c>
      <c r="G535" s="15" t="s">
        <v>192</v>
      </c>
      <c r="H535" s="7" t="s">
        <v>61</v>
      </c>
      <c r="I535" s="5" t="str">
        <f>IF(AND(G535="154",'154 - CPSX'!$L$7=TH!A535),"154",IF(AND(G535="632",'632 - CPSX'!$K$7=TH!A535),"632",IF(AND(G535="6421",'641 - CPSX'!$K$7=TH!A535),"641",IF(AND(G535="6422",'642 - CPSX'!$N$7=TH!A535),"642",IF(AND(G535="242",'242 - CPSX'!$L$7=TH!A535),"242","")))))</f>
        <v/>
      </c>
    </row>
    <row r="536" spans="1:9">
      <c r="A536" s="6">
        <f>IF(B536&lt;&gt;"",IF(OR(AND(G536="154",'154 - CPSX'!$L$7="..."),AND(G536="632",'632 - CPSX'!$K$7="..."),AND(G536="641",'641 - CPSX'!$K$7="..."),AND(G536="642",'642 - CPSX'!$N$7="..."),AND(G536="242",'242 - CPSX'!$L$7="...")),"...",MONTH(B536)),"")</f>
        <v>8</v>
      </c>
      <c r="B536" s="10">
        <v>41882</v>
      </c>
      <c r="C536" s="11" t="s">
        <v>39</v>
      </c>
      <c r="D536" s="10">
        <v>41882</v>
      </c>
      <c r="E536" s="8" t="s">
        <v>126</v>
      </c>
      <c r="F536" s="5">
        <v>28546837</v>
      </c>
      <c r="G536" s="15" t="s">
        <v>192</v>
      </c>
      <c r="H536" s="7" t="s">
        <v>61</v>
      </c>
      <c r="I536" s="5" t="str">
        <f>IF(AND(G536="154",'154 - CPSX'!$L$7=TH!A536),"154",IF(AND(G536="632",'632 - CPSX'!$K$7=TH!A536),"632",IF(AND(G536="6421",'641 - CPSX'!$K$7=TH!A536),"641",IF(AND(G536="6422",'642 - CPSX'!$N$7=TH!A536),"642",IF(AND(G536="242",'242 - CPSX'!$L$7=TH!A536),"242","")))))</f>
        <v/>
      </c>
    </row>
    <row r="537" spans="1:9">
      <c r="A537" s="6">
        <f>IF(B537&lt;&gt;"",IF(OR(AND(G537="154",'154 - CPSX'!$L$7="..."),AND(G537="632",'632 - CPSX'!$K$7="..."),AND(G537="641",'641 - CPSX'!$K$7="..."),AND(G537="642",'642 - CPSX'!$N$7="..."),AND(G537="242",'242 - CPSX'!$L$7="...")),"...",MONTH(B537)),"")</f>
        <v>8</v>
      </c>
      <c r="B537" s="10">
        <v>41882</v>
      </c>
      <c r="C537" s="11" t="s">
        <v>39</v>
      </c>
      <c r="D537" s="10">
        <v>41882</v>
      </c>
      <c r="E537" s="8" t="s">
        <v>108</v>
      </c>
      <c r="F537" s="5">
        <v>34991538</v>
      </c>
      <c r="G537" s="15" t="s">
        <v>198</v>
      </c>
      <c r="H537" s="7" t="s">
        <v>77</v>
      </c>
      <c r="I537" s="5" t="str">
        <f>IF(AND(G537="154",'154 - CPSX'!$L$7=TH!A537),"154",IF(AND(G537="632",'632 - CPSX'!$K$7=TH!A537),"632",IF(AND(G537="6421",'641 - CPSX'!$K$7=TH!A537),"641",IF(AND(G537="6422",'642 - CPSX'!$N$7=TH!A537),"642",IF(AND(G537="242",'242 - CPSX'!$L$7=TH!A537),"242","")))))</f>
        <v/>
      </c>
    </row>
    <row r="538" spans="1:9">
      <c r="A538" s="6">
        <f>IF(B538&lt;&gt;"",IF(OR(AND(G538="154",'154 - CPSX'!$L$7="..."),AND(G538="632",'632 - CPSX'!$K$7="..."),AND(G538="641",'641 - CPSX'!$K$7="..."),AND(G538="642",'642 - CPSX'!$N$7="..."),AND(G538="242",'242 - CPSX'!$L$7="...")),"...",MONTH(B538)),"")</f>
        <v>8</v>
      </c>
      <c r="B538" s="10">
        <v>41882</v>
      </c>
      <c r="C538" s="11" t="s">
        <v>39</v>
      </c>
      <c r="D538" s="10">
        <v>41882</v>
      </c>
      <c r="E538" s="8" t="s">
        <v>109</v>
      </c>
      <c r="F538" s="5">
        <v>3075000</v>
      </c>
      <c r="G538" s="15" t="s">
        <v>198</v>
      </c>
      <c r="H538" s="7" t="s">
        <v>77</v>
      </c>
      <c r="I538" s="5" t="str">
        <f>IF(AND(G538="154",'154 - CPSX'!$L$7=TH!A538),"154",IF(AND(G538="632",'632 - CPSX'!$K$7=TH!A538),"632",IF(AND(G538="6421",'641 - CPSX'!$K$7=TH!A538),"641",IF(AND(G538="6422",'642 - CPSX'!$N$7=TH!A538),"642",IF(AND(G538="242",'242 - CPSX'!$L$7=TH!A538),"242","")))))</f>
        <v/>
      </c>
    </row>
    <row r="539" spans="1:9">
      <c r="A539" s="6">
        <f>IF(B539&lt;&gt;"",IF(OR(AND(G539="154",'154 - CPSX'!$L$7="..."),AND(G539="632",'632 - CPSX'!$K$7="..."),AND(G539="641",'641 - CPSX'!$K$7="..."),AND(G539="642",'642 - CPSX'!$N$7="..."),AND(G539="242",'242 - CPSX'!$L$7="...")),"...",MONTH(B539)),"")</f>
        <v>8</v>
      </c>
      <c r="B539" s="10">
        <v>41882</v>
      </c>
      <c r="C539" s="11" t="s">
        <v>39</v>
      </c>
      <c r="D539" s="10">
        <v>41882</v>
      </c>
      <c r="E539" s="8" t="s">
        <v>110</v>
      </c>
      <c r="F539" s="5">
        <v>6393960</v>
      </c>
      <c r="G539" s="15" t="s">
        <v>198</v>
      </c>
      <c r="H539" s="7" t="s">
        <v>82</v>
      </c>
      <c r="I539" s="5" t="str">
        <f>IF(AND(G539="154",'154 - CPSX'!$L$7=TH!A539),"154",IF(AND(G539="632",'632 - CPSX'!$K$7=TH!A539),"632",IF(AND(G539="6421",'641 - CPSX'!$K$7=TH!A539),"641",IF(AND(G539="6422",'642 - CPSX'!$N$7=TH!A539),"642",IF(AND(G539="242",'242 - CPSX'!$L$7=TH!A539),"242","")))))</f>
        <v/>
      </c>
    </row>
    <row r="540" spans="1:9">
      <c r="A540" s="6">
        <f>IF(B540&lt;&gt;"",IF(OR(AND(G540="154",'154 - CPSX'!$L$7="..."),AND(G540="632",'632 - CPSX'!$K$7="..."),AND(G540="641",'641 - CPSX'!$K$7="..."),AND(G540="642",'642 - CPSX'!$N$7="..."),AND(G540="242",'242 - CPSX'!$L$7="...")),"...",MONTH(B540)),"")</f>
        <v>8</v>
      </c>
      <c r="B540" s="10">
        <v>41882</v>
      </c>
      <c r="C540" s="11" t="s">
        <v>39</v>
      </c>
      <c r="D540" s="10">
        <v>41882</v>
      </c>
      <c r="E540" s="8" t="s">
        <v>111</v>
      </c>
      <c r="F540" s="5">
        <v>1065660</v>
      </c>
      <c r="G540" s="15" t="s">
        <v>198</v>
      </c>
      <c r="H540" s="7" t="s">
        <v>85</v>
      </c>
      <c r="I540" s="5" t="str">
        <f>IF(AND(G540="154",'154 - CPSX'!$L$7=TH!A540),"154",IF(AND(G540="632",'632 - CPSX'!$K$7=TH!A540),"632",IF(AND(G540="6421",'641 - CPSX'!$K$7=TH!A540),"641",IF(AND(G540="6422",'642 - CPSX'!$N$7=TH!A540),"642",IF(AND(G540="242",'242 - CPSX'!$L$7=TH!A540),"242","")))))</f>
        <v/>
      </c>
    </row>
    <row r="541" spans="1:9">
      <c r="A541" s="6">
        <f>IF(B541&lt;&gt;"",IF(OR(AND(G541="154",'154 - CPSX'!$L$7="..."),AND(G541="632",'632 - CPSX'!$K$7="..."),AND(G541="641",'641 - CPSX'!$K$7="..."),AND(G541="642",'642 - CPSX'!$N$7="..."),AND(G541="242",'242 - CPSX'!$L$7="...")),"...",MONTH(B541)),"")</f>
        <v>8</v>
      </c>
      <c r="B541" s="10">
        <v>41882</v>
      </c>
      <c r="C541" s="11" t="s">
        <v>39</v>
      </c>
      <c r="D541" s="10">
        <v>41882</v>
      </c>
      <c r="E541" s="8" t="s">
        <v>112</v>
      </c>
      <c r="F541" s="5">
        <v>355220</v>
      </c>
      <c r="G541" s="15" t="s">
        <v>198</v>
      </c>
      <c r="H541" s="7" t="s">
        <v>229</v>
      </c>
      <c r="I541" s="5" t="str">
        <f>IF(AND(G541="154",'154 - CPSX'!$L$7=TH!A541),"154",IF(AND(G541="632",'632 - CPSX'!$K$7=TH!A541),"632",IF(AND(G541="6421",'641 - CPSX'!$K$7=TH!A541),"641",IF(AND(G541="6422",'642 - CPSX'!$N$7=TH!A541),"642",IF(AND(G541="242",'242 - CPSX'!$L$7=TH!A541),"242","")))))</f>
        <v/>
      </c>
    </row>
    <row r="542" spans="1:9">
      <c r="A542" s="6">
        <f>IF(B542&lt;&gt;"",IF(OR(AND(G542="154",'154 - CPSX'!$L$7="..."),AND(G542="632",'632 - CPSX'!$K$7="..."),AND(G542="641",'641 - CPSX'!$K$7="..."),AND(G542="642",'642 - CPSX'!$N$7="..."),AND(G542="242",'242 - CPSX'!$L$7="...")),"...",MONTH(B542)),"")</f>
        <v>9</v>
      </c>
      <c r="B542" s="10">
        <v>41893</v>
      </c>
      <c r="C542" s="11" t="s">
        <v>113</v>
      </c>
      <c r="D542" s="10">
        <v>41893</v>
      </c>
      <c r="E542" s="8" t="s">
        <v>194</v>
      </c>
      <c r="F542" s="5">
        <v>20000</v>
      </c>
      <c r="G542" s="15" t="s">
        <v>192</v>
      </c>
      <c r="H542" s="7" t="s">
        <v>115</v>
      </c>
      <c r="I542" s="5" t="str">
        <f>IF(AND(G542="154",'154 - CPSX'!$L$7=TH!A542),"154",IF(AND(G542="632",'632 - CPSX'!$K$7=TH!A542),"632",IF(AND(G542="6421",'641 - CPSX'!$K$7=TH!A542),"641",IF(AND(G542="6422",'642 - CPSX'!$N$7=TH!A542),"642",IF(AND(G542="242",'242 - CPSX'!$L$7=TH!A542),"242","")))))</f>
        <v/>
      </c>
    </row>
    <row r="543" spans="1:9">
      <c r="A543" s="6">
        <f>IF(B543&lt;&gt;"",IF(OR(AND(G543="154",'154 - CPSX'!$L$7="..."),AND(G543="632",'632 - CPSX'!$K$7="..."),AND(G543="641",'641 - CPSX'!$K$7="..."),AND(G543="642",'642 - CPSX'!$N$7="..."),AND(G543="242",'242 - CPSX'!$L$7="...")),"...",MONTH(B543)),"")</f>
        <v>9</v>
      </c>
      <c r="B543" s="10">
        <v>41893</v>
      </c>
      <c r="C543" s="11" t="s">
        <v>113</v>
      </c>
      <c r="D543" s="10">
        <v>41893</v>
      </c>
      <c r="E543" s="8" t="s">
        <v>194</v>
      </c>
      <c r="F543" s="5">
        <v>20000</v>
      </c>
      <c r="G543" s="15" t="s">
        <v>192</v>
      </c>
      <c r="H543" s="7" t="s">
        <v>115</v>
      </c>
      <c r="I543" s="5" t="str">
        <f>IF(AND(G543="154",'154 - CPSX'!$L$7=TH!A543),"154",IF(AND(G543="632",'632 - CPSX'!$K$7=TH!A543),"632",IF(AND(G543="6421",'641 - CPSX'!$K$7=TH!A543),"641",IF(AND(G543="6422",'642 - CPSX'!$N$7=TH!A543),"642",IF(AND(G543="242",'242 - CPSX'!$L$7=TH!A543),"242","")))))</f>
        <v/>
      </c>
    </row>
    <row r="544" spans="1:9">
      <c r="A544" s="6">
        <f>IF(B544&lt;&gt;"",IF(OR(AND(G544="154",'154 - CPSX'!$L$7="..."),AND(G544="632",'632 - CPSX'!$K$7="..."),AND(G544="641",'641 - CPSX'!$K$7="..."),AND(G544="642",'642 - CPSX'!$N$7="..."),AND(G544="242",'242 - CPSX'!$L$7="...")),"...",MONTH(B544)),"")</f>
        <v>9</v>
      </c>
      <c r="B544" s="10">
        <v>41893</v>
      </c>
      <c r="C544" s="11" t="s">
        <v>113</v>
      </c>
      <c r="D544" s="10">
        <v>41893</v>
      </c>
      <c r="E544" s="8" t="s">
        <v>194</v>
      </c>
      <c r="F544" s="5">
        <v>25000</v>
      </c>
      <c r="G544" s="15" t="s">
        <v>192</v>
      </c>
      <c r="H544" s="7" t="s">
        <v>115</v>
      </c>
      <c r="I544" s="5" t="str">
        <f>IF(AND(G544="154",'154 - CPSX'!$L$7=TH!A544),"154",IF(AND(G544="632",'632 - CPSX'!$K$7=TH!A544),"632",IF(AND(G544="6421",'641 - CPSX'!$K$7=TH!A544),"641",IF(AND(G544="6422",'642 - CPSX'!$N$7=TH!A544),"642",IF(AND(G544="242",'242 - CPSX'!$L$7=TH!A544),"242","")))))</f>
        <v/>
      </c>
    </row>
    <row r="545" spans="1:9">
      <c r="A545" s="6">
        <f>IF(B545&lt;&gt;"",IF(OR(AND(G545="154",'154 - CPSX'!$L$7="..."),AND(G545="632",'632 - CPSX'!$K$7="..."),AND(G545="641",'641 - CPSX'!$K$7="..."),AND(G545="642",'642 - CPSX'!$N$7="..."),AND(G545="242",'242 - CPSX'!$L$7="...")),"...",MONTH(B545)),"")</f>
        <v>9</v>
      </c>
      <c r="B545" s="10">
        <v>41893</v>
      </c>
      <c r="C545" s="11" t="s">
        <v>113</v>
      </c>
      <c r="D545" s="10">
        <v>41893</v>
      </c>
      <c r="E545" s="8" t="s">
        <v>194</v>
      </c>
      <c r="F545" s="5">
        <v>20000</v>
      </c>
      <c r="G545" s="15" t="s">
        <v>192</v>
      </c>
      <c r="H545" s="7" t="s">
        <v>115</v>
      </c>
      <c r="I545" s="5" t="str">
        <f>IF(AND(G545="154",'154 - CPSX'!$L$7=TH!A545),"154",IF(AND(G545="632",'632 - CPSX'!$K$7=TH!A545),"632",IF(AND(G545="6421",'641 - CPSX'!$K$7=TH!A545),"641",IF(AND(G545="6422",'642 - CPSX'!$N$7=TH!A545),"642",IF(AND(G545="242",'242 - CPSX'!$L$7=TH!A545),"242","")))))</f>
        <v/>
      </c>
    </row>
    <row r="546" spans="1:9">
      <c r="A546" s="6">
        <f>IF(B546&lt;&gt;"",IF(OR(AND(G546="154",'154 - CPSX'!$L$7="..."),AND(G546="632",'632 - CPSX'!$K$7="..."),AND(G546="641",'641 - CPSX'!$K$7="..."),AND(G546="642",'642 - CPSX'!$N$7="..."),AND(G546="242",'242 - CPSX'!$L$7="...")),"...",MONTH(B546)),"")</f>
        <v>9</v>
      </c>
      <c r="B546" s="10">
        <v>41898</v>
      </c>
      <c r="C546" s="11" t="s">
        <v>113</v>
      </c>
      <c r="D546" s="10">
        <v>41898</v>
      </c>
      <c r="E546" s="8" t="s">
        <v>230</v>
      </c>
      <c r="F546" s="5">
        <v>317625</v>
      </c>
      <c r="G546" s="15" t="s">
        <v>192</v>
      </c>
      <c r="H546" s="7" t="s">
        <v>115</v>
      </c>
      <c r="I546" s="5" t="str">
        <f>IF(AND(G546="154",'154 - CPSX'!$L$7=TH!A546),"154",IF(AND(G546="632",'632 - CPSX'!$K$7=TH!A546),"632",IF(AND(G546="6421",'641 - CPSX'!$K$7=TH!A546),"641",IF(AND(G546="6422",'642 - CPSX'!$N$7=TH!A546),"642",IF(AND(G546="242",'242 - CPSX'!$L$7=TH!A546),"242","")))))</f>
        <v/>
      </c>
    </row>
    <row r="547" spans="1:9">
      <c r="A547" s="6">
        <f>IF(B547&lt;&gt;"",IF(OR(AND(G547="154",'154 - CPSX'!$L$7="..."),AND(G547="632",'632 - CPSX'!$K$7="..."),AND(G547="641",'641 - CPSX'!$K$7="..."),AND(G547="642",'642 - CPSX'!$N$7="..."),AND(G547="242",'242 - CPSX'!$L$7="...")),"...",MONTH(B547)),"")</f>
        <v>9</v>
      </c>
      <c r="B547" s="10">
        <v>41904</v>
      </c>
      <c r="C547" s="11" t="s">
        <v>113</v>
      </c>
      <c r="D547" s="10">
        <v>41904</v>
      </c>
      <c r="E547" s="8" t="s">
        <v>247</v>
      </c>
      <c r="F547" s="5">
        <v>50000</v>
      </c>
      <c r="G547" s="15" t="s">
        <v>192</v>
      </c>
      <c r="H547" s="7" t="s">
        <v>115</v>
      </c>
      <c r="I547" s="5" t="str">
        <f>IF(AND(G547="154",'154 - CPSX'!$L$7=TH!A547),"154",IF(AND(G547="632",'632 - CPSX'!$K$7=TH!A547),"632",IF(AND(G547="6421",'641 - CPSX'!$K$7=TH!A547),"641",IF(AND(G547="6422",'642 - CPSX'!$N$7=TH!A547),"642",IF(AND(G547="242",'242 - CPSX'!$L$7=TH!A547),"242","")))))</f>
        <v/>
      </c>
    </row>
    <row r="548" spans="1:9">
      <c r="A548" s="6">
        <f>IF(B548&lt;&gt;"",IF(OR(AND(G548="154",'154 - CPSX'!$L$7="..."),AND(G548="632",'632 - CPSX'!$K$7="..."),AND(G548="641",'641 - CPSX'!$K$7="..."),AND(G548="642",'642 - CPSX'!$N$7="..."),AND(G548="242",'242 - CPSX'!$L$7="...")),"...",MONTH(B548)),"")</f>
        <v>9</v>
      </c>
      <c r="B548" s="10">
        <v>41904</v>
      </c>
      <c r="C548" s="11" t="s">
        <v>113</v>
      </c>
      <c r="D548" s="10">
        <v>41904</v>
      </c>
      <c r="E548" s="8" t="s">
        <v>247</v>
      </c>
      <c r="F548" s="5">
        <v>50000</v>
      </c>
      <c r="G548" s="15" t="s">
        <v>192</v>
      </c>
      <c r="H548" s="7" t="s">
        <v>115</v>
      </c>
      <c r="I548" s="5" t="str">
        <f>IF(AND(G548="154",'154 - CPSX'!$L$7=TH!A548),"154",IF(AND(G548="632",'632 - CPSX'!$K$7=TH!A548),"632",IF(AND(G548="6421",'641 - CPSX'!$K$7=TH!A548),"641",IF(AND(G548="6422",'642 - CPSX'!$N$7=TH!A548),"642",IF(AND(G548="242",'242 - CPSX'!$L$7=TH!A548),"242","")))))</f>
        <v/>
      </c>
    </row>
    <row r="549" spans="1:9">
      <c r="A549" s="6">
        <f>IF(B549&lt;&gt;"",IF(OR(AND(G549="154",'154 - CPSX'!$L$7="..."),AND(G549="632",'632 - CPSX'!$K$7="..."),AND(G549="641",'641 - CPSX'!$K$7="..."),AND(G549="642",'642 - CPSX'!$N$7="..."),AND(G549="242",'242 - CPSX'!$L$7="...")),"...",MONTH(B549)),"")</f>
        <v>9</v>
      </c>
      <c r="B549" s="10">
        <v>41904</v>
      </c>
      <c r="C549" s="11" t="s">
        <v>113</v>
      </c>
      <c r="D549" s="10">
        <v>41904</v>
      </c>
      <c r="E549" s="8" t="s">
        <v>247</v>
      </c>
      <c r="F549" s="5">
        <v>50000</v>
      </c>
      <c r="G549" s="15" t="s">
        <v>192</v>
      </c>
      <c r="H549" s="7" t="s">
        <v>115</v>
      </c>
      <c r="I549" s="5" t="str">
        <f>IF(AND(G549="154",'154 - CPSX'!$L$7=TH!A549),"154",IF(AND(G549="632",'632 - CPSX'!$K$7=TH!A549),"632",IF(AND(G549="6421",'641 - CPSX'!$K$7=TH!A549),"641",IF(AND(G549="6422",'642 - CPSX'!$N$7=TH!A549),"642",IF(AND(G549="242",'242 - CPSX'!$L$7=TH!A549),"242","")))))</f>
        <v/>
      </c>
    </row>
    <row r="550" spans="1:9">
      <c r="A550" s="6">
        <f>IF(B550&lt;&gt;"",IF(OR(AND(G550="154",'154 - CPSX'!$L$7="..."),AND(G550="632",'632 - CPSX'!$K$7="..."),AND(G550="641",'641 - CPSX'!$K$7="..."),AND(G550="642",'642 - CPSX'!$N$7="..."),AND(G550="242",'242 - CPSX'!$L$7="...")),"...",MONTH(B550)),"")</f>
        <v>9</v>
      </c>
      <c r="B550" s="10">
        <v>41904</v>
      </c>
      <c r="C550" s="11" t="s">
        <v>113</v>
      </c>
      <c r="D550" s="10">
        <v>41904</v>
      </c>
      <c r="E550" s="8" t="s">
        <v>248</v>
      </c>
      <c r="F550" s="5">
        <v>50000</v>
      </c>
      <c r="G550" s="15" t="s">
        <v>192</v>
      </c>
      <c r="H550" s="7" t="s">
        <v>115</v>
      </c>
      <c r="I550" s="5" t="str">
        <f>IF(AND(G550="154",'154 - CPSX'!$L$7=TH!A550),"154",IF(AND(G550="632",'632 - CPSX'!$K$7=TH!A550),"632",IF(AND(G550="6421",'641 - CPSX'!$K$7=TH!A550),"641",IF(AND(G550="6422",'642 - CPSX'!$N$7=TH!A550),"642",IF(AND(G550="242",'242 - CPSX'!$L$7=TH!A550),"242","")))))</f>
        <v/>
      </c>
    </row>
    <row r="551" spans="1:9">
      <c r="A551" s="6">
        <f>IF(B551&lt;&gt;"",IF(OR(AND(G551="154",'154 - CPSX'!$L$7="..."),AND(G551="632",'632 - CPSX'!$K$7="..."),AND(G551="641",'641 - CPSX'!$K$7="..."),AND(G551="642",'642 - CPSX'!$N$7="..."),AND(G551="242",'242 - CPSX'!$L$7="...")),"...",MONTH(B551)),"")</f>
        <v>9</v>
      </c>
      <c r="B551" s="10">
        <v>41904</v>
      </c>
      <c r="C551" s="11" t="s">
        <v>113</v>
      </c>
      <c r="D551" s="10">
        <v>41904</v>
      </c>
      <c r="E551" s="8" t="s">
        <v>248</v>
      </c>
      <c r="F551" s="5">
        <v>50000</v>
      </c>
      <c r="G551" s="15" t="s">
        <v>192</v>
      </c>
      <c r="H551" s="7" t="s">
        <v>115</v>
      </c>
      <c r="I551" s="5" t="str">
        <f>IF(AND(G551="154",'154 - CPSX'!$L$7=TH!A551),"154",IF(AND(G551="632",'632 - CPSX'!$K$7=TH!A551),"632",IF(AND(G551="6421",'641 - CPSX'!$K$7=TH!A551),"641",IF(AND(G551="6422",'642 - CPSX'!$N$7=TH!A551),"642",IF(AND(G551="242",'242 - CPSX'!$L$7=TH!A551),"242","")))))</f>
        <v/>
      </c>
    </row>
    <row r="552" spans="1:9">
      <c r="A552" s="6">
        <f>IF(B552&lt;&gt;"",IF(OR(AND(G552="154",'154 - CPSX'!$L$7="..."),AND(G552="632",'632 - CPSX'!$K$7="..."),AND(G552="641",'641 - CPSX'!$K$7="..."),AND(G552="642",'642 - CPSX'!$N$7="..."),AND(G552="242",'242 - CPSX'!$L$7="...")),"...",MONTH(B552)),"")</f>
        <v>9</v>
      </c>
      <c r="B552" s="10">
        <v>41904</v>
      </c>
      <c r="C552" s="11" t="s">
        <v>113</v>
      </c>
      <c r="D552" s="10">
        <v>41904</v>
      </c>
      <c r="E552" s="8" t="s">
        <v>248</v>
      </c>
      <c r="F552" s="5">
        <v>50000</v>
      </c>
      <c r="G552" s="15" t="s">
        <v>192</v>
      </c>
      <c r="H552" s="7" t="s">
        <v>115</v>
      </c>
      <c r="I552" s="5" t="str">
        <f>IF(AND(G552="154",'154 - CPSX'!$L$7=TH!A552),"154",IF(AND(G552="632",'632 - CPSX'!$K$7=TH!A552),"632",IF(AND(G552="6421",'641 - CPSX'!$K$7=TH!A552),"641",IF(AND(G552="6422",'642 - CPSX'!$N$7=TH!A552),"642",IF(AND(G552="242",'242 - CPSX'!$L$7=TH!A552),"242","")))))</f>
        <v/>
      </c>
    </row>
    <row r="553" spans="1:9">
      <c r="A553" s="6">
        <f>IF(B553&lt;&gt;"",IF(OR(AND(G553="154",'154 - CPSX'!$L$7="..."),AND(G553="632",'632 - CPSX'!$K$7="..."),AND(G553="641",'641 - CPSX'!$K$7="..."),AND(G553="642",'642 - CPSX'!$N$7="..."),AND(G553="242",'242 - CPSX'!$L$7="...")),"...",MONTH(B553)),"")</f>
        <v>9</v>
      </c>
      <c r="B553" s="10">
        <v>41907</v>
      </c>
      <c r="C553" s="11" t="s">
        <v>113</v>
      </c>
      <c r="D553" s="10">
        <v>41907</v>
      </c>
      <c r="E553" s="8" t="s">
        <v>364</v>
      </c>
      <c r="F553" s="5">
        <v>65000</v>
      </c>
      <c r="G553" s="15" t="s">
        <v>192</v>
      </c>
      <c r="H553" s="7" t="s">
        <v>115</v>
      </c>
      <c r="I553" s="5" t="str">
        <f>IF(AND(G553="154",'154 - CPSX'!$L$7=TH!A553),"154",IF(AND(G553="632",'632 - CPSX'!$K$7=TH!A553),"632",IF(AND(G553="6421",'641 - CPSX'!$K$7=TH!A553),"641",IF(AND(G553="6422",'642 - CPSX'!$N$7=TH!A553),"642",IF(AND(G553="242",'242 - CPSX'!$L$7=TH!A553),"242","")))))</f>
        <v/>
      </c>
    </row>
    <row r="554" spans="1:9">
      <c r="A554" s="6">
        <f>IF(B554&lt;&gt;"",IF(OR(AND(G554="154",'154 - CPSX'!$L$7="..."),AND(G554="632",'632 - CPSX'!$K$7="..."),AND(G554="641",'641 - CPSX'!$K$7="..."),AND(G554="642",'642 - CPSX'!$N$7="..."),AND(G554="242",'242 - CPSX'!$L$7="...")),"...",MONTH(B554)),"")</f>
        <v>9</v>
      </c>
      <c r="B554" s="10">
        <v>41911</v>
      </c>
      <c r="C554" s="11" t="s">
        <v>113</v>
      </c>
      <c r="D554" s="10">
        <v>41911</v>
      </c>
      <c r="E554" s="8" t="s">
        <v>194</v>
      </c>
      <c r="F554" s="5">
        <v>25000</v>
      </c>
      <c r="G554" s="15" t="s">
        <v>192</v>
      </c>
      <c r="H554" s="7" t="s">
        <v>115</v>
      </c>
      <c r="I554" s="5" t="str">
        <f>IF(AND(G554="154",'154 - CPSX'!$L$7=TH!A554),"154",IF(AND(G554="632",'632 - CPSX'!$K$7=TH!A554),"632",IF(AND(G554="6421",'641 - CPSX'!$K$7=TH!A554),"641",IF(AND(G554="6422",'642 - CPSX'!$N$7=TH!A554),"642",IF(AND(G554="242",'242 - CPSX'!$L$7=TH!A554),"242","")))))</f>
        <v/>
      </c>
    </row>
    <row r="555" spans="1:9">
      <c r="A555" s="6">
        <f>IF(B555&lt;&gt;"",IF(OR(AND(G555="154",'154 - CPSX'!$L$7="..."),AND(G555="632",'632 - CPSX'!$K$7="..."),AND(G555="641",'641 - CPSX'!$K$7="..."),AND(G555="642",'642 - CPSX'!$N$7="..."),AND(G555="242",'242 - CPSX'!$L$7="...")),"...",MONTH(B555)),"")</f>
        <v>9</v>
      </c>
      <c r="B555" s="10">
        <v>41911</v>
      </c>
      <c r="C555" s="11" t="s">
        <v>113</v>
      </c>
      <c r="D555" s="10">
        <v>41911</v>
      </c>
      <c r="E555" s="8" t="s">
        <v>259</v>
      </c>
      <c r="F555" s="5">
        <v>105975</v>
      </c>
      <c r="G555" s="15" t="s">
        <v>192</v>
      </c>
      <c r="H555" s="7" t="s">
        <v>115</v>
      </c>
      <c r="I555" s="5" t="str">
        <f>IF(AND(G555="154",'154 - CPSX'!$L$7=TH!A555),"154",IF(AND(G555="632",'632 - CPSX'!$K$7=TH!A555),"632",IF(AND(G555="6421",'641 - CPSX'!$K$7=TH!A555),"641",IF(AND(G555="6422",'642 - CPSX'!$N$7=TH!A555),"642",IF(AND(G555="242",'242 - CPSX'!$L$7=TH!A555),"242","")))))</f>
        <v/>
      </c>
    </row>
    <row r="556" spans="1:9">
      <c r="A556" s="6">
        <f>IF(B556&lt;&gt;"",IF(OR(AND(G556="154",'154 - CPSX'!$L$7="..."),AND(G556="632",'632 - CPSX'!$K$7="..."),AND(G556="641",'641 - CPSX'!$K$7="..."),AND(G556="642",'642 - CPSX'!$N$7="..."),AND(G556="242",'242 - CPSX'!$L$7="...")),"...",MONTH(B556)),"")</f>
        <v>9</v>
      </c>
      <c r="B556" s="10">
        <v>41894</v>
      </c>
      <c r="C556" s="11" t="s">
        <v>113</v>
      </c>
      <c r="D556" s="10">
        <v>41894</v>
      </c>
      <c r="E556" s="8" t="s">
        <v>230</v>
      </c>
      <c r="F556" s="5">
        <v>317700</v>
      </c>
      <c r="G556" s="15" t="s">
        <v>192</v>
      </c>
      <c r="H556" s="7" t="s">
        <v>184</v>
      </c>
      <c r="I556" s="5" t="str">
        <f>IF(AND(G556="154",'154 - CPSX'!$L$7=TH!A556),"154",IF(AND(G556="632",'632 - CPSX'!$K$7=TH!A556),"632",IF(AND(G556="6421",'641 - CPSX'!$K$7=TH!A556),"641",IF(AND(G556="6422",'642 - CPSX'!$N$7=TH!A556),"642",IF(AND(G556="242",'242 - CPSX'!$L$7=TH!A556),"242","")))))</f>
        <v/>
      </c>
    </row>
    <row r="557" spans="1:9">
      <c r="A557" s="6">
        <f>IF(B557&lt;&gt;"",IF(OR(AND(G557="154",'154 - CPSX'!$L$7="..."),AND(G557="632",'632 - CPSX'!$K$7="..."),AND(G557="641",'641 - CPSX'!$K$7="..."),AND(G557="642",'642 - CPSX'!$N$7="..."),AND(G557="242",'242 - CPSX'!$L$7="...")),"...",MONTH(B557)),"")</f>
        <v>9</v>
      </c>
      <c r="B557" s="10">
        <v>41907</v>
      </c>
      <c r="C557" s="11" t="s">
        <v>113</v>
      </c>
      <c r="D557" s="10">
        <v>41907</v>
      </c>
      <c r="E557" s="8" t="s">
        <v>116</v>
      </c>
      <c r="F557" s="5">
        <v>10165733</v>
      </c>
      <c r="G557" s="15" t="s">
        <v>192</v>
      </c>
      <c r="H557" s="7" t="s">
        <v>184</v>
      </c>
      <c r="I557" s="5" t="str">
        <f>IF(AND(G557="154",'154 - CPSX'!$L$7=TH!A557),"154",IF(AND(G557="632",'632 - CPSX'!$K$7=TH!A557),"632",IF(AND(G557="6421",'641 - CPSX'!$K$7=TH!A557),"641",IF(AND(G557="6422",'642 - CPSX'!$N$7=TH!A557),"642",IF(AND(G557="242",'242 - CPSX'!$L$7=TH!A557),"242","")))))</f>
        <v/>
      </c>
    </row>
    <row r="558" spans="1:9">
      <c r="A558" s="6">
        <f>IF(B558&lt;&gt;"",IF(OR(AND(G558="154",'154 - CPSX'!$L$7="..."),AND(G558="632",'632 - CPSX'!$K$7="..."),AND(G558="641",'641 - CPSX'!$K$7="..."),AND(G558="642",'642 - CPSX'!$N$7="..."),AND(G558="242",'242 - CPSX'!$L$7="...")),"...",MONTH(B558)),"")</f>
        <v>9</v>
      </c>
      <c r="B558" s="10">
        <v>41907</v>
      </c>
      <c r="C558" s="11" t="s">
        <v>113</v>
      </c>
      <c r="D558" s="10">
        <v>41907</v>
      </c>
      <c r="E558" s="8" t="s">
        <v>365</v>
      </c>
      <c r="F558" s="5">
        <v>317925</v>
      </c>
      <c r="G558" s="15" t="s">
        <v>192</v>
      </c>
      <c r="H558" s="7" t="s">
        <v>184</v>
      </c>
      <c r="I558" s="5" t="str">
        <f>IF(AND(G558="154",'154 - CPSX'!$L$7=TH!A558),"154",IF(AND(G558="632",'632 - CPSX'!$K$7=TH!A558),"632",IF(AND(G558="6421",'641 - CPSX'!$K$7=TH!A558),"641",IF(AND(G558="6422",'642 - CPSX'!$N$7=TH!A558),"642",IF(AND(G558="242",'242 - CPSX'!$L$7=TH!A558),"242","")))))</f>
        <v/>
      </c>
    </row>
    <row r="559" spans="1:9">
      <c r="A559" s="6">
        <f>IF(B559&lt;&gt;"",IF(OR(AND(G559="154",'154 - CPSX'!$L$7="..."),AND(G559="632",'632 - CPSX'!$K$7="..."),AND(G559="641",'641 - CPSX'!$K$7="..."),AND(G559="642",'642 - CPSX'!$N$7="..."),AND(G559="242",'242 - CPSX'!$L$7="...")),"...",MONTH(B559)),"")</f>
        <v>9</v>
      </c>
      <c r="B559" s="10">
        <v>41912</v>
      </c>
      <c r="C559" s="11" t="s">
        <v>39</v>
      </c>
      <c r="D559" s="10">
        <v>41890</v>
      </c>
      <c r="E559" s="8" t="s">
        <v>105</v>
      </c>
      <c r="F559" s="5">
        <v>14429600</v>
      </c>
      <c r="G559" s="15" t="s">
        <v>198</v>
      </c>
      <c r="H559" s="7" t="s">
        <v>18</v>
      </c>
      <c r="I559" s="5" t="str">
        <f>IF(AND(G559="154",'154 - CPSX'!$L$7=TH!A559),"154",IF(AND(G559="632",'632 - CPSX'!$K$7=TH!A559),"632",IF(AND(G559="6421",'641 - CPSX'!$K$7=TH!A559),"641",IF(AND(G559="6422",'642 - CPSX'!$N$7=TH!A559),"642",IF(AND(G559="242",'242 - CPSX'!$L$7=TH!A559),"242","")))))</f>
        <v/>
      </c>
    </row>
    <row r="560" spans="1:9">
      <c r="A560" s="6">
        <f>IF(B560&lt;&gt;"",IF(OR(AND(G560="154",'154 - CPSX'!$L$7="..."),AND(G560="632",'632 - CPSX'!$K$7="..."),AND(G560="641",'641 - CPSX'!$K$7="..."),AND(G560="642",'642 - CPSX'!$N$7="..."),AND(G560="242",'242 - CPSX'!$L$7="...")),"...",MONTH(B560)),"")</f>
        <v>9</v>
      </c>
      <c r="B560" s="10">
        <v>41912</v>
      </c>
      <c r="C560" s="11" t="s">
        <v>39</v>
      </c>
      <c r="D560" s="10">
        <v>41893</v>
      </c>
      <c r="E560" s="8" t="s">
        <v>250</v>
      </c>
      <c r="F560" s="5">
        <v>12000000</v>
      </c>
      <c r="G560" s="15" t="s">
        <v>192</v>
      </c>
      <c r="H560" s="7" t="s">
        <v>18</v>
      </c>
      <c r="I560" s="5" t="str">
        <f>IF(AND(G560="154",'154 - CPSX'!$L$7=TH!A560),"154",IF(AND(G560="632",'632 - CPSX'!$K$7=TH!A560),"632",IF(AND(G560="6421",'641 - CPSX'!$K$7=TH!A560),"641",IF(AND(G560="6422",'642 - CPSX'!$N$7=TH!A560),"642",IF(AND(G560="242",'242 - CPSX'!$L$7=TH!A560),"242","")))))</f>
        <v/>
      </c>
    </row>
    <row r="561" spans="1:9">
      <c r="A561" s="6">
        <f>IF(B561&lt;&gt;"",IF(OR(AND(G561="154",'154 - CPSX'!$L$7="..."),AND(G561="632",'632 - CPSX'!$K$7="..."),AND(G561="641",'641 - CPSX'!$K$7="..."),AND(G561="642",'642 - CPSX'!$N$7="..."),AND(G561="242",'242 - CPSX'!$L$7="...")),"...",MONTH(B561)),"")</f>
        <v>9</v>
      </c>
      <c r="B561" s="10">
        <v>41912</v>
      </c>
      <c r="C561" s="11" t="s">
        <v>39</v>
      </c>
      <c r="D561" s="10">
        <v>41893</v>
      </c>
      <c r="E561" s="8" t="s">
        <v>261</v>
      </c>
      <c r="F561" s="5">
        <v>1665000</v>
      </c>
      <c r="G561" s="15" t="s">
        <v>198</v>
      </c>
      <c r="H561" s="7" t="s">
        <v>18</v>
      </c>
      <c r="I561" s="5" t="str">
        <f>IF(AND(G561="154",'154 - CPSX'!$L$7=TH!A561),"154",IF(AND(G561="632",'632 - CPSX'!$K$7=TH!A561),"632",IF(AND(G561="6421",'641 - CPSX'!$K$7=TH!A561),"641",IF(AND(G561="6422",'642 - CPSX'!$N$7=TH!A561),"642",IF(AND(G561="242",'242 - CPSX'!$L$7=TH!A561),"242","")))))</f>
        <v/>
      </c>
    </row>
    <row r="562" spans="1:9">
      <c r="A562" s="6">
        <f>IF(B562&lt;&gt;"",IF(OR(AND(G562="154",'154 - CPSX'!$L$7="..."),AND(G562="632",'632 - CPSX'!$K$7="..."),AND(G562="641",'641 - CPSX'!$K$7="..."),AND(G562="642",'642 - CPSX'!$N$7="..."),AND(G562="242",'242 - CPSX'!$L$7="...")),"...",MONTH(B562)),"")</f>
        <v>9</v>
      </c>
      <c r="B562" s="10">
        <v>41912</v>
      </c>
      <c r="C562" s="11" t="s">
        <v>39</v>
      </c>
      <c r="D562" s="10">
        <v>41893</v>
      </c>
      <c r="E562" s="8" t="s">
        <v>104</v>
      </c>
      <c r="F562" s="5">
        <v>2000000</v>
      </c>
      <c r="G562" s="15" t="s">
        <v>198</v>
      </c>
      <c r="H562" s="7" t="s">
        <v>18</v>
      </c>
      <c r="I562" s="5" t="str">
        <f>IF(AND(G562="154",'154 - CPSX'!$L$7=TH!A562),"154",IF(AND(G562="632",'632 - CPSX'!$K$7=TH!A562),"632",IF(AND(G562="6421",'641 - CPSX'!$K$7=TH!A562),"641",IF(AND(G562="6422",'642 - CPSX'!$N$7=TH!A562),"642",IF(AND(G562="242",'242 - CPSX'!$L$7=TH!A562),"242","")))))</f>
        <v/>
      </c>
    </row>
    <row r="563" spans="1:9">
      <c r="A563" s="6">
        <f>IF(B563&lt;&gt;"",IF(OR(AND(G563="154",'154 - CPSX'!$L$7="..."),AND(G563="632",'632 - CPSX'!$K$7="..."),AND(G563="641",'641 - CPSX'!$K$7="..."),AND(G563="642",'642 - CPSX'!$N$7="..."),AND(G563="242",'242 - CPSX'!$L$7="...")),"...",MONTH(B563)),"")</f>
        <v>9</v>
      </c>
      <c r="B563" s="10">
        <v>41912</v>
      </c>
      <c r="C563" s="11" t="s">
        <v>39</v>
      </c>
      <c r="D563" s="10">
        <v>41894</v>
      </c>
      <c r="E563" s="8" t="s">
        <v>366</v>
      </c>
      <c r="F563" s="5">
        <v>10000000</v>
      </c>
      <c r="G563" s="15" t="s">
        <v>192</v>
      </c>
      <c r="H563" s="7" t="s">
        <v>18</v>
      </c>
      <c r="I563" s="5" t="str">
        <f>IF(AND(G563="154",'154 - CPSX'!$L$7=TH!A563),"154",IF(AND(G563="632",'632 - CPSX'!$K$7=TH!A563),"632",IF(AND(G563="6421",'641 - CPSX'!$K$7=TH!A563),"641",IF(AND(G563="6422",'642 - CPSX'!$N$7=TH!A563),"642",IF(AND(G563="242",'242 - CPSX'!$L$7=TH!A563),"242","")))))</f>
        <v/>
      </c>
    </row>
    <row r="564" spans="1:9">
      <c r="A564" s="6">
        <f>IF(B564&lt;&gt;"",IF(OR(AND(G564="154",'154 - CPSX'!$L$7="..."),AND(G564="632",'632 - CPSX'!$K$7="..."),AND(G564="641",'641 - CPSX'!$K$7="..."),AND(G564="642",'642 - CPSX'!$N$7="..."),AND(G564="242",'242 - CPSX'!$L$7="...")),"...",MONTH(B564)),"")</f>
        <v>9</v>
      </c>
      <c r="B564" s="10">
        <v>41912</v>
      </c>
      <c r="C564" s="11" t="s">
        <v>39</v>
      </c>
      <c r="D564" s="10">
        <v>41899</v>
      </c>
      <c r="E564" s="8" t="s">
        <v>105</v>
      </c>
      <c r="F564" s="5">
        <v>14857500</v>
      </c>
      <c r="G564" s="15" t="s">
        <v>198</v>
      </c>
      <c r="H564" s="7" t="s">
        <v>18</v>
      </c>
      <c r="I564" s="5" t="str">
        <f>IF(AND(G564="154",'154 - CPSX'!$L$7=TH!A564),"154",IF(AND(G564="632",'632 - CPSX'!$K$7=TH!A564),"632",IF(AND(G564="6421",'641 - CPSX'!$K$7=TH!A564),"641",IF(AND(G564="6422",'642 - CPSX'!$N$7=TH!A564),"642",IF(AND(G564="242",'242 - CPSX'!$L$7=TH!A564),"242","")))))</f>
        <v/>
      </c>
    </row>
    <row r="565" spans="1:9">
      <c r="A565" s="6">
        <f>IF(B565&lt;&gt;"",IF(OR(AND(G565="154",'154 - CPSX'!$L$7="..."),AND(G565="632",'632 - CPSX'!$K$7="..."),AND(G565="641",'641 - CPSX'!$K$7="..."),AND(G565="642",'642 - CPSX'!$N$7="..."),AND(G565="242",'242 - CPSX'!$L$7="...")),"...",MONTH(B565)),"")</f>
        <v>9</v>
      </c>
      <c r="B565" s="10">
        <v>41912</v>
      </c>
      <c r="C565" s="11" t="s">
        <v>39</v>
      </c>
      <c r="D565" s="10">
        <v>41900</v>
      </c>
      <c r="E565" s="8" t="s">
        <v>104</v>
      </c>
      <c r="F565" s="5">
        <v>11500800</v>
      </c>
      <c r="G565" s="15" t="s">
        <v>198</v>
      </c>
      <c r="H565" s="7" t="s">
        <v>18</v>
      </c>
      <c r="I565" s="5" t="str">
        <f>IF(AND(G565="154",'154 - CPSX'!$L$7=TH!A565),"154",IF(AND(G565="632",'632 - CPSX'!$K$7=TH!A565),"632",IF(AND(G565="6421",'641 - CPSX'!$K$7=TH!A565),"641",IF(AND(G565="6422",'642 - CPSX'!$N$7=TH!A565),"642",IF(AND(G565="242",'242 - CPSX'!$L$7=TH!A565),"242","")))))</f>
        <v/>
      </c>
    </row>
    <row r="566" spans="1:9">
      <c r="A566" s="6">
        <f>IF(B566&lt;&gt;"",IF(OR(AND(G566="154",'154 - CPSX'!$L$7="..."),AND(G566="632",'632 - CPSX'!$K$7="..."),AND(G566="641",'641 - CPSX'!$K$7="..."),AND(G566="642",'642 - CPSX'!$N$7="..."),AND(G566="242",'242 - CPSX'!$L$7="...")),"...",MONTH(B566)),"")</f>
        <v>9</v>
      </c>
      <c r="B566" s="10">
        <v>41912</v>
      </c>
      <c r="C566" s="11" t="s">
        <v>39</v>
      </c>
      <c r="D566" s="10">
        <v>41907</v>
      </c>
      <c r="E566" s="8" t="s">
        <v>105</v>
      </c>
      <c r="F566" s="5">
        <v>84980000</v>
      </c>
      <c r="G566" s="15" t="s">
        <v>198</v>
      </c>
      <c r="H566" s="7" t="s">
        <v>18</v>
      </c>
      <c r="I566" s="5" t="str">
        <f>IF(AND(G566="154",'154 - CPSX'!$L$7=TH!A566),"154",IF(AND(G566="632",'632 - CPSX'!$K$7=TH!A566),"632",IF(AND(G566="6421",'641 - CPSX'!$K$7=TH!A566),"641",IF(AND(G566="6422",'642 - CPSX'!$N$7=TH!A566),"642",IF(AND(G566="242",'242 - CPSX'!$L$7=TH!A566),"242","")))))</f>
        <v/>
      </c>
    </row>
    <row r="567" spans="1:9">
      <c r="A567" s="6">
        <f>IF(B567&lt;&gt;"",IF(OR(AND(G567="154",'154 - CPSX'!$L$7="..."),AND(G567="632",'632 - CPSX'!$K$7="..."),AND(G567="641",'641 - CPSX'!$K$7="..."),AND(G567="642",'642 - CPSX'!$N$7="..."),AND(G567="242",'242 - CPSX'!$L$7="...")),"...",MONTH(B567)),"")</f>
        <v>9</v>
      </c>
      <c r="B567" s="10">
        <v>41912</v>
      </c>
      <c r="C567" s="11" t="s">
        <v>39</v>
      </c>
      <c r="D567" s="10">
        <v>41897</v>
      </c>
      <c r="E567" s="8" t="s">
        <v>196</v>
      </c>
      <c r="F567" s="5">
        <v>46000000</v>
      </c>
      <c r="G567" s="15" t="s">
        <v>192</v>
      </c>
      <c r="H567" s="7" t="s">
        <v>18</v>
      </c>
      <c r="I567" s="5" t="str">
        <f>IF(AND(G567="154",'154 - CPSX'!$L$7=TH!A567),"154",IF(AND(G567="632",'632 - CPSX'!$K$7=TH!A567),"632",IF(AND(G567="6421",'641 - CPSX'!$K$7=TH!A567),"641",IF(AND(G567="6422",'642 - CPSX'!$N$7=TH!A567),"642",IF(AND(G567="242",'242 - CPSX'!$L$7=TH!A567),"242","")))))</f>
        <v/>
      </c>
    </row>
    <row r="568" spans="1:9">
      <c r="A568" s="6">
        <f>IF(B568&lt;&gt;"",IF(OR(AND(G568="154",'154 - CPSX'!$L$7="..."),AND(G568="632",'632 - CPSX'!$K$7="..."),AND(G568="641",'641 - CPSX'!$K$7="..."),AND(G568="642",'642 - CPSX'!$N$7="..."),AND(G568="242",'242 - CPSX'!$L$7="...")),"...",MONTH(B568)),"")</f>
        <v>9</v>
      </c>
      <c r="B568" s="10">
        <v>41912</v>
      </c>
      <c r="C568" s="11" t="s">
        <v>39</v>
      </c>
      <c r="D568" s="10">
        <v>41890</v>
      </c>
      <c r="E568" s="8" t="s">
        <v>324</v>
      </c>
      <c r="F568" s="5">
        <v>7066260</v>
      </c>
      <c r="G568" s="15" t="s">
        <v>198</v>
      </c>
      <c r="H568" s="7" t="s">
        <v>18</v>
      </c>
      <c r="I568" s="5" t="str">
        <f>IF(AND(G568="154",'154 - CPSX'!$L$7=TH!A568),"154",IF(AND(G568="632",'632 - CPSX'!$K$7=TH!A568),"632",IF(AND(G568="6421",'641 - CPSX'!$K$7=TH!A568),"641",IF(AND(G568="6422",'642 - CPSX'!$N$7=TH!A568),"642",IF(AND(G568="242",'242 - CPSX'!$L$7=TH!A568),"242","")))))</f>
        <v/>
      </c>
    </row>
    <row r="569" spans="1:9">
      <c r="A569" s="6">
        <f>IF(B569&lt;&gt;"",IF(OR(AND(G569="154",'154 - CPSX'!$L$7="..."),AND(G569="632",'632 - CPSX'!$K$7="..."),AND(G569="641",'641 - CPSX'!$K$7="..."),AND(G569="642",'642 - CPSX'!$N$7="..."),AND(G569="242",'242 - CPSX'!$L$7="...")),"...",MONTH(B569)),"")</f>
        <v>9</v>
      </c>
      <c r="B569" s="10">
        <v>41912</v>
      </c>
      <c r="C569" s="11" t="s">
        <v>39</v>
      </c>
      <c r="D569" s="10">
        <v>41899</v>
      </c>
      <c r="E569" s="8" t="s">
        <v>324</v>
      </c>
      <c r="F569" s="5">
        <v>5157675</v>
      </c>
      <c r="G569" s="15" t="s">
        <v>198</v>
      </c>
      <c r="H569" s="7" t="s">
        <v>18</v>
      </c>
      <c r="I569" s="5" t="str">
        <f>IF(AND(G569="154",'154 - CPSX'!$L$7=TH!A569),"154",IF(AND(G569="632",'632 - CPSX'!$K$7=TH!A569),"632",IF(AND(G569="6421",'641 - CPSX'!$K$7=TH!A569),"641",IF(AND(G569="6422",'642 - CPSX'!$N$7=TH!A569),"642",IF(AND(G569="242",'242 - CPSX'!$L$7=TH!A569),"242","")))))</f>
        <v/>
      </c>
    </row>
    <row r="570" spans="1:9">
      <c r="A570" s="6">
        <f>IF(B570&lt;&gt;"",IF(OR(AND(G570="154",'154 - CPSX'!$L$7="..."),AND(G570="632",'632 - CPSX'!$K$7="..."),AND(G570="641",'641 - CPSX'!$K$7="..."),AND(G570="642",'642 - CPSX'!$N$7="..."),AND(G570="242",'242 - CPSX'!$L$7="...")),"...",MONTH(B570)),"")</f>
        <v>9</v>
      </c>
      <c r="B570" s="10">
        <v>41912</v>
      </c>
      <c r="C570" s="11" t="s">
        <v>39</v>
      </c>
      <c r="D570" s="10">
        <v>41907</v>
      </c>
      <c r="E570" s="8" t="s">
        <v>324</v>
      </c>
      <c r="F570" s="5">
        <v>6012335</v>
      </c>
      <c r="G570" s="15" t="s">
        <v>198</v>
      </c>
      <c r="H570" s="7" t="s">
        <v>18</v>
      </c>
      <c r="I570" s="5" t="str">
        <f>IF(AND(G570="154",'154 - CPSX'!$L$7=TH!A570),"154",IF(AND(G570="632",'632 - CPSX'!$K$7=TH!A570),"632",IF(AND(G570="6421",'641 - CPSX'!$K$7=TH!A570),"641",IF(AND(G570="6422",'642 - CPSX'!$N$7=TH!A570),"642",IF(AND(G570="242",'242 - CPSX'!$L$7=TH!A570),"242","")))))</f>
        <v/>
      </c>
    </row>
    <row r="571" spans="1:9">
      <c r="A571" s="6">
        <f>IF(B571&lt;&gt;"",IF(OR(AND(G571="154",'154 - CPSX'!$L$7="..."),AND(G571="632",'632 - CPSX'!$K$7="..."),AND(G571="641",'641 - CPSX'!$K$7="..."),AND(G571="642",'642 - CPSX'!$N$7="..."),AND(G571="242",'242 - CPSX'!$L$7="...")),"...",MONTH(B571)),"")</f>
        <v>9</v>
      </c>
      <c r="B571" s="10">
        <v>41885</v>
      </c>
      <c r="C571" s="11" t="s">
        <v>39</v>
      </c>
      <c r="D571" s="10">
        <v>41885</v>
      </c>
      <c r="E571" s="8" t="s">
        <v>367</v>
      </c>
      <c r="F571" s="5">
        <v>1289558</v>
      </c>
      <c r="G571" s="15" t="s">
        <v>192</v>
      </c>
      <c r="H571" s="7" t="s">
        <v>118</v>
      </c>
      <c r="I571" s="5" t="str">
        <f>IF(AND(G571="154",'154 - CPSX'!$L$7=TH!A571),"154",IF(AND(G571="632",'632 - CPSX'!$K$7=TH!A571),"632",IF(AND(G571="6421",'641 - CPSX'!$K$7=TH!A571),"641",IF(AND(G571="6422",'642 - CPSX'!$N$7=TH!A571),"642",IF(AND(G571="242",'242 - CPSX'!$L$7=TH!A571),"242","")))))</f>
        <v/>
      </c>
    </row>
    <row r="572" spans="1:9">
      <c r="A572" s="6">
        <f>IF(B572&lt;&gt;"",IF(OR(AND(G572="154",'154 - CPSX'!$L$7="..."),AND(G572="632",'632 - CPSX'!$K$7="..."),AND(G572="641",'641 - CPSX'!$K$7="..."),AND(G572="642",'642 - CPSX'!$N$7="..."),AND(G572="242",'242 - CPSX'!$L$7="...")),"...",MONTH(B572)),"")</f>
        <v>9</v>
      </c>
      <c r="B572" s="10">
        <v>41885</v>
      </c>
      <c r="C572" s="11" t="s">
        <v>39</v>
      </c>
      <c r="D572" s="10">
        <v>41885</v>
      </c>
      <c r="E572" s="8" t="s">
        <v>368</v>
      </c>
      <c r="F572" s="5">
        <v>3811500</v>
      </c>
      <c r="G572" s="15" t="s">
        <v>192</v>
      </c>
      <c r="H572" s="7" t="s">
        <v>118</v>
      </c>
      <c r="I572" s="5" t="str">
        <f>IF(AND(G572="154",'154 - CPSX'!$L$7=TH!A572),"154",IF(AND(G572="632",'632 - CPSX'!$K$7=TH!A572),"632",IF(AND(G572="6421",'641 - CPSX'!$K$7=TH!A572),"641",IF(AND(G572="6422",'642 - CPSX'!$N$7=TH!A572),"642",IF(AND(G572="242",'242 - CPSX'!$L$7=TH!A572),"242","")))))</f>
        <v/>
      </c>
    </row>
    <row r="573" spans="1:9">
      <c r="A573" s="6">
        <f>IF(B573&lt;&gt;"",IF(OR(AND(G573="154",'154 - CPSX'!$L$7="..."),AND(G573="632",'632 - CPSX'!$K$7="..."),AND(G573="641",'641 - CPSX'!$K$7="..."),AND(G573="642",'642 - CPSX'!$N$7="..."),AND(G573="242",'242 - CPSX'!$L$7="...")),"...",MONTH(B573)),"")</f>
        <v>9</v>
      </c>
      <c r="B573" s="10">
        <v>41887</v>
      </c>
      <c r="C573" s="11" t="s">
        <v>39</v>
      </c>
      <c r="D573" s="10">
        <v>41887</v>
      </c>
      <c r="E573" s="8" t="s">
        <v>369</v>
      </c>
      <c r="F573" s="5">
        <v>430598</v>
      </c>
      <c r="G573" s="15" t="s">
        <v>192</v>
      </c>
      <c r="H573" s="7" t="s">
        <v>118</v>
      </c>
      <c r="I573" s="5" t="str">
        <f>IF(AND(G573="154",'154 - CPSX'!$L$7=TH!A573),"154",IF(AND(G573="632",'632 - CPSX'!$K$7=TH!A573),"632",IF(AND(G573="6421",'641 - CPSX'!$K$7=TH!A573),"641",IF(AND(G573="6422",'642 - CPSX'!$N$7=TH!A573),"642",IF(AND(G573="242",'242 - CPSX'!$L$7=TH!A573),"242","")))))</f>
        <v/>
      </c>
    </row>
    <row r="574" spans="1:9">
      <c r="A574" s="6">
        <f>IF(B574&lt;&gt;"",IF(OR(AND(G574="154",'154 - CPSX'!$L$7="..."),AND(G574="632",'632 - CPSX'!$K$7="..."),AND(G574="641",'641 - CPSX'!$K$7="..."),AND(G574="642",'642 - CPSX'!$N$7="..."),AND(G574="242",'242 - CPSX'!$L$7="...")),"...",MONTH(B574)),"")</f>
        <v>9</v>
      </c>
      <c r="B574" s="10">
        <v>41887</v>
      </c>
      <c r="C574" s="11" t="s">
        <v>39</v>
      </c>
      <c r="D574" s="10">
        <v>41887</v>
      </c>
      <c r="E574" s="8" t="s">
        <v>370</v>
      </c>
      <c r="F574" s="5">
        <v>529250</v>
      </c>
      <c r="G574" s="15" t="s">
        <v>192</v>
      </c>
      <c r="H574" s="7" t="s">
        <v>118</v>
      </c>
      <c r="I574" s="5" t="str">
        <f>IF(AND(G574="154",'154 - CPSX'!$L$7=TH!A574),"154",IF(AND(G574="632",'632 - CPSX'!$K$7=TH!A574),"632",IF(AND(G574="6421",'641 - CPSX'!$K$7=TH!A574),"641",IF(AND(G574="6422",'642 - CPSX'!$N$7=TH!A574),"642",IF(AND(G574="242",'242 - CPSX'!$L$7=TH!A574),"242","")))))</f>
        <v/>
      </c>
    </row>
    <row r="575" spans="1:9">
      <c r="A575" s="6">
        <f>IF(B575&lt;&gt;"",IF(OR(AND(G575="154",'154 - CPSX'!$L$7="..."),AND(G575="632",'632 - CPSX'!$K$7="..."),AND(G575="641",'641 - CPSX'!$K$7="..."),AND(G575="642",'642 - CPSX'!$N$7="..."),AND(G575="242",'242 - CPSX'!$L$7="...")),"...",MONTH(B575)),"")</f>
        <v>9</v>
      </c>
      <c r="B575" s="10">
        <v>41898</v>
      </c>
      <c r="C575" s="11" t="s">
        <v>39</v>
      </c>
      <c r="D575" s="10">
        <v>41898</v>
      </c>
      <c r="E575" s="8" t="s">
        <v>119</v>
      </c>
      <c r="F575" s="5">
        <v>2539941</v>
      </c>
      <c r="G575" s="15" t="s">
        <v>192</v>
      </c>
      <c r="H575" s="7" t="s">
        <v>118</v>
      </c>
      <c r="I575" s="5" t="str">
        <f>IF(AND(G575="154",'154 - CPSX'!$L$7=TH!A575),"154",IF(AND(G575="632",'632 - CPSX'!$K$7=TH!A575),"632",IF(AND(G575="6421",'641 - CPSX'!$K$7=TH!A575),"641",IF(AND(G575="6422",'642 - CPSX'!$N$7=TH!A575),"642",IF(AND(G575="242",'242 - CPSX'!$L$7=TH!A575),"242","")))))</f>
        <v/>
      </c>
    </row>
    <row r="576" spans="1:9">
      <c r="A576" s="6">
        <f>IF(B576&lt;&gt;"",IF(OR(AND(G576="154",'154 - CPSX'!$L$7="..."),AND(G576="632",'632 - CPSX'!$K$7="..."),AND(G576="641",'641 - CPSX'!$K$7="..."),AND(G576="642",'642 - CPSX'!$N$7="..."),AND(G576="242",'242 - CPSX'!$L$7="...")),"...",MONTH(B576)),"")</f>
        <v>9</v>
      </c>
      <c r="B576" s="10">
        <v>41898</v>
      </c>
      <c r="C576" s="11" t="s">
        <v>39</v>
      </c>
      <c r="D576" s="10">
        <v>41898</v>
      </c>
      <c r="E576" s="8" t="s">
        <v>371</v>
      </c>
      <c r="F576" s="5">
        <v>253888</v>
      </c>
      <c r="G576" s="15" t="s">
        <v>192</v>
      </c>
      <c r="H576" s="7" t="s">
        <v>118</v>
      </c>
      <c r="I576" s="5" t="str">
        <f>IF(AND(G576="154",'154 - CPSX'!$L$7=TH!A576),"154",IF(AND(G576="632",'632 - CPSX'!$K$7=TH!A576),"632",IF(AND(G576="6421",'641 - CPSX'!$K$7=TH!A576),"641",IF(AND(G576="6422",'642 - CPSX'!$N$7=TH!A576),"642",IF(AND(G576="242",'242 - CPSX'!$L$7=TH!A576),"242","")))))</f>
        <v/>
      </c>
    </row>
    <row r="577" spans="1:9">
      <c r="A577" s="6">
        <f>IF(B577&lt;&gt;"",IF(OR(AND(G577="154",'154 - CPSX'!$L$7="..."),AND(G577="632",'632 - CPSX'!$K$7="..."),AND(G577="641",'641 - CPSX'!$K$7="..."),AND(G577="642",'642 - CPSX'!$N$7="..."),AND(G577="242",'242 - CPSX'!$L$7="...")),"...",MONTH(B577)),"")</f>
        <v>9</v>
      </c>
      <c r="B577" s="10">
        <v>41898</v>
      </c>
      <c r="C577" s="11" t="s">
        <v>39</v>
      </c>
      <c r="D577" s="10">
        <v>41898</v>
      </c>
      <c r="E577" s="8" t="s">
        <v>120</v>
      </c>
      <c r="F577" s="5">
        <v>952875</v>
      </c>
      <c r="G577" s="15" t="s">
        <v>192</v>
      </c>
      <c r="H577" s="7" t="s">
        <v>118</v>
      </c>
      <c r="I577" s="5" t="str">
        <f>IF(AND(G577="154",'154 - CPSX'!$L$7=TH!A577),"154",IF(AND(G577="632",'632 - CPSX'!$K$7=TH!A577),"632",IF(AND(G577="6421",'641 - CPSX'!$K$7=TH!A577),"641",IF(AND(G577="6422",'642 - CPSX'!$N$7=TH!A577),"642",IF(AND(G577="242",'242 - CPSX'!$L$7=TH!A577),"242","")))))</f>
        <v/>
      </c>
    </row>
    <row r="578" spans="1:9">
      <c r="A578" s="6">
        <f>IF(B578&lt;&gt;"",IF(OR(AND(G578="154",'154 - CPSX'!$L$7="..."),AND(G578="632",'632 - CPSX'!$K$7="..."),AND(G578="641",'641 - CPSX'!$K$7="..."),AND(G578="642",'642 - CPSX'!$N$7="..."),AND(G578="242",'242 - CPSX'!$L$7="...")),"...",MONTH(B578)),"")</f>
        <v>9</v>
      </c>
      <c r="B578" s="10">
        <v>41898</v>
      </c>
      <c r="C578" s="11" t="s">
        <v>39</v>
      </c>
      <c r="D578" s="10">
        <v>41898</v>
      </c>
      <c r="E578" s="8" t="s">
        <v>119</v>
      </c>
      <c r="F578" s="5">
        <v>1464251</v>
      </c>
      <c r="G578" s="15" t="s">
        <v>192</v>
      </c>
      <c r="H578" s="7" t="s">
        <v>118</v>
      </c>
      <c r="I578" s="5" t="str">
        <f>IF(AND(G578="154",'154 - CPSX'!$L$7=TH!A578),"154",IF(AND(G578="632",'632 - CPSX'!$K$7=TH!A578),"632",IF(AND(G578="6421",'641 - CPSX'!$K$7=TH!A578),"641",IF(AND(G578="6422",'642 - CPSX'!$N$7=TH!A578),"642",IF(AND(G578="242",'242 - CPSX'!$L$7=TH!A578),"242","")))))</f>
        <v/>
      </c>
    </row>
    <row r="579" spans="1:9">
      <c r="A579" s="6">
        <f>IF(B579&lt;&gt;"",IF(OR(AND(G579="154",'154 - CPSX'!$L$7="..."),AND(G579="632",'632 - CPSX'!$K$7="..."),AND(G579="641",'641 - CPSX'!$K$7="..."),AND(G579="642",'642 - CPSX'!$N$7="..."),AND(G579="242",'242 - CPSX'!$L$7="...")),"...",MONTH(B579)),"")</f>
        <v>9</v>
      </c>
      <c r="B579" s="10">
        <v>41898</v>
      </c>
      <c r="C579" s="11" t="s">
        <v>39</v>
      </c>
      <c r="D579" s="10">
        <v>41898</v>
      </c>
      <c r="E579" s="8" t="s">
        <v>371</v>
      </c>
      <c r="F579" s="5">
        <v>146319</v>
      </c>
      <c r="G579" s="15" t="s">
        <v>192</v>
      </c>
      <c r="H579" s="7" t="s">
        <v>118</v>
      </c>
      <c r="I579" s="5" t="str">
        <f>IF(AND(G579="154",'154 - CPSX'!$L$7=TH!A579),"154",IF(AND(G579="632",'632 - CPSX'!$K$7=TH!A579),"632",IF(AND(G579="6421",'641 - CPSX'!$K$7=TH!A579),"641",IF(AND(G579="6422",'642 - CPSX'!$N$7=TH!A579),"642",IF(AND(G579="242",'242 - CPSX'!$L$7=TH!A579),"242","")))))</f>
        <v/>
      </c>
    </row>
    <row r="580" spans="1:9">
      <c r="A580" s="6">
        <f>IF(B580&lt;&gt;"",IF(OR(AND(G580="154",'154 - CPSX'!$L$7="..."),AND(G580="632",'632 - CPSX'!$K$7="..."),AND(G580="641",'641 - CPSX'!$K$7="..."),AND(G580="642",'642 - CPSX'!$N$7="..."),AND(G580="242",'242 - CPSX'!$L$7="...")),"...",MONTH(B580)),"")</f>
        <v>9</v>
      </c>
      <c r="B580" s="10">
        <v>41898</v>
      </c>
      <c r="C580" s="11" t="s">
        <v>39</v>
      </c>
      <c r="D580" s="10">
        <v>41898</v>
      </c>
      <c r="E580" s="8" t="s">
        <v>120</v>
      </c>
      <c r="F580" s="5">
        <v>741125</v>
      </c>
      <c r="G580" s="15" t="s">
        <v>192</v>
      </c>
      <c r="H580" s="7" t="s">
        <v>118</v>
      </c>
      <c r="I580" s="5" t="str">
        <f>IF(AND(G580="154",'154 - CPSX'!$L$7=TH!A580),"154",IF(AND(G580="632",'632 - CPSX'!$K$7=TH!A580),"632",IF(AND(G580="6421",'641 - CPSX'!$K$7=TH!A580),"641",IF(AND(G580="6422",'642 - CPSX'!$N$7=TH!A580),"642",IF(AND(G580="242",'242 - CPSX'!$L$7=TH!A580),"242","")))))</f>
        <v/>
      </c>
    </row>
    <row r="581" spans="1:9">
      <c r="A581" s="6">
        <f>IF(B581&lt;&gt;"",IF(OR(AND(G581="154",'154 - CPSX'!$L$7="..."),AND(G581="632",'632 - CPSX'!$K$7="..."),AND(G581="641",'641 - CPSX'!$K$7="..."),AND(G581="642",'642 - CPSX'!$N$7="..."),AND(G581="242",'242 - CPSX'!$L$7="...")),"...",MONTH(B581)),"")</f>
        <v>9</v>
      </c>
      <c r="B581" s="10">
        <v>41899</v>
      </c>
      <c r="C581" s="11" t="s">
        <v>39</v>
      </c>
      <c r="D581" s="10">
        <v>41899</v>
      </c>
      <c r="E581" s="8" t="s">
        <v>299</v>
      </c>
      <c r="F581" s="5">
        <v>288827</v>
      </c>
      <c r="G581" s="15" t="s">
        <v>192</v>
      </c>
      <c r="H581" s="7" t="s">
        <v>118</v>
      </c>
      <c r="I581" s="5" t="str">
        <f>IF(AND(G581="154",'154 - CPSX'!$L$7=TH!A581),"154",IF(AND(G581="632",'632 - CPSX'!$K$7=TH!A581),"632",IF(AND(G581="6421",'641 - CPSX'!$K$7=TH!A581),"641",IF(AND(G581="6422",'642 - CPSX'!$N$7=TH!A581),"642",IF(AND(G581="242",'242 - CPSX'!$L$7=TH!A581),"242","")))))</f>
        <v/>
      </c>
    </row>
    <row r="582" spans="1:9">
      <c r="A582" s="6">
        <f>IF(B582&lt;&gt;"",IF(OR(AND(G582="154",'154 - CPSX'!$L$7="..."),AND(G582="632",'632 - CPSX'!$K$7="..."),AND(G582="641",'641 - CPSX'!$K$7="..."),AND(G582="642",'642 - CPSX'!$N$7="..."),AND(G582="242",'242 - CPSX'!$L$7="...")),"...",MONTH(B582)),"")</f>
        <v>9</v>
      </c>
      <c r="B582" s="10">
        <v>41906</v>
      </c>
      <c r="C582" s="11" t="s">
        <v>39</v>
      </c>
      <c r="D582" s="10">
        <v>41906</v>
      </c>
      <c r="E582" s="8" t="s">
        <v>372</v>
      </c>
      <c r="F582" s="5">
        <v>435981</v>
      </c>
      <c r="G582" s="15" t="s">
        <v>192</v>
      </c>
      <c r="H582" s="7" t="s">
        <v>118</v>
      </c>
      <c r="I582" s="5" t="str">
        <f>IF(AND(G582="154",'154 - CPSX'!$L$7=TH!A582),"154",IF(AND(G582="632",'632 - CPSX'!$K$7=TH!A582),"632",IF(AND(G582="6421",'641 - CPSX'!$K$7=TH!A582),"641",IF(AND(G582="6422",'642 - CPSX'!$N$7=TH!A582),"642",IF(AND(G582="242",'242 - CPSX'!$L$7=TH!A582),"242","")))))</f>
        <v/>
      </c>
    </row>
    <row r="583" spans="1:9">
      <c r="A583" s="6">
        <f>IF(B583&lt;&gt;"",IF(OR(AND(G583="154",'154 - CPSX'!$L$7="..."),AND(G583="632",'632 - CPSX'!$K$7="..."),AND(G583="641",'641 - CPSX'!$K$7="..."),AND(G583="642",'642 - CPSX'!$N$7="..."),AND(G583="242",'242 - CPSX'!$L$7="...")),"...",MONTH(B583)),"")</f>
        <v>9</v>
      </c>
      <c r="B583" s="10">
        <v>41906</v>
      </c>
      <c r="C583" s="11" t="s">
        <v>39</v>
      </c>
      <c r="D583" s="10">
        <v>41906</v>
      </c>
      <c r="E583" s="8" t="s">
        <v>373</v>
      </c>
      <c r="F583" s="5">
        <v>63585</v>
      </c>
      <c r="G583" s="15" t="s">
        <v>192</v>
      </c>
      <c r="H583" s="7" t="s">
        <v>118</v>
      </c>
      <c r="I583" s="5" t="str">
        <f>IF(AND(G583="154",'154 - CPSX'!$L$7=TH!A583),"154",IF(AND(G583="632",'632 - CPSX'!$K$7=TH!A583),"632",IF(AND(G583="6421",'641 - CPSX'!$K$7=TH!A583),"641",IF(AND(G583="6422",'642 - CPSX'!$N$7=TH!A583),"642",IF(AND(G583="242",'242 - CPSX'!$L$7=TH!A583),"242","")))))</f>
        <v/>
      </c>
    </row>
    <row r="584" spans="1:9">
      <c r="A584" s="6">
        <f>IF(B584&lt;&gt;"",IF(OR(AND(G584="154",'154 - CPSX'!$L$7="..."),AND(G584="632",'632 - CPSX'!$K$7="..."),AND(G584="641",'641 - CPSX'!$K$7="..."),AND(G584="642",'642 - CPSX'!$N$7="..."),AND(G584="242",'242 - CPSX'!$L$7="...")),"...",MONTH(B584)),"")</f>
        <v>9</v>
      </c>
      <c r="B584" s="10">
        <v>41885</v>
      </c>
      <c r="C584" s="11" t="s">
        <v>145</v>
      </c>
      <c r="D584" s="10">
        <v>41885</v>
      </c>
      <c r="E584" s="8" t="s">
        <v>374</v>
      </c>
      <c r="F584" s="5">
        <v>1367272</v>
      </c>
      <c r="G584" s="15" t="s">
        <v>198</v>
      </c>
      <c r="H584" s="7" t="s">
        <v>212</v>
      </c>
      <c r="I584" s="5" t="str">
        <f>IF(AND(G584="154",'154 - CPSX'!$L$7=TH!A584),"154",IF(AND(G584="632",'632 - CPSX'!$K$7=TH!A584),"632",IF(AND(G584="6421",'641 - CPSX'!$K$7=TH!A584),"641",IF(AND(G584="6422",'642 - CPSX'!$N$7=TH!A584),"642",IF(AND(G584="242",'242 - CPSX'!$L$7=TH!A584),"242","")))))</f>
        <v/>
      </c>
    </row>
    <row r="585" spans="1:9">
      <c r="A585" s="6">
        <f>IF(B585&lt;&gt;"",IF(OR(AND(G585="154",'154 - CPSX'!$L$7="..."),AND(G585="632",'632 - CPSX'!$K$7="..."),AND(G585="641",'641 - CPSX'!$K$7="..."),AND(G585="642",'642 - CPSX'!$N$7="..."),AND(G585="242",'242 - CPSX'!$L$7="...")),"...",MONTH(B585)),"")</f>
        <v>9</v>
      </c>
      <c r="B585" s="10">
        <v>41885</v>
      </c>
      <c r="C585" s="11" t="s">
        <v>157</v>
      </c>
      <c r="D585" s="10">
        <v>41885</v>
      </c>
      <c r="E585" s="8" t="s">
        <v>240</v>
      </c>
      <c r="F585" s="5">
        <v>17371976</v>
      </c>
      <c r="G585" s="15" t="s">
        <v>198</v>
      </c>
      <c r="H585" s="7" t="s">
        <v>212</v>
      </c>
      <c r="I585" s="5" t="str">
        <f>IF(AND(G585="154",'154 - CPSX'!$L$7=TH!A585),"154",IF(AND(G585="632",'632 - CPSX'!$K$7=TH!A585),"632",IF(AND(G585="6421",'641 - CPSX'!$K$7=TH!A585),"641",IF(AND(G585="6422",'642 - CPSX'!$N$7=TH!A585),"642",IF(AND(G585="242",'242 - CPSX'!$L$7=TH!A585),"242","")))))</f>
        <v/>
      </c>
    </row>
    <row r="586" spans="1:9">
      <c r="A586" s="6">
        <f>IF(B586&lt;&gt;"",IF(OR(AND(G586="154",'154 - CPSX'!$L$7="..."),AND(G586="632",'632 - CPSX'!$K$7="..."),AND(G586="641",'641 - CPSX'!$K$7="..."),AND(G586="642",'642 - CPSX'!$N$7="..."),AND(G586="242",'242 - CPSX'!$L$7="...")),"...",MONTH(B586)),"")</f>
        <v>9</v>
      </c>
      <c r="B586" s="10">
        <v>41885</v>
      </c>
      <c r="C586" s="11" t="s">
        <v>158</v>
      </c>
      <c r="D586" s="10">
        <v>41885</v>
      </c>
      <c r="E586" s="8" t="s">
        <v>375</v>
      </c>
      <c r="F586" s="5">
        <v>2000000</v>
      </c>
      <c r="G586" s="15" t="s">
        <v>198</v>
      </c>
      <c r="H586" s="7" t="s">
        <v>212</v>
      </c>
      <c r="I586" s="5" t="str">
        <f>IF(AND(G586="154",'154 - CPSX'!$L$7=TH!A586),"154",IF(AND(G586="632",'632 - CPSX'!$K$7=TH!A586),"632",IF(AND(G586="6421",'641 - CPSX'!$K$7=TH!A586),"641",IF(AND(G586="6422",'642 - CPSX'!$N$7=TH!A586),"642",IF(AND(G586="242",'242 - CPSX'!$L$7=TH!A586),"242","")))))</f>
        <v/>
      </c>
    </row>
    <row r="587" spans="1:9">
      <c r="A587" s="6">
        <f>IF(B587&lt;&gt;"",IF(OR(AND(G587="154",'154 - CPSX'!$L$7="..."),AND(G587="632",'632 - CPSX'!$K$7="..."),AND(G587="641",'641 - CPSX'!$K$7="..."),AND(G587="642",'642 - CPSX'!$N$7="..."),AND(G587="242",'242 - CPSX'!$L$7="...")),"...",MONTH(B587)),"")</f>
        <v>9</v>
      </c>
      <c r="B587" s="10">
        <v>41885</v>
      </c>
      <c r="C587" s="11" t="s">
        <v>159</v>
      </c>
      <c r="D587" s="10">
        <v>41885</v>
      </c>
      <c r="E587" s="8" t="s">
        <v>376</v>
      </c>
      <c r="F587" s="5">
        <v>2155076</v>
      </c>
      <c r="G587" s="15" t="s">
        <v>192</v>
      </c>
      <c r="H587" s="7" t="s">
        <v>212</v>
      </c>
      <c r="I587" s="5" t="str">
        <f>IF(AND(G587="154",'154 - CPSX'!$L$7=TH!A587),"154",IF(AND(G587="632",'632 - CPSX'!$K$7=TH!A587),"632",IF(AND(G587="6421",'641 - CPSX'!$K$7=TH!A587),"641",IF(AND(G587="6422",'642 - CPSX'!$N$7=TH!A587),"642",IF(AND(G587="242",'242 - CPSX'!$L$7=TH!A587),"242","")))))</f>
        <v/>
      </c>
    </row>
    <row r="588" spans="1:9">
      <c r="A588" s="6">
        <f>IF(B588&lt;&gt;"",IF(OR(AND(G588="154",'154 - CPSX'!$L$7="..."),AND(G588="632",'632 - CPSX'!$K$7="..."),AND(G588="641",'641 - CPSX'!$K$7="..."),AND(G588="642",'642 - CPSX'!$N$7="..."),AND(G588="242",'242 - CPSX'!$L$7="...")),"...",MONTH(B588)),"")</f>
        <v>9</v>
      </c>
      <c r="B588" s="10">
        <v>41885</v>
      </c>
      <c r="C588" s="11" t="s">
        <v>160</v>
      </c>
      <c r="D588" s="10">
        <v>41885</v>
      </c>
      <c r="E588" s="8" t="s">
        <v>377</v>
      </c>
      <c r="F588" s="5">
        <v>68400</v>
      </c>
      <c r="G588" s="15" t="s">
        <v>192</v>
      </c>
      <c r="H588" s="7" t="s">
        <v>212</v>
      </c>
      <c r="I588" s="5" t="str">
        <f>IF(AND(G588="154",'154 - CPSX'!$L$7=TH!A588),"154",IF(AND(G588="632",'632 - CPSX'!$K$7=TH!A588),"632",IF(AND(G588="6421",'641 - CPSX'!$K$7=TH!A588),"641",IF(AND(G588="6422",'642 - CPSX'!$N$7=TH!A588),"642",IF(AND(G588="242",'242 - CPSX'!$L$7=TH!A588),"242","")))))</f>
        <v/>
      </c>
    </row>
    <row r="589" spans="1:9">
      <c r="A589" s="6">
        <f>IF(B589&lt;&gt;"",IF(OR(AND(G589="154",'154 - CPSX'!$L$7="..."),AND(G589="632",'632 - CPSX'!$K$7="..."),AND(G589="641",'641 - CPSX'!$K$7="..."),AND(G589="642",'642 - CPSX'!$N$7="..."),AND(G589="242",'242 - CPSX'!$L$7="...")),"...",MONTH(B589)),"")</f>
        <v>9</v>
      </c>
      <c r="B589" s="10">
        <v>41891</v>
      </c>
      <c r="C589" s="11" t="s">
        <v>161</v>
      </c>
      <c r="D589" s="10">
        <v>41891</v>
      </c>
      <c r="E589" s="8" t="s">
        <v>123</v>
      </c>
      <c r="F589" s="5">
        <v>43164</v>
      </c>
      <c r="G589" s="15" t="s">
        <v>192</v>
      </c>
      <c r="H589" s="7" t="s">
        <v>212</v>
      </c>
      <c r="I589" s="5" t="str">
        <f>IF(AND(G589="154",'154 - CPSX'!$L$7=TH!A589),"154",IF(AND(G589="632",'632 - CPSX'!$K$7=TH!A589),"632",IF(AND(G589="6421",'641 - CPSX'!$K$7=TH!A589),"641",IF(AND(G589="6422",'642 - CPSX'!$N$7=TH!A589),"642",IF(AND(G589="242",'242 - CPSX'!$L$7=TH!A589),"242","")))))</f>
        <v/>
      </c>
    </row>
    <row r="590" spans="1:9">
      <c r="A590" s="6">
        <f>IF(B590&lt;&gt;"",IF(OR(AND(G590="154",'154 - CPSX'!$L$7="..."),AND(G590="632",'632 - CPSX'!$K$7="..."),AND(G590="641",'641 - CPSX'!$K$7="..."),AND(G590="642",'642 - CPSX'!$N$7="..."),AND(G590="242",'242 - CPSX'!$L$7="...")),"...",MONTH(B590)),"")</f>
        <v>9</v>
      </c>
      <c r="B590" s="10">
        <v>41892</v>
      </c>
      <c r="C590" s="11" t="s">
        <v>147</v>
      </c>
      <c r="D590" s="10">
        <v>41892</v>
      </c>
      <c r="E590" s="8" t="s">
        <v>123</v>
      </c>
      <c r="F590" s="5">
        <v>2056473</v>
      </c>
      <c r="G590" s="15" t="s">
        <v>192</v>
      </c>
      <c r="H590" s="7" t="s">
        <v>212</v>
      </c>
      <c r="I590" s="5" t="str">
        <f>IF(AND(G590="154",'154 - CPSX'!$L$7=TH!A590),"154",IF(AND(G590="632",'632 - CPSX'!$K$7=TH!A590),"632",IF(AND(G590="6421",'641 - CPSX'!$K$7=TH!A590),"641",IF(AND(G590="6422",'642 - CPSX'!$N$7=TH!A590),"642",IF(AND(G590="242",'242 - CPSX'!$L$7=TH!A590),"242","")))))</f>
        <v/>
      </c>
    </row>
    <row r="591" spans="1:9">
      <c r="A591" s="6">
        <f>IF(B591&lt;&gt;"",IF(OR(AND(G591="154",'154 - CPSX'!$L$7="..."),AND(G591="632",'632 - CPSX'!$K$7="..."),AND(G591="641",'641 - CPSX'!$K$7="..."),AND(G591="642",'642 - CPSX'!$N$7="..."),AND(G591="242",'242 - CPSX'!$L$7="...")),"...",MONTH(B591)),"")</f>
        <v>9</v>
      </c>
      <c r="B591" s="10">
        <v>41894</v>
      </c>
      <c r="C591" s="11" t="s">
        <v>153</v>
      </c>
      <c r="D591" s="10">
        <v>41894</v>
      </c>
      <c r="E591" s="8" t="s">
        <v>378</v>
      </c>
      <c r="F591" s="5">
        <v>490000</v>
      </c>
      <c r="G591" s="15" t="s">
        <v>198</v>
      </c>
      <c r="H591" s="7" t="s">
        <v>212</v>
      </c>
      <c r="I591" s="5" t="str">
        <f>IF(AND(G591="154",'154 - CPSX'!$L$7=TH!A591),"154",IF(AND(G591="632",'632 - CPSX'!$K$7=TH!A591),"632",IF(AND(G591="6421",'641 - CPSX'!$K$7=TH!A591),"641",IF(AND(G591="6422",'642 - CPSX'!$N$7=TH!A591),"642",IF(AND(G591="242",'242 - CPSX'!$L$7=TH!A591),"242","")))))</f>
        <v/>
      </c>
    </row>
    <row r="592" spans="1:9">
      <c r="A592" s="6">
        <f>IF(B592&lt;&gt;"",IF(OR(AND(G592="154",'154 - CPSX'!$L$7="..."),AND(G592="632",'632 - CPSX'!$K$7="..."),AND(G592="641",'641 - CPSX'!$K$7="..."),AND(G592="642",'642 - CPSX'!$N$7="..."),AND(G592="242",'242 - CPSX'!$L$7="...")),"...",MONTH(B592)),"")</f>
        <v>9</v>
      </c>
      <c r="B592" s="10">
        <v>41897</v>
      </c>
      <c r="C592" s="11" t="s">
        <v>154</v>
      </c>
      <c r="D592" s="10">
        <v>41897</v>
      </c>
      <c r="E592" s="8" t="s">
        <v>123</v>
      </c>
      <c r="F592" s="5">
        <v>129327</v>
      </c>
      <c r="G592" s="15" t="s">
        <v>192</v>
      </c>
      <c r="H592" s="7" t="s">
        <v>212</v>
      </c>
      <c r="I592" s="5" t="str">
        <f>IF(AND(G592="154",'154 - CPSX'!$L$7=TH!A592),"154",IF(AND(G592="632",'632 - CPSX'!$K$7=TH!A592),"632",IF(AND(G592="6421",'641 - CPSX'!$K$7=TH!A592),"641",IF(AND(G592="6422",'642 - CPSX'!$N$7=TH!A592),"642",IF(AND(G592="242",'242 - CPSX'!$L$7=TH!A592),"242","")))))</f>
        <v/>
      </c>
    </row>
    <row r="593" spans="1:9">
      <c r="A593" s="6">
        <f>IF(B593&lt;&gt;"",IF(OR(AND(G593="154",'154 - CPSX'!$L$7="..."),AND(G593="632",'632 - CPSX'!$K$7="..."),AND(G593="641",'641 - CPSX'!$K$7="..."),AND(G593="642",'642 - CPSX'!$N$7="..."),AND(G593="242",'242 - CPSX'!$L$7="...")),"...",MONTH(B593)),"")</f>
        <v>9</v>
      </c>
      <c r="B593" s="10">
        <v>41899</v>
      </c>
      <c r="C593" s="11" t="s">
        <v>164</v>
      </c>
      <c r="D593" s="10">
        <v>41899</v>
      </c>
      <c r="E593" s="8" t="s">
        <v>243</v>
      </c>
      <c r="F593" s="5">
        <v>481818</v>
      </c>
      <c r="G593" s="15" t="s">
        <v>198</v>
      </c>
      <c r="H593" s="7" t="s">
        <v>212</v>
      </c>
      <c r="I593" s="5" t="str">
        <f>IF(AND(G593="154",'154 - CPSX'!$L$7=TH!A593),"154",IF(AND(G593="632",'632 - CPSX'!$K$7=TH!A593),"632",IF(AND(G593="6421",'641 - CPSX'!$K$7=TH!A593),"641",IF(AND(G593="6422",'642 - CPSX'!$N$7=TH!A593),"642",IF(AND(G593="242",'242 - CPSX'!$L$7=TH!A593),"242","")))))</f>
        <v/>
      </c>
    </row>
    <row r="594" spans="1:9">
      <c r="A594" s="6">
        <f>IF(B594&lt;&gt;"",IF(OR(AND(G594="154",'154 - CPSX'!$L$7="..."),AND(G594="632",'632 - CPSX'!$K$7="..."),AND(G594="641",'641 - CPSX'!$K$7="..."),AND(G594="642",'642 - CPSX'!$N$7="..."),AND(G594="242",'242 - CPSX'!$L$7="...")),"...",MONTH(B594)),"")</f>
        <v>9</v>
      </c>
      <c r="B594" s="10">
        <v>41901</v>
      </c>
      <c r="C594" s="11" t="s">
        <v>156</v>
      </c>
      <c r="D594" s="10">
        <v>41901</v>
      </c>
      <c r="E594" s="8" t="s">
        <v>123</v>
      </c>
      <c r="F594" s="5">
        <v>2674100</v>
      </c>
      <c r="G594" s="15" t="s">
        <v>192</v>
      </c>
      <c r="H594" s="7" t="s">
        <v>212</v>
      </c>
      <c r="I594" s="5" t="str">
        <f>IF(AND(G594="154",'154 - CPSX'!$L$7=TH!A594),"154",IF(AND(G594="632",'632 - CPSX'!$K$7=TH!A594),"632",IF(AND(G594="6421",'641 - CPSX'!$K$7=TH!A594),"641",IF(AND(G594="6422",'642 - CPSX'!$N$7=TH!A594),"642",IF(AND(G594="242",'242 - CPSX'!$L$7=TH!A594),"242","")))))</f>
        <v/>
      </c>
    </row>
    <row r="595" spans="1:9">
      <c r="A595" s="6">
        <f>IF(B595&lt;&gt;"",IF(OR(AND(G595="154",'154 - CPSX'!$L$7="..."),AND(G595="632",'632 - CPSX'!$K$7="..."),AND(G595="641",'641 - CPSX'!$K$7="..."),AND(G595="642",'642 - CPSX'!$N$7="..."),AND(G595="242",'242 - CPSX'!$L$7="...")),"...",MONTH(B595)),"")</f>
        <v>9</v>
      </c>
      <c r="B595" s="10">
        <v>41902</v>
      </c>
      <c r="C595" s="11" t="s">
        <v>166</v>
      </c>
      <c r="D595" s="10">
        <v>41902</v>
      </c>
      <c r="E595" s="8" t="s">
        <v>379</v>
      </c>
      <c r="F595" s="5">
        <v>1465180</v>
      </c>
      <c r="G595" s="15" t="s">
        <v>192</v>
      </c>
      <c r="H595" s="7" t="s">
        <v>212</v>
      </c>
      <c r="I595" s="5" t="str">
        <f>IF(AND(G595="154",'154 - CPSX'!$L$7=TH!A595),"154",IF(AND(G595="632",'632 - CPSX'!$K$7=TH!A595),"632",IF(AND(G595="6421",'641 - CPSX'!$K$7=TH!A595),"641",IF(AND(G595="6422",'642 - CPSX'!$N$7=TH!A595),"642",IF(AND(G595="242",'242 - CPSX'!$L$7=TH!A595),"242","")))))</f>
        <v/>
      </c>
    </row>
    <row r="596" spans="1:9">
      <c r="A596" s="6">
        <f>IF(B596&lt;&gt;"",IF(OR(AND(G596="154",'154 - CPSX'!$L$7="..."),AND(G596="632",'632 - CPSX'!$K$7="..."),AND(G596="641",'641 - CPSX'!$K$7="..."),AND(G596="642",'642 - CPSX'!$N$7="..."),AND(G596="242",'242 - CPSX'!$L$7="...")),"...",MONTH(B596)),"")</f>
        <v>9</v>
      </c>
      <c r="B596" s="10">
        <v>41902</v>
      </c>
      <c r="C596" s="11" t="s">
        <v>141</v>
      </c>
      <c r="D596" s="10">
        <v>41902</v>
      </c>
      <c r="E596" s="8" t="s">
        <v>380</v>
      </c>
      <c r="F596" s="5">
        <v>2272727</v>
      </c>
      <c r="G596" s="15" t="s">
        <v>198</v>
      </c>
      <c r="H596" s="7" t="s">
        <v>212</v>
      </c>
      <c r="I596" s="5" t="str">
        <f>IF(AND(G596="154",'154 - CPSX'!$L$7=TH!A596),"154",IF(AND(G596="632",'632 - CPSX'!$K$7=TH!A596),"632",IF(AND(G596="6421",'641 - CPSX'!$K$7=TH!A596),"641",IF(AND(G596="6422",'642 - CPSX'!$N$7=TH!A596),"642",IF(AND(G596="242",'242 - CPSX'!$L$7=TH!A596),"242","")))))</f>
        <v/>
      </c>
    </row>
    <row r="597" spans="1:9">
      <c r="A597" s="6">
        <f>IF(B597&lt;&gt;"",IF(OR(AND(G597="154",'154 - CPSX'!$L$7="..."),AND(G597="632",'632 - CPSX'!$K$7="..."),AND(G597="641",'641 - CPSX'!$K$7="..."),AND(G597="642",'642 - CPSX'!$N$7="..."),AND(G597="242",'242 - CPSX'!$L$7="...")),"...",MONTH(B597)),"")</f>
        <v>9</v>
      </c>
      <c r="B597" s="10">
        <v>41908</v>
      </c>
      <c r="C597" s="11" t="s">
        <v>168</v>
      </c>
      <c r="D597" s="10">
        <v>41908</v>
      </c>
      <c r="E597" s="8" t="s">
        <v>224</v>
      </c>
      <c r="F597" s="5">
        <v>14400000</v>
      </c>
      <c r="G597" s="15" t="s">
        <v>192</v>
      </c>
      <c r="H597" s="7" t="s">
        <v>212</v>
      </c>
      <c r="I597" s="5" t="str">
        <f>IF(AND(G597="154",'154 - CPSX'!$L$7=TH!A597),"154",IF(AND(G597="632",'632 - CPSX'!$K$7=TH!A597),"632",IF(AND(G597="6421",'641 - CPSX'!$K$7=TH!A597),"641",IF(AND(G597="6422",'642 - CPSX'!$N$7=TH!A597),"642",IF(AND(G597="242",'242 - CPSX'!$L$7=TH!A597),"242","")))))</f>
        <v/>
      </c>
    </row>
    <row r="598" spans="1:9">
      <c r="A598" s="6">
        <f>IF(B598&lt;&gt;"",IF(OR(AND(G598="154",'154 - CPSX'!$L$7="..."),AND(G598="632",'632 - CPSX'!$K$7="..."),AND(G598="641",'641 - CPSX'!$K$7="..."),AND(G598="642",'642 - CPSX'!$N$7="..."),AND(G598="242",'242 - CPSX'!$L$7="...")),"...",MONTH(B598)),"")</f>
        <v>9</v>
      </c>
      <c r="B598" s="10">
        <v>41911</v>
      </c>
      <c r="C598" s="11" t="s">
        <v>182</v>
      </c>
      <c r="D598" s="10">
        <v>41911</v>
      </c>
      <c r="E598" s="8" t="s">
        <v>381</v>
      </c>
      <c r="F598" s="5">
        <v>336357</v>
      </c>
      <c r="G598" s="15" t="s">
        <v>192</v>
      </c>
      <c r="H598" s="7" t="s">
        <v>212</v>
      </c>
      <c r="I598" s="5" t="str">
        <f>IF(AND(G598="154",'154 - CPSX'!$L$7=TH!A598),"154",IF(AND(G598="632",'632 - CPSX'!$K$7=TH!A598),"632",IF(AND(G598="6421",'641 - CPSX'!$K$7=TH!A598),"641",IF(AND(G598="6422",'642 - CPSX'!$N$7=TH!A598),"642",IF(AND(G598="242",'242 - CPSX'!$L$7=TH!A598),"242","")))))</f>
        <v/>
      </c>
    </row>
    <row r="599" spans="1:9">
      <c r="A599" s="6">
        <f>IF(B599&lt;&gt;"",IF(OR(AND(G599="154",'154 - CPSX'!$L$7="..."),AND(G599="632",'632 - CPSX'!$K$7="..."),AND(G599="641",'641 - CPSX'!$K$7="..."),AND(G599="642",'642 - CPSX'!$N$7="..."),AND(G599="242",'242 - CPSX'!$L$7="...")),"...",MONTH(B599)),"")</f>
        <v>9</v>
      </c>
      <c r="B599" s="10">
        <v>41912</v>
      </c>
      <c r="C599" s="11" t="s">
        <v>150</v>
      </c>
      <c r="D599" s="10">
        <v>41912</v>
      </c>
      <c r="E599" s="8" t="s">
        <v>123</v>
      </c>
      <c r="F599" s="5">
        <v>387982</v>
      </c>
      <c r="G599" s="15" t="s">
        <v>192</v>
      </c>
      <c r="H599" s="7" t="s">
        <v>212</v>
      </c>
      <c r="I599" s="5" t="str">
        <f>IF(AND(G599="154",'154 - CPSX'!$L$7=TH!A599),"154",IF(AND(G599="632",'632 - CPSX'!$K$7=TH!A599),"632",IF(AND(G599="6421",'641 - CPSX'!$K$7=TH!A599),"641",IF(AND(G599="6422",'642 - CPSX'!$N$7=TH!A599),"642",IF(AND(G599="242",'242 - CPSX'!$L$7=TH!A599),"242","")))))</f>
        <v/>
      </c>
    </row>
    <row r="600" spans="1:9">
      <c r="A600" s="6">
        <f>IF(B600&lt;&gt;"",IF(OR(AND(G600="154",'154 - CPSX'!$L$7="..."),AND(G600="632",'632 - CPSX'!$K$7="..."),AND(G600="641",'641 - CPSX'!$K$7="..."),AND(G600="642",'642 - CPSX'!$N$7="..."),AND(G600="242",'242 - CPSX'!$L$7="...")),"...",MONTH(B600)),"")</f>
        <v>9</v>
      </c>
      <c r="B600" s="10">
        <v>41912</v>
      </c>
      <c r="C600" s="11" t="s">
        <v>143</v>
      </c>
      <c r="D600" s="10">
        <v>41912</v>
      </c>
      <c r="E600" s="8" t="s">
        <v>382</v>
      </c>
      <c r="F600" s="5">
        <v>1000000</v>
      </c>
      <c r="G600" s="15" t="s">
        <v>192</v>
      </c>
      <c r="H600" s="7" t="s">
        <v>212</v>
      </c>
      <c r="I600" s="5" t="str">
        <f>IF(AND(G600="154",'154 - CPSX'!$L$7=TH!A600),"154",IF(AND(G600="632",'632 - CPSX'!$K$7=TH!A600),"632",IF(AND(G600="6421",'641 - CPSX'!$K$7=TH!A600),"641",IF(AND(G600="6422",'642 - CPSX'!$N$7=TH!A600),"642",IF(AND(G600="242",'242 - CPSX'!$L$7=TH!A600),"242","")))))</f>
        <v/>
      </c>
    </row>
    <row r="601" spans="1:9">
      <c r="A601" s="6">
        <f>IF(B601&lt;&gt;"",IF(OR(AND(G601="154",'154 - CPSX'!$L$7="..."),AND(G601="632",'632 - CPSX'!$K$7="..."),AND(G601="641",'641 - CPSX'!$K$7="..."),AND(G601="642",'642 - CPSX'!$N$7="..."),AND(G601="242",'242 - CPSX'!$L$7="...")),"...",MONTH(B601)),"")</f>
        <v>9</v>
      </c>
      <c r="B601" s="10">
        <v>41912</v>
      </c>
      <c r="C601" s="11" t="s">
        <v>39</v>
      </c>
      <c r="D601" s="10">
        <v>41912</v>
      </c>
      <c r="E601" s="8" t="s">
        <v>125</v>
      </c>
      <c r="F601" s="5">
        <v>3671166</v>
      </c>
      <c r="G601" s="15" t="s">
        <v>192</v>
      </c>
      <c r="H601" s="7" t="s">
        <v>61</v>
      </c>
      <c r="I601" s="5" t="str">
        <f>IF(AND(G601="154",'154 - CPSX'!$L$7=TH!A601),"154",IF(AND(G601="632",'632 - CPSX'!$K$7=TH!A601),"632",IF(AND(G601="6421",'641 - CPSX'!$K$7=TH!A601),"641",IF(AND(G601="6422",'642 - CPSX'!$N$7=TH!A601),"642",IF(AND(G601="242",'242 - CPSX'!$L$7=TH!A601),"242","")))))</f>
        <v/>
      </c>
    </row>
    <row r="602" spans="1:9">
      <c r="A602" s="6">
        <f>IF(B602&lt;&gt;"",IF(OR(AND(G602="154",'154 - CPSX'!$L$7="..."),AND(G602="632",'632 - CPSX'!$K$7="..."),AND(G602="641",'641 - CPSX'!$K$7="..."),AND(G602="642",'642 - CPSX'!$N$7="..."),AND(G602="242",'242 - CPSX'!$L$7="...")),"...",MONTH(B602)),"")</f>
        <v>9</v>
      </c>
      <c r="B602" s="10">
        <v>41912</v>
      </c>
      <c r="C602" s="11" t="s">
        <v>39</v>
      </c>
      <c r="D602" s="10">
        <v>41912</v>
      </c>
      <c r="E602" s="8" t="s">
        <v>126</v>
      </c>
      <c r="F602" s="5">
        <v>28546837</v>
      </c>
      <c r="G602" s="15" t="s">
        <v>192</v>
      </c>
      <c r="H602" s="7" t="s">
        <v>61</v>
      </c>
      <c r="I602" s="5" t="str">
        <f>IF(AND(G602="154",'154 - CPSX'!$L$7=TH!A602),"154",IF(AND(G602="632",'632 - CPSX'!$K$7=TH!A602),"632",IF(AND(G602="6421",'641 - CPSX'!$K$7=TH!A602),"641",IF(AND(G602="6422",'642 - CPSX'!$N$7=TH!A602),"642",IF(AND(G602="242",'242 - CPSX'!$L$7=TH!A602),"242","")))))</f>
        <v/>
      </c>
    </row>
    <row r="603" spans="1:9">
      <c r="A603" s="6">
        <f>IF(B603&lt;&gt;"",IF(OR(AND(G603="154",'154 - CPSX'!$L$7="..."),AND(G603="632",'632 - CPSX'!$K$7="..."),AND(G603="641",'641 - CPSX'!$K$7="..."),AND(G603="642",'642 - CPSX'!$N$7="..."),AND(G603="242",'242 - CPSX'!$L$7="...")),"...",MONTH(B603)),"")</f>
        <v>9</v>
      </c>
      <c r="B603" s="10">
        <v>41912</v>
      </c>
      <c r="C603" s="11" t="s">
        <v>39</v>
      </c>
      <c r="D603" s="10">
        <v>41912</v>
      </c>
      <c r="E603" s="8" t="s">
        <v>108</v>
      </c>
      <c r="F603" s="5">
        <v>32803481</v>
      </c>
      <c r="G603" s="15" t="s">
        <v>198</v>
      </c>
      <c r="H603" s="7" t="s">
        <v>77</v>
      </c>
      <c r="I603" s="5" t="str">
        <f>IF(AND(G603="154",'154 - CPSX'!$L$7=TH!A603),"154",IF(AND(G603="632",'632 - CPSX'!$K$7=TH!A603),"632",IF(AND(G603="6421",'641 - CPSX'!$K$7=TH!A603),"641",IF(AND(G603="6422",'642 - CPSX'!$N$7=TH!A603),"642",IF(AND(G603="242",'242 - CPSX'!$L$7=TH!A603),"242","")))))</f>
        <v/>
      </c>
    </row>
    <row r="604" spans="1:9">
      <c r="A604" s="6">
        <f>IF(B604&lt;&gt;"",IF(OR(AND(G604="154",'154 - CPSX'!$L$7="..."),AND(G604="632",'632 - CPSX'!$K$7="..."),AND(G604="641",'641 - CPSX'!$K$7="..."),AND(G604="642",'642 - CPSX'!$N$7="..."),AND(G604="242",'242 - CPSX'!$L$7="...")),"...",MONTH(B604)),"")</f>
        <v>9</v>
      </c>
      <c r="B604" s="10">
        <v>41912</v>
      </c>
      <c r="C604" s="11" t="s">
        <v>39</v>
      </c>
      <c r="D604" s="10">
        <v>41912</v>
      </c>
      <c r="E604" s="8" t="s">
        <v>109</v>
      </c>
      <c r="F604" s="5">
        <v>3060000</v>
      </c>
      <c r="G604" s="15" t="s">
        <v>198</v>
      </c>
      <c r="H604" s="7" t="s">
        <v>77</v>
      </c>
      <c r="I604" s="5" t="str">
        <f>IF(AND(G604="154",'154 - CPSX'!$L$7=TH!A604),"154",IF(AND(G604="632",'632 - CPSX'!$K$7=TH!A604),"632",IF(AND(G604="6421",'641 - CPSX'!$K$7=TH!A604),"641",IF(AND(G604="6422",'642 - CPSX'!$N$7=TH!A604),"642",IF(AND(G604="242",'242 - CPSX'!$L$7=TH!A604),"242","")))))</f>
        <v/>
      </c>
    </row>
    <row r="605" spans="1:9">
      <c r="A605" s="6">
        <f>IF(B605&lt;&gt;"",IF(OR(AND(G605="154",'154 - CPSX'!$L$7="..."),AND(G605="632",'632 - CPSX'!$K$7="..."),AND(G605="641",'641 - CPSX'!$K$7="..."),AND(G605="642",'642 - CPSX'!$N$7="..."),AND(G605="242",'242 - CPSX'!$L$7="...")),"...",MONTH(B605)),"")</f>
        <v>9</v>
      </c>
      <c r="B605" s="10">
        <v>41912</v>
      </c>
      <c r="C605" s="11" t="s">
        <v>39</v>
      </c>
      <c r="D605" s="10">
        <v>41912</v>
      </c>
      <c r="E605" s="8" t="s">
        <v>110</v>
      </c>
      <c r="F605" s="5">
        <v>6262020</v>
      </c>
      <c r="G605" s="15" t="s">
        <v>198</v>
      </c>
      <c r="H605" s="7" t="s">
        <v>82</v>
      </c>
      <c r="I605" s="5" t="str">
        <f>IF(AND(G605="154",'154 - CPSX'!$L$7=TH!A605),"154",IF(AND(G605="632",'632 - CPSX'!$K$7=TH!A605),"632",IF(AND(G605="6421",'641 - CPSX'!$K$7=TH!A605),"641",IF(AND(G605="6422",'642 - CPSX'!$N$7=TH!A605),"642",IF(AND(G605="242",'242 - CPSX'!$L$7=TH!A605),"242","")))))</f>
        <v/>
      </c>
    </row>
    <row r="606" spans="1:9">
      <c r="A606" s="6">
        <f>IF(B606&lt;&gt;"",IF(OR(AND(G606="154",'154 - CPSX'!$L$7="..."),AND(G606="632",'632 - CPSX'!$K$7="..."),AND(G606="641",'641 - CPSX'!$K$7="..."),AND(G606="642",'642 - CPSX'!$N$7="..."),AND(G606="242",'242 - CPSX'!$L$7="...")),"...",MONTH(B606)),"")</f>
        <v>9</v>
      </c>
      <c r="B606" s="10">
        <v>41912</v>
      </c>
      <c r="C606" s="11" t="s">
        <v>39</v>
      </c>
      <c r="D606" s="10">
        <v>41912</v>
      </c>
      <c r="E606" s="8" t="s">
        <v>111</v>
      </c>
      <c r="F606" s="5">
        <v>1043670</v>
      </c>
      <c r="G606" s="15" t="s">
        <v>198</v>
      </c>
      <c r="H606" s="7" t="s">
        <v>85</v>
      </c>
      <c r="I606" s="5" t="str">
        <f>IF(AND(G606="154",'154 - CPSX'!$L$7=TH!A606),"154",IF(AND(G606="632",'632 - CPSX'!$K$7=TH!A606),"632",IF(AND(G606="6421",'641 - CPSX'!$K$7=TH!A606),"641",IF(AND(G606="6422",'642 - CPSX'!$N$7=TH!A606),"642",IF(AND(G606="242",'242 - CPSX'!$L$7=TH!A606),"242","")))))</f>
        <v/>
      </c>
    </row>
    <row r="607" spans="1:9">
      <c r="A607" s="6">
        <f>IF(B607&lt;&gt;"",IF(OR(AND(G607="154",'154 - CPSX'!$L$7="..."),AND(G607="632",'632 - CPSX'!$K$7="..."),AND(G607="641",'641 - CPSX'!$K$7="..."),AND(G607="642",'642 - CPSX'!$N$7="..."),AND(G607="242",'242 - CPSX'!$L$7="...")),"...",MONTH(B607)),"")</f>
        <v>9</v>
      </c>
      <c r="B607" s="10">
        <v>41912</v>
      </c>
      <c r="C607" s="11" t="s">
        <v>39</v>
      </c>
      <c r="D607" s="10">
        <v>41912</v>
      </c>
      <c r="E607" s="8" t="s">
        <v>258</v>
      </c>
      <c r="F607" s="5">
        <v>141885</v>
      </c>
      <c r="G607" s="15" t="s">
        <v>192</v>
      </c>
      <c r="H607" s="7" t="s">
        <v>85</v>
      </c>
      <c r="I607" s="5" t="str">
        <f>IF(AND(G607="154",'154 - CPSX'!$L$7=TH!A607),"154",IF(AND(G607="632",'632 - CPSX'!$K$7=TH!A607),"632",IF(AND(G607="6421",'641 - CPSX'!$K$7=TH!A607),"641",IF(AND(G607="6422",'642 - CPSX'!$N$7=TH!A607),"642",IF(AND(G607="242",'242 - CPSX'!$L$7=TH!A607),"242","")))))</f>
        <v/>
      </c>
    </row>
    <row r="608" spans="1:9">
      <c r="A608" s="6">
        <f>IF(B608&lt;&gt;"",IF(OR(AND(G608="154",'154 - CPSX'!$L$7="..."),AND(G608="632",'632 - CPSX'!$K$7="..."),AND(G608="641",'641 - CPSX'!$K$7="..."),AND(G608="642",'642 - CPSX'!$N$7="..."),AND(G608="242",'242 - CPSX'!$L$7="...")),"...",MONTH(B608)),"")</f>
        <v>9</v>
      </c>
      <c r="B608" s="10">
        <v>41912</v>
      </c>
      <c r="C608" s="11" t="s">
        <v>39</v>
      </c>
      <c r="D608" s="10">
        <v>41912</v>
      </c>
      <c r="E608" s="8" t="s">
        <v>112</v>
      </c>
      <c r="F608" s="5">
        <v>347890</v>
      </c>
      <c r="G608" s="15" t="s">
        <v>198</v>
      </c>
      <c r="H608" s="7" t="s">
        <v>229</v>
      </c>
      <c r="I608" s="5" t="str">
        <f>IF(AND(G608="154",'154 - CPSX'!$L$7=TH!A608),"154",IF(AND(G608="632",'632 - CPSX'!$K$7=TH!A608),"632",IF(AND(G608="6421",'641 - CPSX'!$K$7=TH!A608),"641",IF(AND(G608="6422",'642 - CPSX'!$N$7=TH!A608),"642",IF(AND(G608="242",'242 - CPSX'!$L$7=TH!A608),"242","")))))</f>
        <v/>
      </c>
    </row>
    <row r="609" spans="1:9">
      <c r="A609" s="6">
        <f>IF(B609&lt;&gt;"",IF(OR(AND(G609="154",'154 - CPSX'!$L$7="..."),AND(G609="632",'632 - CPSX'!$K$7="..."),AND(G609="641",'641 - CPSX'!$K$7="..."),AND(G609="642",'642 - CPSX'!$N$7="..."),AND(G609="242",'242 - CPSX'!$L$7="...")),"...",MONTH(B609)),"")</f>
        <v>10</v>
      </c>
      <c r="B609" s="10">
        <v>41925</v>
      </c>
      <c r="C609" s="11" t="s">
        <v>113</v>
      </c>
      <c r="D609" s="10">
        <v>41925</v>
      </c>
      <c r="E609" s="8" t="s">
        <v>312</v>
      </c>
      <c r="F609" s="5">
        <v>211950</v>
      </c>
      <c r="G609" s="15" t="s">
        <v>192</v>
      </c>
      <c r="H609" s="7" t="s">
        <v>184</v>
      </c>
      <c r="I609" s="5" t="str">
        <f>IF(AND(G609="154",'154 - CPSX'!$L$7=TH!A609),"154",IF(AND(G609="632",'632 - CPSX'!$K$7=TH!A609),"632",IF(AND(G609="6421",'641 - CPSX'!$K$7=TH!A609),"641",IF(AND(G609="6422",'642 - CPSX'!$N$7=TH!A609),"642",IF(AND(G609="242",'242 - CPSX'!$L$7=TH!A609),"242","")))))</f>
        <v/>
      </c>
    </row>
    <row r="610" spans="1:9">
      <c r="A610" s="6">
        <f>IF(B610&lt;&gt;"",IF(OR(AND(G610="154",'154 - CPSX'!$L$7="..."),AND(G610="632",'632 - CPSX'!$K$7="..."),AND(G610="641",'641 - CPSX'!$K$7="..."),AND(G610="642",'642 - CPSX'!$N$7="..."),AND(G610="242",'242 - CPSX'!$L$7="...")),"...",MONTH(B610)),"")</f>
        <v>10</v>
      </c>
      <c r="B610" s="10">
        <v>41925</v>
      </c>
      <c r="C610" s="11" t="s">
        <v>113</v>
      </c>
      <c r="D610" s="10">
        <v>41925</v>
      </c>
      <c r="E610" s="8" t="s">
        <v>193</v>
      </c>
      <c r="F610" s="5">
        <v>585406</v>
      </c>
      <c r="G610" s="15" t="s">
        <v>192</v>
      </c>
      <c r="H610" s="7" t="s">
        <v>184</v>
      </c>
      <c r="I610" s="5" t="str">
        <f>IF(AND(G610="154",'154 - CPSX'!$L$7=TH!A610),"154",IF(AND(G610="632",'632 - CPSX'!$K$7=TH!A610),"632",IF(AND(G610="6421",'641 - CPSX'!$K$7=TH!A610),"641",IF(AND(G610="6422",'642 - CPSX'!$N$7=TH!A610),"642",IF(AND(G610="242",'242 - CPSX'!$L$7=TH!A610),"242","")))))</f>
        <v/>
      </c>
    </row>
    <row r="611" spans="1:9">
      <c r="A611" s="6">
        <f>IF(B611&lt;&gt;"",IF(OR(AND(G611="154",'154 - CPSX'!$L$7="..."),AND(G611="632",'632 - CPSX'!$K$7="..."),AND(G611="641",'641 - CPSX'!$K$7="..."),AND(G611="642",'642 - CPSX'!$N$7="..."),AND(G611="242",'242 - CPSX'!$L$7="...")),"...",MONTH(B611)),"")</f>
        <v>10</v>
      </c>
      <c r="B611" s="10">
        <v>41925</v>
      </c>
      <c r="C611" s="11" t="s">
        <v>113</v>
      </c>
      <c r="D611" s="10">
        <v>41925</v>
      </c>
      <c r="E611" s="8" t="s">
        <v>193</v>
      </c>
      <c r="F611" s="5">
        <v>585406</v>
      </c>
      <c r="G611" s="15" t="s">
        <v>192</v>
      </c>
      <c r="H611" s="7" t="s">
        <v>184</v>
      </c>
      <c r="I611" s="5" t="str">
        <f>IF(AND(G611="154",'154 - CPSX'!$L$7=TH!A611),"154",IF(AND(G611="632",'632 - CPSX'!$K$7=TH!A611),"632",IF(AND(G611="6421",'641 - CPSX'!$K$7=TH!A611),"641",IF(AND(G611="6422",'642 - CPSX'!$N$7=TH!A611),"642",IF(AND(G611="242",'242 - CPSX'!$L$7=TH!A611),"242","")))))</f>
        <v/>
      </c>
    </row>
    <row r="612" spans="1:9">
      <c r="A612" s="6">
        <f>IF(B612&lt;&gt;"",IF(OR(AND(G612="154",'154 - CPSX'!$L$7="..."),AND(G612="632",'632 - CPSX'!$K$7="..."),AND(G612="641",'641 - CPSX'!$K$7="..."),AND(G612="642",'642 - CPSX'!$N$7="..."),AND(G612="242",'242 - CPSX'!$L$7="...")),"...",MONTH(B612)),"")</f>
        <v>10</v>
      </c>
      <c r="B612" s="10">
        <v>41940</v>
      </c>
      <c r="C612" s="11" t="s">
        <v>113</v>
      </c>
      <c r="D612" s="10">
        <v>41940</v>
      </c>
      <c r="E612" s="8" t="s">
        <v>383</v>
      </c>
      <c r="F612" s="5">
        <v>4282289</v>
      </c>
      <c r="G612" s="15" t="s">
        <v>192</v>
      </c>
      <c r="H612" s="7" t="s">
        <v>184</v>
      </c>
      <c r="I612" s="5" t="str">
        <f>IF(AND(G612="154",'154 - CPSX'!$L$7=TH!A612),"154",IF(AND(G612="632",'632 - CPSX'!$K$7=TH!A612),"632",IF(AND(G612="6421",'641 - CPSX'!$K$7=TH!A612),"641",IF(AND(G612="6422",'642 - CPSX'!$N$7=TH!A612),"642",IF(AND(G612="242",'242 - CPSX'!$L$7=TH!A612),"242","")))))</f>
        <v/>
      </c>
    </row>
    <row r="613" spans="1:9">
      <c r="A613" s="6">
        <f>IF(B613&lt;&gt;"",IF(OR(AND(G613="154",'154 - CPSX'!$L$7="..."),AND(G613="632",'632 - CPSX'!$K$7="..."),AND(G613="641",'641 - CPSX'!$K$7="..."),AND(G613="642",'642 - CPSX'!$N$7="..."),AND(G613="242",'242 - CPSX'!$L$7="...")),"...",MONTH(B613)),"")</f>
        <v>10</v>
      </c>
      <c r="B613" s="10">
        <v>41940</v>
      </c>
      <c r="C613" s="11" t="s">
        <v>113</v>
      </c>
      <c r="D613" s="10">
        <v>41940</v>
      </c>
      <c r="E613" s="8" t="s">
        <v>383</v>
      </c>
      <c r="F613" s="5">
        <v>2339700</v>
      </c>
      <c r="G613" s="15" t="s">
        <v>192</v>
      </c>
      <c r="H613" s="7" t="s">
        <v>184</v>
      </c>
      <c r="I613" s="5" t="str">
        <f>IF(AND(G613="154",'154 - CPSX'!$L$7=TH!A613),"154",IF(AND(G613="632",'632 - CPSX'!$K$7=TH!A613),"632",IF(AND(G613="6421",'641 - CPSX'!$K$7=TH!A613),"641",IF(AND(G613="6422",'642 - CPSX'!$N$7=TH!A613),"642",IF(AND(G613="242",'242 - CPSX'!$L$7=TH!A613),"242","")))))</f>
        <v/>
      </c>
    </row>
    <row r="614" spans="1:9">
      <c r="A614" s="6">
        <f>IF(B614&lt;&gt;"",IF(OR(AND(G614="154",'154 - CPSX'!$L$7="..."),AND(G614="632",'632 - CPSX'!$K$7="..."),AND(G614="641",'641 - CPSX'!$K$7="..."),AND(G614="642",'642 - CPSX'!$N$7="..."),AND(G614="242",'242 - CPSX'!$L$7="...")),"...",MONTH(B614)),"")</f>
        <v>10</v>
      </c>
      <c r="B614" s="10">
        <v>41915</v>
      </c>
      <c r="C614" s="11" t="s">
        <v>113</v>
      </c>
      <c r="D614" s="10">
        <v>41915</v>
      </c>
      <c r="E614" s="8" t="s">
        <v>259</v>
      </c>
      <c r="F614" s="5">
        <v>106225</v>
      </c>
      <c r="G614" s="15" t="s">
        <v>192</v>
      </c>
      <c r="H614" s="7" t="s">
        <v>115</v>
      </c>
      <c r="I614" s="5" t="str">
        <f>IF(AND(G614="154",'154 - CPSX'!$L$7=TH!A614),"154",IF(AND(G614="632",'632 - CPSX'!$K$7=TH!A614),"632",IF(AND(G614="6421",'641 - CPSX'!$K$7=TH!A614),"641",IF(AND(G614="6422",'642 - CPSX'!$N$7=TH!A614),"642",IF(AND(G614="242",'242 - CPSX'!$L$7=TH!A614),"242","")))))</f>
        <v/>
      </c>
    </row>
    <row r="615" spans="1:9">
      <c r="A615" s="6">
        <f>IF(B615&lt;&gt;"",IF(OR(AND(G615="154",'154 - CPSX'!$L$7="..."),AND(G615="632",'632 - CPSX'!$K$7="..."),AND(G615="641",'641 - CPSX'!$K$7="..."),AND(G615="642",'642 - CPSX'!$N$7="..."),AND(G615="242",'242 - CPSX'!$L$7="...")),"...",MONTH(B615)),"")</f>
        <v>10</v>
      </c>
      <c r="B615" s="10">
        <v>41921</v>
      </c>
      <c r="C615" s="11" t="s">
        <v>113</v>
      </c>
      <c r="D615" s="10">
        <v>41921</v>
      </c>
      <c r="E615" s="8" t="s">
        <v>194</v>
      </c>
      <c r="F615" s="5">
        <v>26454</v>
      </c>
      <c r="G615" s="15" t="s">
        <v>192</v>
      </c>
      <c r="H615" s="7" t="s">
        <v>115</v>
      </c>
      <c r="I615" s="5" t="str">
        <f>IF(AND(G615="154",'154 - CPSX'!$L$7=TH!A615),"154",IF(AND(G615="632",'632 - CPSX'!$K$7=TH!A615),"632",IF(AND(G615="6421",'641 - CPSX'!$K$7=TH!A615),"641",IF(AND(G615="6422",'642 - CPSX'!$N$7=TH!A615),"642",IF(AND(G615="242",'242 - CPSX'!$L$7=TH!A615),"242","")))))</f>
        <v/>
      </c>
    </row>
    <row r="616" spans="1:9">
      <c r="A616" s="6">
        <f>IF(B616&lt;&gt;"",IF(OR(AND(G616="154",'154 - CPSX'!$L$7="..."),AND(G616="632",'632 - CPSX'!$K$7="..."),AND(G616="641",'641 - CPSX'!$K$7="..."),AND(G616="642",'642 - CPSX'!$N$7="..."),AND(G616="242",'242 - CPSX'!$L$7="...")),"...",MONTH(B616)),"")</f>
        <v>10</v>
      </c>
      <c r="B616" s="10">
        <v>41921</v>
      </c>
      <c r="C616" s="11" t="s">
        <v>113</v>
      </c>
      <c r="D616" s="10">
        <v>41921</v>
      </c>
      <c r="E616" s="8" t="s">
        <v>194</v>
      </c>
      <c r="F616" s="5">
        <v>50000</v>
      </c>
      <c r="G616" s="15" t="s">
        <v>192</v>
      </c>
      <c r="H616" s="7" t="s">
        <v>115</v>
      </c>
      <c r="I616" s="5" t="str">
        <f>IF(AND(G616="154",'154 - CPSX'!$L$7=TH!A616),"154",IF(AND(G616="632",'632 - CPSX'!$K$7=TH!A616),"632",IF(AND(G616="6421",'641 - CPSX'!$K$7=TH!A616),"641",IF(AND(G616="6422",'642 - CPSX'!$N$7=TH!A616),"642",IF(AND(G616="242",'242 - CPSX'!$L$7=TH!A616),"242","")))))</f>
        <v/>
      </c>
    </row>
    <row r="617" spans="1:9">
      <c r="A617" s="6">
        <f>IF(B617&lt;&gt;"",IF(OR(AND(G617="154",'154 - CPSX'!$L$7="..."),AND(G617="632",'632 - CPSX'!$K$7="..."),AND(G617="641",'641 - CPSX'!$K$7="..."),AND(G617="642",'642 - CPSX'!$N$7="..."),AND(G617="242",'242 - CPSX'!$L$7="...")),"...",MONTH(B617)),"")</f>
        <v>10</v>
      </c>
      <c r="B617" s="10">
        <v>41921</v>
      </c>
      <c r="C617" s="11" t="s">
        <v>113</v>
      </c>
      <c r="D617" s="10">
        <v>41921</v>
      </c>
      <c r="E617" s="8" t="s">
        <v>194</v>
      </c>
      <c r="F617" s="5">
        <v>30000</v>
      </c>
      <c r="G617" s="15" t="s">
        <v>192</v>
      </c>
      <c r="H617" s="7" t="s">
        <v>115</v>
      </c>
      <c r="I617" s="5" t="str">
        <f>IF(AND(G617="154",'154 - CPSX'!$L$7=TH!A617),"154",IF(AND(G617="632",'632 - CPSX'!$K$7=TH!A617),"632",IF(AND(G617="6421",'641 - CPSX'!$K$7=TH!A617),"641",IF(AND(G617="6422",'642 - CPSX'!$N$7=TH!A617),"642",IF(AND(G617="242",'242 - CPSX'!$L$7=TH!A617),"242","")))))</f>
        <v/>
      </c>
    </row>
    <row r="618" spans="1:9">
      <c r="A618" s="6">
        <f>IF(B618&lt;&gt;"",IF(OR(AND(G618="154",'154 - CPSX'!$L$7="..."),AND(G618="632",'632 - CPSX'!$K$7="..."),AND(G618="641",'641 - CPSX'!$K$7="..."),AND(G618="642",'642 - CPSX'!$N$7="..."),AND(G618="242",'242 - CPSX'!$L$7="...")),"...",MONTH(B618)),"")</f>
        <v>10</v>
      </c>
      <c r="B618" s="10">
        <v>41921</v>
      </c>
      <c r="C618" s="11" t="s">
        <v>113</v>
      </c>
      <c r="D618" s="10">
        <v>41921</v>
      </c>
      <c r="E618" s="8" t="s">
        <v>194</v>
      </c>
      <c r="F618" s="5">
        <v>25000</v>
      </c>
      <c r="G618" s="15" t="s">
        <v>192</v>
      </c>
      <c r="H618" s="7" t="s">
        <v>115</v>
      </c>
      <c r="I618" s="5" t="str">
        <f>IF(AND(G618="154",'154 - CPSX'!$L$7=TH!A618),"154",IF(AND(G618="632",'632 - CPSX'!$K$7=TH!A618),"632",IF(AND(G618="6421",'641 - CPSX'!$K$7=TH!A618),"641",IF(AND(G618="6422",'642 - CPSX'!$N$7=TH!A618),"642",IF(AND(G618="242",'242 - CPSX'!$L$7=TH!A618),"242","")))))</f>
        <v/>
      </c>
    </row>
    <row r="619" spans="1:9">
      <c r="A619" s="6">
        <f>IF(B619&lt;&gt;"",IF(OR(AND(G619="154",'154 - CPSX'!$L$7="..."),AND(G619="632",'632 - CPSX'!$K$7="..."),AND(G619="641",'641 - CPSX'!$K$7="..."),AND(G619="642",'642 - CPSX'!$N$7="..."),AND(G619="242",'242 - CPSX'!$L$7="...")),"...",MONTH(B619)),"")</f>
        <v>10</v>
      </c>
      <c r="B619" s="10">
        <v>41921</v>
      </c>
      <c r="C619" s="11" t="s">
        <v>113</v>
      </c>
      <c r="D619" s="10">
        <v>41921</v>
      </c>
      <c r="E619" s="8" t="s">
        <v>194</v>
      </c>
      <c r="F619" s="5">
        <v>25000</v>
      </c>
      <c r="G619" s="15" t="s">
        <v>192</v>
      </c>
      <c r="H619" s="7" t="s">
        <v>115</v>
      </c>
      <c r="I619" s="5" t="str">
        <f>IF(AND(G619="154",'154 - CPSX'!$L$7=TH!A619),"154",IF(AND(G619="632",'632 - CPSX'!$K$7=TH!A619),"632",IF(AND(G619="6421",'641 - CPSX'!$K$7=TH!A619),"641",IF(AND(G619="6422",'642 - CPSX'!$N$7=TH!A619),"642",IF(AND(G619="242",'242 - CPSX'!$L$7=TH!A619),"242","")))))</f>
        <v/>
      </c>
    </row>
    <row r="620" spans="1:9">
      <c r="A620" s="6">
        <f>IF(B620&lt;&gt;"",IF(OR(AND(G620="154",'154 - CPSX'!$L$7="..."),AND(G620="632",'632 - CPSX'!$K$7="..."),AND(G620="641",'641 - CPSX'!$K$7="..."),AND(G620="642",'642 - CPSX'!$N$7="..."),AND(G620="242",'242 - CPSX'!$L$7="...")),"...",MONTH(B620)),"")</f>
        <v>10</v>
      </c>
      <c r="B620" s="10">
        <v>41929</v>
      </c>
      <c r="C620" s="11" t="s">
        <v>113</v>
      </c>
      <c r="D620" s="10">
        <v>41929</v>
      </c>
      <c r="E620" s="8" t="s">
        <v>194</v>
      </c>
      <c r="F620" s="5">
        <v>30000</v>
      </c>
      <c r="G620" s="15" t="s">
        <v>192</v>
      </c>
      <c r="H620" s="7" t="s">
        <v>115</v>
      </c>
      <c r="I620" s="5" t="str">
        <f>IF(AND(G620="154",'154 - CPSX'!$L$7=TH!A620),"154",IF(AND(G620="632",'632 - CPSX'!$K$7=TH!A620),"632",IF(AND(G620="6421",'641 - CPSX'!$K$7=TH!A620),"641",IF(AND(G620="6422",'642 - CPSX'!$N$7=TH!A620),"642",IF(AND(G620="242",'242 - CPSX'!$L$7=TH!A620),"242","")))))</f>
        <v/>
      </c>
    </row>
    <row r="621" spans="1:9">
      <c r="A621" s="6">
        <f>IF(B621&lt;&gt;"",IF(OR(AND(G621="154",'154 - CPSX'!$L$7="..."),AND(G621="632",'632 - CPSX'!$K$7="..."),AND(G621="641",'641 - CPSX'!$K$7="..."),AND(G621="642",'642 - CPSX'!$N$7="..."),AND(G621="242",'242 - CPSX'!$L$7="...")),"...",MONTH(B621)),"")</f>
        <v>10</v>
      </c>
      <c r="B621" s="10">
        <v>41929</v>
      </c>
      <c r="C621" s="11" t="s">
        <v>113</v>
      </c>
      <c r="D621" s="10">
        <v>41929</v>
      </c>
      <c r="E621" s="8" t="s">
        <v>194</v>
      </c>
      <c r="F621" s="5">
        <v>20000</v>
      </c>
      <c r="G621" s="15" t="s">
        <v>192</v>
      </c>
      <c r="H621" s="7" t="s">
        <v>115</v>
      </c>
      <c r="I621" s="5" t="str">
        <f>IF(AND(G621="154",'154 - CPSX'!$L$7=TH!A621),"154",IF(AND(G621="632",'632 - CPSX'!$K$7=TH!A621),"632",IF(AND(G621="6421",'641 - CPSX'!$K$7=TH!A621),"641",IF(AND(G621="6422",'642 - CPSX'!$N$7=TH!A621),"642",IF(AND(G621="242",'242 - CPSX'!$L$7=TH!A621),"242","")))))</f>
        <v/>
      </c>
    </row>
    <row r="622" spans="1:9">
      <c r="A622" s="6">
        <f>IF(B622&lt;&gt;"",IF(OR(AND(G622="154",'154 - CPSX'!$L$7="..."),AND(G622="632",'632 - CPSX'!$K$7="..."),AND(G622="641",'641 - CPSX'!$K$7="..."),AND(G622="642",'642 - CPSX'!$N$7="..."),AND(G622="242",'242 - CPSX'!$L$7="...")),"...",MONTH(B622)),"")</f>
        <v>10</v>
      </c>
      <c r="B622" s="10">
        <v>41929</v>
      </c>
      <c r="C622" s="11" t="s">
        <v>113</v>
      </c>
      <c r="D622" s="10">
        <v>41929</v>
      </c>
      <c r="E622" s="8" t="s">
        <v>194</v>
      </c>
      <c r="F622" s="5">
        <v>20000</v>
      </c>
      <c r="G622" s="15" t="s">
        <v>192</v>
      </c>
      <c r="H622" s="7" t="s">
        <v>115</v>
      </c>
      <c r="I622" s="5" t="str">
        <f>IF(AND(G622="154",'154 - CPSX'!$L$7=TH!A622),"154",IF(AND(G622="632",'632 - CPSX'!$K$7=TH!A622),"632",IF(AND(G622="6421",'641 - CPSX'!$K$7=TH!A622),"641",IF(AND(G622="6422",'642 - CPSX'!$N$7=TH!A622),"642",IF(AND(G622="242",'242 - CPSX'!$L$7=TH!A622),"242","")))))</f>
        <v/>
      </c>
    </row>
    <row r="623" spans="1:9">
      <c r="A623" s="6">
        <f>IF(B623&lt;&gt;"",IF(OR(AND(G623="154",'154 - CPSX'!$L$7="..."),AND(G623="632",'632 - CPSX'!$K$7="..."),AND(G623="641",'641 - CPSX'!$K$7="..."),AND(G623="642",'642 - CPSX'!$N$7="..."),AND(G623="242",'242 - CPSX'!$L$7="...")),"...",MONTH(B623)),"")</f>
        <v>10</v>
      </c>
      <c r="B623" s="10">
        <v>41929</v>
      </c>
      <c r="C623" s="11" t="s">
        <v>113</v>
      </c>
      <c r="D623" s="10">
        <v>41929</v>
      </c>
      <c r="E623" s="8" t="s">
        <v>194</v>
      </c>
      <c r="F623" s="5">
        <v>47500</v>
      </c>
      <c r="G623" s="15" t="s">
        <v>192</v>
      </c>
      <c r="H623" s="7" t="s">
        <v>115</v>
      </c>
      <c r="I623" s="5" t="str">
        <f>IF(AND(G623="154",'154 - CPSX'!$L$7=TH!A623),"154",IF(AND(G623="632",'632 - CPSX'!$K$7=TH!A623),"632",IF(AND(G623="6421",'641 - CPSX'!$K$7=TH!A623),"641",IF(AND(G623="6422",'642 - CPSX'!$N$7=TH!A623),"642",IF(AND(G623="242",'242 - CPSX'!$L$7=TH!A623),"242","")))))</f>
        <v/>
      </c>
    </row>
    <row r="624" spans="1:9">
      <c r="A624" s="6">
        <f>IF(B624&lt;&gt;"",IF(OR(AND(G624="154",'154 - CPSX'!$L$7="..."),AND(G624="632",'632 - CPSX'!$K$7="..."),AND(G624="641",'641 - CPSX'!$K$7="..."),AND(G624="642",'642 - CPSX'!$N$7="..."),AND(G624="242",'242 - CPSX'!$L$7="...")),"...",MONTH(B624)),"")</f>
        <v>10</v>
      </c>
      <c r="B624" s="10">
        <v>41929</v>
      </c>
      <c r="C624" s="11" t="s">
        <v>113</v>
      </c>
      <c r="D624" s="10">
        <v>41929</v>
      </c>
      <c r="E624" s="8" t="s">
        <v>194</v>
      </c>
      <c r="F624" s="5">
        <v>25000</v>
      </c>
      <c r="G624" s="15" t="s">
        <v>192</v>
      </c>
      <c r="H624" s="7" t="s">
        <v>115</v>
      </c>
      <c r="I624" s="5" t="str">
        <f>IF(AND(G624="154",'154 - CPSX'!$L$7=TH!A624),"154",IF(AND(G624="632",'632 - CPSX'!$K$7=TH!A624),"632",IF(AND(G624="6421",'641 - CPSX'!$K$7=TH!A624),"641",IF(AND(G624="6422",'642 - CPSX'!$N$7=TH!A624),"642",IF(AND(G624="242",'242 - CPSX'!$L$7=TH!A624),"242","")))))</f>
        <v/>
      </c>
    </row>
    <row r="625" spans="1:9">
      <c r="A625" s="6">
        <f>IF(B625&lt;&gt;"",IF(OR(AND(G625="154",'154 - CPSX'!$L$7="..."),AND(G625="632",'632 - CPSX'!$K$7="..."),AND(G625="641",'641 - CPSX'!$K$7="..."),AND(G625="642",'642 - CPSX'!$N$7="..."),AND(G625="242",'242 - CPSX'!$L$7="...")),"...",MONTH(B625)),"")</f>
        <v>10</v>
      </c>
      <c r="B625" s="10">
        <v>41929</v>
      </c>
      <c r="C625" s="11" t="s">
        <v>113</v>
      </c>
      <c r="D625" s="10">
        <v>41929</v>
      </c>
      <c r="E625" s="8" t="s">
        <v>194</v>
      </c>
      <c r="F625" s="5">
        <v>25000</v>
      </c>
      <c r="G625" s="15" t="s">
        <v>192</v>
      </c>
      <c r="H625" s="7" t="s">
        <v>115</v>
      </c>
      <c r="I625" s="5" t="str">
        <f>IF(AND(G625="154",'154 - CPSX'!$L$7=TH!A625),"154",IF(AND(G625="632",'632 - CPSX'!$K$7=TH!A625),"632",IF(AND(G625="6421",'641 - CPSX'!$K$7=TH!A625),"641",IF(AND(G625="6422",'642 - CPSX'!$N$7=TH!A625),"642",IF(AND(G625="242",'242 - CPSX'!$L$7=TH!A625),"242","")))))</f>
        <v/>
      </c>
    </row>
    <row r="626" spans="1:9">
      <c r="A626" s="6">
        <f>IF(B626&lt;&gt;"",IF(OR(AND(G626="154",'154 - CPSX'!$L$7="..."),AND(G626="632",'632 - CPSX'!$K$7="..."),AND(G626="641",'641 - CPSX'!$K$7="..."),AND(G626="642",'642 - CPSX'!$N$7="..."),AND(G626="242",'242 - CPSX'!$L$7="...")),"...",MONTH(B626)),"")</f>
        <v>10</v>
      </c>
      <c r="B626" s="10">
        <v>41936</v>
      </c>
      <c r="C626" s="11" t="s">
        <v>113</v>
      </c>
      <c r="D626" s="10">
        <v>41936</v>
      </c>
      <c r="E626" s="8" t="s">
        <v>194</v>
      </c>
      <c r="F626" s="5">
        <v>20000</v>
      </c>
      <c r="G626" s="15" t="s">
        <v>192</v>
      </c>
      <c r="H626" s="7" t="s">
        <v>115</v>
      </c>
      <c r="I626" s="5" t="str">
        <f>IF(AND(G626="154",'154 - CPSX'!$L$7=TH!A626),"154",IF(AND(G626="632",'632 - CPSX'!$K$7=TH!A626),"632",IF(AND(G626="6421",'641 - CPSX'!$K$7=TH!A626),"641",IF(AND(G626="6422",'642 - CPSX'!$N$7=TH!A626),"642",IF(AND(G626="242",'242 - CPSX'!$L$7=TH!A626),"242","")))))</f>
        <v/>
      </c>
    </row>
    <row r="627" spans="1:9">
      <c r="A627" s="6">
        <f>IF(B627&lt;&gt;"",IF(OR(AND(G627="154",'154 - CPSX'!$L$7="..."),AND(G627="632",'632 - CPSX'!$K$7="..."),AND(G627="641",'641 - CPSX'!$K$7="..."),AND(G627="642",'642 - CPSX'!$N$7="..."),AND(G627="242",'242 - CPSX'!$L$7="...")),"...",MONTH(B627)),"")</f>
        <v>10</v>
      </c>
      <c r="B627" s="10">
        <v>41936</v>
      </c>
      <c r="C627" s="11" t="s">
        <v>113</v>
      </c>
      <c r="D627" s="10">
        <v>41936</v>
      </c>
      <c r="E627" s="8" t="s">
        <v>194</v>
      </c>
      <c r="F627" s="5">
        <v>25000</v>
      </c>
      <c r="G627" s="15" t="s">
        <v>192</v>
      </c>
      <c r="H627" s="7" t="s">
        <v>115</v>
      </c>
      <c r="I627" s="5" t="str">
        <f>IF(AND(G627="154",'154 - CPSX'!$L$7=TH!A627),"154",IF(AND(G627="632",'632 - CPSX'!$K$7=TH!A627),"632",IF(AND(G627="6421",'641 - CPSX'!$K$7=TH!A627),"641",IF(AND(G627="6422",'642 - CPSX'!$N$7=TH!A627),"642",IF(AND(G627="242",'242 - CPSX'!$L$7=TH!A627),"242","")))))</f>
        <v/>
      </c>
    </row>
    <row r="628" spans="1:9">
      <c r="A628" s="6">
        <f>IF(B628&lt;&gt;"",IF(OR(AND(G628="154",'154 - CPSX'!$L$7="..."),AND(G628="632",'632 - CPSX'!$K$7="..."),AND(G628="641",'641 - CPSX'!$K$7="..."),AND(G628="642",'642 - CPSX'!$N$7="..."),AND(G628="242",'242 - CPSX'!$L$7="...")),"...",MONTH(B628)),"")</f>
        <v>10</v>
      </c>
      <c r="B628" s="10">
        <v>41936</v>
      </c>
      <c r="C628" s="11" t="s">
        <v>113</v>
      </c>
      <c r="D628" s="10">
        <v>41936</v>
      </c>
      <c r="E628" s="8" t="s">
        <v>194</v>
      </c>
      <c r="F628" s="5">
        <v>20000</v>
      </c>
      <c r="G628" s="15" t="s">
        <v>192</v>
      </c>
      <c r="H628" s="7" t="s">
        <v>115</v>
      </c>
      <c r="I628" s="5" t="str">
        <f>IF(AND(G628="154",'154 - CPSX'!$L$7=TH!A628),"154",IF(AND(G628="632",'632 - CPSX'!$K$7=TH!A628),"632",IF(AND(G628="6421",'641 - CPSX'!$K$7=TH!A628),"641",IF(AND(G628="6422",'642 - CPSX'!$N$7=TH!A628),"642",IF(AND(G628="242",'242 - CPSX'!$L$7=TH!A628),"242","")))))</f>
        <v/>
      </c>
    </row>
    <row r="629" spans="1:9">
      <c r="A629" s="6">
        <f>IF(B629&lt;&gt;"",IF(OR(AND(G629="154",'154 - CPSX'!$L$7="..."),AND(G629="632",'632 - CPSX'!$K$7="..."),AND(G629="641",'641 - CPSX'!$K$7="..."),AND(G629="642",'642 - CPSX'!$N$7="..."),AND(G629="242",'242 - CPSX'!$L$7="...")),"...",MONTH(B629)),"")</f>
        <v>10</v>
      </c>
      <c r="B629" s="10">
        <v>41936</v>
      </c>
      <c r="C629" s="11" t="s">
        <v>113</v>
      </c>
      <c r="D629" s="10">
        <v>41936</v>
      </c>
      <c r="E629" s="8" t="s">
        <v>194</v>
      </c>
      <c r="F629" s="5">
        <v>28078</v>
      </c>
      <c r="G629" s="15" t="s">
        <v>192</v>
      </c>
      <c r="H629" s="7" t="s">
        <v>115</v>
      </c>
      <c r="I629" s="5" t="str">
        <f>IF(AND(G629="154",'154 - CPSX'!$L$7=TH!A629),"154",IF(AND(G629="632",'632 - CPSX'!$K$7=TH!A629),"632",IF(AND(G629="6421",'641 - CPSX'!$K$7=TH!A629),"641",IF(AND(G629="6422",'642 - CPSX'!$N$7=TH!A629),"642",IF(AND(G629="242",'242 - CPSX'!$L$7=TH!A629),"242","")))))</f>
        <v/>
      </c>
    </row>
    <row r="630" spans="1:9">
      <c r="A630" s="6">
        <f>IF(B630&lt;&gt;"",IF(OR(AND(G630="154",'154 - CPSX'!$L$7="..."),AND(G630="632",'632 - CPSX'!$K$7="..."),AND(G630="641",'641 - CPSX'!$K$7="..."),AND(G630="642",'642 - CPSX'!$N$7="..."),AND(G630="242",'242 - CPSX'!$L$7="...")),"...",MONTH(B630)),"")</f>
        <v>10</v>
      </c>
      <c r="B630" s="10">
        <v>41939</v>
      </c>
      <c r="C630" s="11" t="s">
        <v>113</v>
      </c>
      <c r="D630" s="10">
        <v>41939</v>
      </c>
      <c r="E630" s="8" t="s">
        <v>384</v>
      </c>
      <c r="F630" s="5">
        <v>20000</v>
      </c>
      <c r="G630" s="15" t="s">
        <v>192</v>
      </c>
      <c r="H630" s="7" t="s">
        <v>115</v>
      </c>
      <c r="I630" s="5" t="str">
        <f>IF(AND(G630="154",'154 - CPSX'!$L$7=TH!A630),"154",IF(AND(G630="632",'632 - CPSX'!$K$7=TH!A630),"632",IF(AND(G630="6421",'641 - CPSX'!$K$7=TH!A630),"641",IF(AND(G630="6422",'642 - CPSX'!$N$7=TH!A630),"642",IF(AND(G630="242",'242 - CPSX'!$L$7=TH!A630),"242","")))))</f>
        <v/>
      </c>
    </row>
    <row r="631" spans="1:9">
      <c r="A631" s="6">
        <f>IF(B631&lt;&gt;"",IF(OR(AND(G631="154",'154 - CPSX'!$L$7="..."),AND(G631="632",'632 - CPSX'!$K$7="..."),AND(G631="641",'641 - CPSX'!$K$7="..."),AND(G631="642",'642 - CPSX'!$N$7="..."),AND(G631="242",'242 - CPSX'!$L$7="...")),"...",MONTH(B631)),"")</f>
        <v>10</v>
      </c>
      <c r="B631" s="10">
        <v>41939</v>
      </c>
      <c r="C631" s="11" t="s">
        <v>113</v>
      </c>
      <c r="D631" s="10">
        <v>41939</v>
      </c>
      <c r="E631" s="8" t="s">
        <v>364</v>
      </c>
      <c r="F631" s="5">
        <v>40000</v>
      </c>
      <c r="G631" s="15" t="s">
        <v>192</v>
      </c>
      <c r="H631" s="7" t="s">
        <v>115</v>
      </c>
      <c r="I631" s="5" t="str">
        <f>IF(AND(G631="154",'154 - CPSX'!$L$7=TH!A631),"154",IF(AND(G631="632",'632 - CPSX'!$K$7=TH!A631),"632",IF(AND(G631="6421",'641 - CPSX'!$K$7=TH!A631),"641",IF(AND(G631="6422",'642 - CPSX'!$N$7=TH!A631),"642",IF(AND(G631="242",'242 - CPSX'!$L$7=TH!A631),"242","")))))</f>
        <v/>
      </c>
    </row>
    <row r="632" spans="1:9">
      <c r="A632" s="6">
        <f>IF(B632&lt;&gt;"",IF(OR(AND(G632="154",'154 - CPSX'!$L$7="..."),AND(G632="632",'632 - CPSX'!$K$7="..."),AND(G632="641",'641 - CPSX'!$K$7="..."),AND(G632="642",'642 - CPSX'!$N$7="..."),AND(G632="242",'242 - CPSX'!$L$7="...")),"...",MONTH(B632)),"")</f>
        <v>10</v>
      </c>
      <c r="B632" s="10">
        <v>41943</v>
      </c>
      <c r="C632" s="11" t="s">
        <v>39</v>
      </c>
      <c r="D632" s="10">
        <v>41913</v>
      </c>
      <c r="E632" s="8" t="s">
        <v>385</v>
      </c>
      <c r="F632" s="5">
        <v>5396247</v>
      </c>
      <c r="G632" s="15" t="s">
        <v>198</v>
      </c>
      <c r="H632" s="7" t="s">
        <v>18</v>
      </c>
      <c r="I632" s="5" t="str">
        <f>IF(AND(G632="154",'154 - CPSX'!$L$7=TH!A632),"154",IF(AND(G632="632",'632 - CPSX'!$K$7=TH!A632),"632",IF(AND(G632="6421",'641 - CPSX'!$K$7=TH!A632),"641",IF(AND(G632="6422",'642 - CPSX'!$N$7=TH!A632),"642",IF(AND(G632="242",'242 - CPSX'!$L$7=TH!A632),"242","")))))</f>
        <v/>
      </c>
    </row>
    <row r="633" spans="1:9">
      <c r="A633" s="6">
        <f>IF(B633&lt;&gt;"",IF(OR(AND(G633="154",'154 - CPSX'!$L$7="..."),AND(G633="632",'632 - CPSX'!$K$7="..."),AND(G633="641",'641 - CPSX'!$K$7="..."),AND(G633="642",'642 - CPSX'!$N$7="..."),AND(G633="242",'242 - CPSX'!$L$7="...")),"...",MONTH(B633)),"")</f>
        <v>10</v>
      </c>
      <c r="B633" s="10">
        <v>41943</v>
      </c>
      <c r="C633" s="11" t="s">
        <v>39</v>
      </c>
      <c r="D633" s="10">
        <v>41918</v>
      </c>
      <c r="E633" s="8" t="s">
        <v>104</v>
      </c>
      <c r="F633" s="5">
        <v>2000000</v>
      </c>
      <c r="G633" s="15" t="s">
        <v>198</v>
      </c>
      <c r="H633" s="7" t="s">
        <v>18</v>
      </c>
      <c r="I633" s="5" t="str">
        <f>IF(AND(G633="154",'154 - CPSX'!$L$7=TH!A633),"154",IF(AND(G633="632",'632 - CPSX'!$K$7=TH!A633),"632",IF(AND(G633="6421",'641 - CPSX'!$K$7=TH!A633),"641",IF(AND(G633="6422",'642 - CPSX'!$N$7=TH!A633),"642",IF(AND(G633="242",'242 - CPSX'!$L$7=TH!A633),"242","")))))</f>
        <v/>
      </c>
    </row>
    <row r="634" spans="1:9">
      <c r="A634" s="6">
        <f>IF(B634&lt;&gt;"",IF(OR(AND(G634="154",'154 - CPSX'!$L$7="..."),AND(G634="632",'632 - CPSX'!$K$7="..."),AND(G634="641",'641 - CPSX'!$K$7="..."),AND(G634="642",'642 - CPSX'!$N$7="..."),AND(G634="242",'242 - CPSX'!$L$7="...")),"...",MONTH(B634)),"")</f>
        <v>10</v>
      </c>
      <c r="B634" s="10">
        <v>41943</v>
      </c>
      <c r="C634" s="11" t="s">
        <v>39</v>
      </c>
      <c r="D634" s="10">
        <v>41921</v>
      </c>
      <c r="E634" s="8" t="s">
        <v>105</v>
      </c>
      <c r="F634" s="5">
        <v>22344000</v>
      </c>
      <c r="G634" s="15" t="s">
        <v>198</v>
      </c>
      <c r="H634" s="7" t="s">
        <v>18</v>
      </c>
      <c r="I634" s="5" t="str">
        <f>IF(AND(G634="154",'154 - CPSX'!$L$7=TH!A634),"154",IF(AND(G634="632",'632 - CPSX'!$K$7=TH!A634),"632",IF(AND(G634="6421",'641 - CPSX'!$K$7=TH!A634),"641",IF(AND(G634="6422",'642 - CPSX'!$N$7=TH!A634),"642",IF(AND(G634="242",'242 - CPSX'!$L$7=TH!A634),"242","")))))</f>
        <v/>
      </c>
    </row>
    <row r="635" spans="1:9">
      <c r="A635" s="6">
        <f>IF(B635&lt;&gt;"",IF(OR(AND(G635="154",'154 - CPSX'!$L$7="..."),AND(G635="632",'632 - CPSX'!$K$7="..."),AND(G635="641",'641 - CPSX'!$K$7="..."),AND(G635="642",'642 - CPSX'!$N$7="..."),AND(G635="242",'242 - CPSX'!$L$7="...")),"...",MONTH(B635)),"")</f>
        <v>10</v>
      </c>
      <c r="B635" s="10">
        <v>41943</v>
      </c>
      <c r="C635" s="11" t="s">
        <v>39</v>
      </c>
      <c r="D635" s="10">
        <v>41927</v>
      </c>
      <c r="E635" s="8" t="s">
        <v>105</v>
      </c>
      <c r="F635" s="5">
        <v>15310800</v>
      </c>
      <c r="G635" s="15" t="s">
        <v>198</v>
      </c>
      <c r="H635" s="7" t="s">
        <v>18</v>
      </c>
      <c r="I635" s="5" t="str">
        <f>IF(AND(G635="154",'154 - CPSX'!$L$7=TH!A635),"154",IF(AND(G635="632",'632 - CPSX'!$K$7=TH!A635),"632",IF(AND(G635="6421",'641 - CPSX'!$K$7=TH!A635),"641",IF(AND(G635="6422",'642 - CPSX'!$N$7=TH!A635),"642",IF(AND(G635="242",'242 - CPSX'!$L$7=TH!A635),"242","")))))</f>
        <v/>
      </c>
    </row>
    <row r="636" spans="1:9">
      <c r="A636" s="6">
        <f>IF(B636&lt;&gt;"",IF(OR(AND(G636="154",'154 - CPSX'!$L$7="..."),AND(G636="632",'632 - CPSX'!$K$7="..."),AND(G636="641",'641 - CPSX'!$K$7="..."),AND(G636="642",'642 - CPSX'!$N$7="..."),AND(G636="242",'242 - CPSX'!$L$7="...")),"...",MONTH(B636)),"")</f>
        <v>10</v>
      </c>
      <c r="B636" s="10">
        <v>41943</v>
      </c>
      <c r="C636" s="11" t="s">
        <v>39</v>
      </c>
      <c r="D636" s="10">
        <v>41927</v>
      </c>
      <c r="E636" s="8" t="s">
        <v>105</v>
      </c>
      <c r="F636" s="5">
        <v>14460200</v>
      </c>
      <c r="G636" s="15" t="s">
        <v>198</v>
      </c>
      <c r="H636" s="7" t="s">
        <v>18</v>
      </c>
      <c r="I636" s="5" t="str">
        <f>IF(AND(G636="154",'154 - CPSX'!$L$7=TH!A636),"154",IF(AND(G636="632",'632 - CPSX'!$K$7=TH!A636),"632",IF(AND(G636="6421",'641 - CPSX'!$K$7=TH!A636),"641",IF(AND(G636="6422",'642 - CPSX'!$N$7=TH!A636),"642",IF(AND(G636="242",'242 - CPSX'!$L$7=TH!A636),"242","")))))</f>
        <v/>
      </c>
    </row>
    <row r="637" spans="1:9">
      <c r="A637" s="6">
        <f>IF(B637&lt;&gt;"",IF(OR(AND(G637="154",'154 - CPSX'!$L$7="..."),AND(G637="632",'632 - CPSX'!$K$7="..."),AND(G637="641",'641 - CPSX'!$K$7="..."),AND(G637="642",'642 - CPSX'!$N$7="..."),AND(G637="242",'242 - CPSX'!$L$7="...")),"...",MONTH(B637)),"")</f>
        <v>10</v>
      </c>
      <c r="B637" s="10">
        <v>41943</v>
      </c>
      <c r="C637" s="11" t="s">
        <v>39</v>
      </c>
      <c r="D637" s="10">
        <v>41929</v>
      </c>
      <c r="E637" s="8" t="s">
        <v>386</v>
      </c>
      <c r="F637" s="5">
        <v>2670000</v>
      </c>
      <c r="G637" s="15" t="s">
        <v>198</v>
      </c>
      <c r="H637" s="7" t="s">
        <v>18</v>
      </c>
      <c r="I637" s="5" t="str">
        <f>IF(AND(G637="154",'154 - CPSX'!$L$7=TH!A637),"154",IF(AND(G637="632",'632 - CPSX'!$K$7=TH!A637),"632",IF(AND(G637="6421",'641 - CPSX'!$K$7=TH!A637),"641",IF(AND(G637="6422",'642 - CPSX'!$N$7=TH!A637),"642",IF(AND(G637="242",'242 - CPSX'!$L$7=TH!A637),"242","")))))</f>
        <v/>
      </c>
    </row>
    <row r="638" spans="1:9">
      <c r="A638" s="6">
        <f>IF(B638&lt;&gt;"",IF(OR(AND(G638="154",'154 - CPSX'!$L$7="..."),AND(G638="632",'632 - CPSX'!$K$7="..."),AND(G638="641",'641 - CPSX'!$K$7="..."),AND(G638="642",'642 - CPSX'!$N$7="..."),AND(G638="242",'242 - CPSX'!$L$7="...")),"...",MONTH(B638)),"")</f>
        <v>10</v>
      </c>
      <c r="B638" s="10">
        <v>41943</v>
      </c>
      <c r="C638" s="11" t="s">
        <v>39</v>
      </c>
      <c r="D638" s="10">
        <v>41939</v>
      </c>
      <c r="E638" s="8" t="s">
        <v>104</v>
      </c>
      <c r="F638" s="5">
        <v>2000000</v>
      </c>
      <c r="G638" s="15" t="s">
        <v>198</v>
      </c>
      <c r="H638" s="7" t="s">
        <v>18</v>
      </c>
      <c r="I638" s="5" t="str">
        <f>IF(AND(G638="154",'154 - CPSX'!$L$7=TH!A638),"154",IF(AND(G638="632",'632 - CPSX'!$K$7=TH!A638),"632",IF(AND(G638="6421",'641 - CPSX'!$K$7=TH!A638),"641",IF(AND(G638="6422",'642 - CPSX'!$N$7=TH!A638),"642",IF(AND(G638="242",'242 - CPSX'!$L$7=TH!A638),"242","")))))</f>
        <v/>
      </c>
    </row>
    <row r="639" spans="1:9">
      <c r="A639" s="6">
        <f>IF(B639&lt;&gt;"",IF(OR(AND(G639="154",'154 - CPSX'!$L$7="..."),AND(G639="632",'632 - CPSX'!$K$7="..."),AND(G639="641",'641 - CPSX'!$K$7="..."),AND(G639="642",'642 - CPSX'!$N$7="..."),AND(G639="242",'242 - CPSX'!$L$7="...")),"...",MONTH(B639)),"")</f>
        <v>10</v>
      </c>
      <c r="B639" s="10">
        <v>41943</v>
      </c>
      <c r="C639" s="11" t="s">
        <v>39</v>
      </c>
      <c r="D639" s="10">
        <v>41921</v>
      </c>
      <c r="E639" s="8" t="s">
        <v>324</v>
      </c>
      <c r="F639" s="5">
        <v>5171040</v>
      </c>
      <c r="G639" s="15" t="s">
        <v>198</v>
      </c>
      <c r="H639" s="7" t="s">
        <v>18</v>
      </c>
      <c r="I639" s="5" t="str">
        <f>IF(AND(G639="154",'154 - CPSX'!$L$7=TH!A639),"154",IF(AND(G639="632",'632 - CPSX'!$K$7=TH!A639),"632",IF(AND(G639="6421",'641 - CPSX'!$K$7=TH!A639),"641",IF(AND(G639="6422",'642 - CPSX'!$N$7=TH!A639),"642",IF(AND(G639="242",'242 - CPSX'!$L$7=TH!A639),"242","")))))</f>
        <v/>
      </c>
    </row>
    <row r="640" spans="1:9">
      <c r="A640" s="6">
        <f>IF(B640&lt;&gt;"",IF(OR(AND(G640="154",'154 - CPSX'!$L$7="..."),AND(G640="632",'632 - CPSX'!$K$7="..."),AND(G640="641",'641 - CPSX'!$K$7="..."),AND(G640="642",'642 - CPSX'!$N$7="..."),AND(G640="242",'242 - CPSX'!$L$7="...")),"...",MONTH(B640)),"")</f>
        <v>10</v>
      </c>
      <c r="B640" s="10">
        <v>41943</v>
      </c>
      <c r="C640" s="11" t="s">
        <v>39</v>
      </c>
      <c r="D640" s="10">
        <v>41927</v>
      </c>
      <c r="E640" s="8" t="s">
        <v>324</v>
      </c>
      <c r="F640" s="5">
        <v>3997820</v>
      </c>
      <c r="G640" s="15" t="s">
        <v>198</v>
      </c>
      <c r="H640" s="7" t="s">
        <v>18</v>
      </c>
      <c r="I640" s="5" t="str">
        <f>IF(AND(G640="154",'154 - CPSX'!$L$7=TH!A640),"154",IF(AND(G640="632",'632 - CPSX'!$K$7=TH!A640),"632",IF(AND(G640="6421",'641 - CPSX'!$K$7=TH!A640),"641",IF(AND(G640="6422",'642 - CPSX'!$N$7=TH!A640),"642",IF(AND(G640="242",'242 - CPSX'!$L$7=TH!A640),"242","")))))</f>
        <v/>
      </c>
    </row>
    <row r="641" spans="1:9">
      <c r="A641" s="6">
        <f>IF(B641&lt;&gt;"",IF(OR(AND(G641="154",'154 - CPSX'!$L$7="..."),AND(G641="632",'632 - CPSX'!$K$7="..."),AND(G641="641",'641 - CPSX'!$K$7="..."),AND(G641="642",'642 - CPSX'!$N$7="..."),AND(G641="242",'242 - CPSX'!$L$7="...")),"...",MONTH(B641)),"")</f>
        <v>10</v>
      </c>
      <c r="B641" s="10">
        <v>41943</v>
      </c>
      <c r="C641" s="11" t="s">
        <v>39</v>
      </c>
      <c r="D641" s="10">
        <v>41927</v>
      </c>
      <c r="E641" s="8" t="s">
        <v>324</v>
      </c>
      <c r="F641" s="5">
        <v>7293895</v>
      </c>
      <c r="G641" s="15" t="s">
        <v>198</v>
      </c>
      <c r="H641" s="7" t="s">
        <v>18</v>
      </c>
      <c r="I641" s="5" t="str">
        <f>IF(AND(G641="154",'154 - CPSX'!$L$7=TH!A641),"154",IF(AND(G641="632",'632 - CPSX'!$K$7=TH!A641),"632",IF(AND(G641="6421",'641 - CPSX'!$K$7=TH!A641),"641",IF(AND(G641="6422",'642 - CPSX'!$N$7=TH!A641),"642",IF(AND(G641="242",'242 - CPSX'!$L$7=TH!A641),"242","")))))</f>
        <v/>
      </c>
    </row>
    <row r="642" spans="1:9">
      <c r="A642" s="6">
        <f>IF(B642&lt;&gt;"",IF(OR(AND(G642="154",'154 - CPSX'!$L$7="..."),AND(G642="632",'632 - CPSX'!$K$7="..."),AND(G642="641",'641 - CPSX'!$K$7="..."),AND(G642="642",'642 - CPSX'!$N$7="..."),AND(G642="242",'242 - CPSX'!$L$7="...")),"...",MONTH(B642)),"")</f>
        <v>10</v>
      </c>
      <c r="B642" s="10">
        <v>41920</v>
      </c>
      <c r="C642" s="11" t="s">
        <v>39</v>
      </c>
      <c r="D642" s="10">
        <v>41920</v>
      </c>
      <c r="E642" s="8" t="s">
        <v>387</v>
      </c>
      <c r="F642" s="5">
        <v>1009062</v>
      </c>
      <c r="G642" s="15" t="s">
        <v>192</v>
      </c>
      <c r="H642" s="7" t="s">
        <v>118</v>
      </c>
      <c r="I642" s="5" t="str">
        <f>IF(AND(G642="154",'154 - CPSX'!$L$7=TH!A642),"154",IF(AND(G642="632",'632 - CPSX'!$K$7=TH!A642),"632",IF(AND(G642="6421",'641 - CPSX'!$K$7=TH!A642),"641",IF(AND(G642="6422",'642 - CPSX'!$N$7=TH!A642),"642",IF(AND(G642="242",'242 - CPSX'!$L$7=TH!A642),"242","")))))</f>
        <v/>
      </c>
    </row>
    <row r="643" spans="1:9">
      <c r="A643" s="6">
        <f>IF(B643&lt;&gt;"",IF(OR(AND(G643="154",'154 - CPSX'!$L$7="..."),AND(G643="632",'632 - CPSX'!$K$7="..."),AND(G643="641",'641 - CPSX'!$K$7="..."),AND(G643="642",'642 - CPSX'!$N$7="..."),AND(G643="242",'242 - CPSX'!$L$7="...")),"...",MONTH(B643)),"")</f>
        <v>10</v>
      </c>
      <c r="B643" s="10">
        <v>41920</v>
      </c>
      <c r="C643" s="11" t="s">
        <v>39</v>
      </c>
      <c r="D643" s="10">
        <v>41920</v>
      </c>
      <c r="E643" s="8" t="s">
        <v>388</v>
      </c>
      <c r="F643" s="5">
        <v>530750</v>
      </c>
      <c r="G643" s="15" t="s">
        <v>192</v>
      </c>
      <c r="H643" s="7" t="s">
        <v>118</v>
      </c>
      <c r="I643" s="5" t="str">
        <f>IF(AND(G643="154",'154 - CPSX'!$L$7=TH!A643),"154",IF(AND(G643="632",'632 - CPSX'!$K$7=TH!A643),"632",IF(AND(G643="6421",'641 - CPSX'!$K$7=TH!A643),"641",IF(AND(G643="6422",'642 - CPSX'!$N$7=TH!A643),"642",IF(AND(G643="242",'242 - CPSX'!$L$7=TH!A643),"242","")))))</f>
        <v/>
      </c>
    </row>
    <row r="644" spans="1:9">
      <c r="A644" s="6">
        <f>IF(B644&lt;&gt;"",IF(OR(AND(G644="154",'154 - CPSX'!$L$7="..."),AND(G644="632",'632 - CPSX'!$K$7="..."),AND(G644="641",'641 - CPSX'!$K$7="..."),AND(G644="642",'642 - CPSX'!$N$7="..."),AND(G644="242",'242 - CPSX'!$L$7="...")),"...",MONTH(B644)),"")</f>
        <v>10</v>
      </c>
      <c r="B644" s="10">
        <v>41923</v>
      </c>
      <c r="C644" s="11" t="s">
        <v>39</v>
      </c>
      <c r="D644" s="10">
        <v>41923</v>
      </c>
      <c r="E644" s="8" t="s">
        <v>389</v>
      </c>
      <c r="F644" s="5">
        <v>186384</v>
      </c>
      <c r="G644" s="15" t="s">
        <v>192</v>
      </c>
      <c r="H644" s="7" t="s">
        <v>118</v>
      </c>
      <c r="I644" s="5" t="str">
        <f>IF(AND(G644="154",'154 - CPSX'!$L$7=TH!A644),"154",IF(AND(G644="632",'632 - CPSX'!$K$7=TH!A644),"632",IF(AND(G644="6421",'641 - CPSX'!$K$7=TH!A644),"641",IF(AND(G644="6422",'642 - CPSX'!$N$7=TH!A644),"642",IF(AND(G644="242",'242 - CPSX'!$L$7=TH!A644),"242","")))))</f>
        <v/>
      </c>
    </row>
    <row r="645" spans="1:9">
      <c r="A645" s="6">
        <f>IF(B645&lt;&gt;"",IF(OR(AND(G645="154",'154 - CPSX'!$L$7="..."),AND(G645="632",'632 - CPSX'!$K$7="..."),AND(G645="641",'641 - CPSX'!$K$7="..."),AND(G645="642",'642 - CPSX'!$N$7="..."),AND(G645="242",'242 - CPSX'!$L$7="...")),"...",MONTH(B645)),"")</f>
        <v>10</v>
      </c>
      <c r="B645" s="10">
        <v>41923</v>
      </c>
      <c r="C645" s="11" t="s">
        <v>39</v>
      </c>
      <c r="D645" s="10">
        <v>41923</v>
      </c>
      <c r="E645" s="8" t="s">
        <v>300</v>
      </c>
      <c r="F645" s="5">
        <v>63540</v>
      </c>
      <c r="G645" s="15" t="s">
        <v>192</v>
      </c>
      <c r="H645" s="7" t="s">
        <v>118</v>
      </c>
      <c r="I645" s="5" t="str">
        <f>IF(AND(G645="154",'154 - CPSX'!$L$7=TH!A645),"154",IF(AND(G645="632",'632 - CPSX'!$K$7=TH!A645),"632",IF(AND(G645="6421",'641 - CPSX'!$K$7=TH!A645),"641",IF(AND(G645="6422",'642 - CPSX'!$N$7=TH!A645),"642",IF(AND(G645="242",'242 - CPSX'!$L$7=TH!A645),"242","")))))</f>
        <v/>
      </c>
    </row>
    <row r="646" spans="1:9">
      <c r="A646" s="6">
        <f>IF(B646&lt;&gt;"",IF(OR(AND(G646="154",'154 - CPSX'!$L$7="..."),AND(G646="632",'632 - CPSX'!$K$7="..."),AND(G646="641",'641 - CPSX'!$K$7="..."),AND(G646="642",'642 - CPSX'!$N$7="..."),AND(G646="242",'242 - CPSX'!$L$7="...")),"...",MONTH(B646)),"")</f>
        <v>10</v>
      </c>
      <c r="B646" s="10">
        <v>41933</v>
      </c>
      <c r="C646" s="11" t="s">
        <v>39</v>
      </c>
      <c r="D646" s="10">
        <v>41933</v>
      </c>
      <c r="E646" s="8" t="s">
        <v>390</v>
      </c>
      <c r="F646" s="5">
        <v>3005813</v>
      </c>
      <c r="G646" s="15" t="s">
        <v>192</v>
      </c>
      <c r="H646" s="7" t="s">
        <v>118</v>
      </c>
      <c r="I646" s="5" t="str">
        <f>IF(AND(G646="154",'154 - CPSX'!$L$7=TH!A646),"154",IF(AND(G646="632",'632 - CPSX'!$K$7=TH!A646),"632",IF(AND(G646="6421",'641 - CPSX'!$K$7=TH!A646),"641",IF(AND(G646="6422",'642 - CPSX'!$N$7=TH!A646),"642",IF(AND(G646="242",'242 - CPSX'!$L$7=TH!A646),"242","")))))</f>
        <v/>
      </c>
    </row>
    <row r="647" spans="1:9">
      <c r="A647" s="6">
        <f>IF(B647&lt;&gt;"",IF(OR(AND(G647="154",'154 - CPSX'!$L$7="..."),AND(G647="632",'632 - CPSX'!$K$7="..."),AND(G647="641",'641 - CPSX'!$K$7="..."),AND(G647="642",'642 - CPSX'!$N$7="..."),AND(G647="242",'242 - CPSX'!$L$7="...")),"...",MONTH(B647)),"")</f>
        <v>10</v>
      </c>
      <c r="B647" s="10">
        <v>41933</v>
      </c>
      <c r="C647" s="11" t="s">
        <v>39</v>
      </c>
      <c r="D647" s="10">
        <v>41933</v>
      </c>
      <c r="E647" s="8" t="s">
        <v>327</v>
      </c>
      <c r="F647" s="5">
        <v>743750</v>
      </c>
      <c r="G647" s="15" t="s">
        <v>192</v>
      </c>
      <c r="H647" s="7" t="s">
        <v>118</v>
      </c>
      <c r="I647" s="5" t="str">
        <f>IF(AND(G647="154",'154 - CPSX'!$L$7=TH!A647),"154",IF(AND(G647="632",'632 - CPSX'!$K$7=TH!A647),"632",IF(AND(G647="6421",'641 - CPSX'!$K$7=TH!A647),"641",IF(AND(G647="6422",'642 - CPSX'!$N$7=TH!A647),"642",IF(AND(G647="242",'242 - CPSX'!$L$7=TH!A647),"242","")))))</f>
        <v/>
      </c>
    </row>
    <row r="648" spans="1:9">
      <c r="A648" s="6">
        <f>IF(B648&lt;&gt;"",IF(OR(AND(G648="154",'154 - CPSX'!$L$7="..."),AND(G648="632",'632 - CPSX'!$K$7="..."),AND(G648="641",'641 - CPSX'!$K$7="..."),AND(G648="642",'642 - CPSX'!$N$7="..."),AND(G648="242",'242 - CPSX'!$L$7="...")),"...",MONTH(B648)),"")</f>
        <v>10</v>
      </c>
      <c r="B648" s="10">
        <v>41941</v>
      </c>
      <c r="C648" s="11" t="s">
        <v>39</v>
      </c>
      <c r="D648" s="10">
        <v>41941</v>
      </c>
      <c r="E648" s="8" t="s">
        <v>391</v>
      </c>
      <c r="F648" s="5">
        <v>1261953</v>
      </c>
      <c r="G648" s="15" t="s">
        <v>192</v>
      </c>
      <c r="H648" s="7" t="s">
        <v>118</v>
      </c>
      <c r="I648" s="5" t="str">
        <f>IF(AND(G648="154",'154 - CPSX'!$L$7=TH!A648),"154",IF(AND(G648="632",'632 - CPSX'!$K$7=TH!A648),"632",IF(AND(G648="6421",'641 - CPSX'!$K$7=TH!A648),"641",IF(AND(G648="6422",'642 - CPSX'!$N$7=TH!A648),"642",IF(AND(G648="242",'242 - CPSX'!$L$7=TH!A648),"242","")))))</f>
        <v/>
      </c>
    </row>
    <row r="649" spans="1:9">
      <c r="A649" s="6">
        <f>IF(B649&lt;&gt;"",IF(OR(AND(G649="154",'154 - CPSX'!$L$7="..."),AND(G649="632",'632 - CPSX'!$K$7="..."),AND(G649="641",'641 - CPSX'!$K$7="..."),AND(G649="642",'642 - CPSX'!$N$7="..."),AND(G649="242",'242 - CPSX'!$L$7="...")),"...",MONTH(B649)),"")</f>
        <v>10</v>
      </c>
      <c r="B649" s="10">
        <v>41941</v>
      </c>
      <c r="C649" s="11" t="s">
        <v>39</v>
      </c>
      <c r="D649" s="10">
        <v>41941</v>
      </c>
      <c r="E649" s="8" t="s">
        <v>392</v>
      </c>
      <c r="F649" s="5">
        <v>3824100</v>
      </c>
      <c r="G649" s="15" t="s">
        <v>192</v>
      </c>
      <c r="H649" s="7" t="s">
        <v>118</v>
      </c>
      <c r="I649" s="5" t="str">
        <f>IF(AND(G649="154",'154 - CPSX'!$L$7=TH!A649),"154",IF(AND(G649="632",'632 - CPSX'!$K$7=TH!A649),"632",IF(AND(G649="6421",'641 - CPSX'!$K$7=TH!A649),"641",IF(AND(G649="6422",'642 - CPSX'!$N$7=TH!A649),"642",IF(AND(G649="242",'242 - CPSX'!$L$7=TH!A649),"242","")))))</f>
        <v/>
      </c>
    </row>
    <row r="650" spans="1:9">
      <c r="A650" s="6">
        <f>IF(B650&lt;&gt;"",IF(OR(AND(G650="154",'154 - CPSX'!$L$7="..."),AND(G650="632",'632 - CPSX'!$K$7="..."),AND(G650="641",'641 - CPSX'!$K$7="..."),AND(G650="642",'642 - CPSX'!$N$7="..."),AND(G650="242",'242 - CPSX'!$L$7="...")),"...",MONTH(B650)),"")</f>
        <v>10</v>
      </c>
      <c r="B650" s="10">
        <v>41929</v>
      </c>
      <c r="C650" s="11" t="s">
        <v>39</v>
      </c>
      <c r="D650" s="10">
        <v>41929</v>
      </c>
      <c r="E650" s="8" t="s">
        <v>393</v>
      </c>
      <c r="F650" s="5">
        <v>798296</v>
      </c>
      <c r="G650" s="15" t="s">
        <v>192</v>
      </c>
      <c r="H650" s="7" t="s">
        <v>118</v>
      </c>
      <c r="I650" s="5" t="str">
        <f>IF(AND(G650="154",'154 - CPSX'!$L$7=TH!A650),"154",IF(AND(G650="632",'632 - CPSX'!$K$7=TH!A650),"632",IF(AND(G650="6421",'641 - CPSX'!$K$7=TH!A650),"641",IF(AND(G650="6422",'642 - CPSX'!$N$7=TH!A650),"642",IF(AND(G650="242",'242 - CPSX'!$L$7=TH!A650),"242","")))))</f>
        <v/>
      </c>
    </row>
    <row r="651" spans="1:9">
      <c r="A651" s="6">
        <f>IF(B651&lt;&gt;"",IF(OR(AND(G651="154",'154 - CPSX'!$L$7="..."),AND(G651="632",'632 - CPSX'!$K$7="..."),AND(G651="641",'641 - CPSX'!$K$7="..."),AND(G651="642",'642 - CPSX'!$N$7="..."),AND(G651="242",'242 - CPSX'!$L$7="...")),"...",MONTH(B651)),"")</f>
        <v>10</v>
      </c>
      <c r="B651" s="10">
        <v>41913</v>
      </c>
      <c r="C651" s="11" t="s">
        <v>145</v>
      </c>
      <c r="D651" s="10">
        <v>41913</v>
      </c>
      <c r="E651" s="8" t="s">
        <v>358</v>
      </c>
      <c r="F651" s="5">
        <v>1854546</v>
      </c>
      <c r="G651" s="15" t="s">
        <v>198</v>
      </c>
      <c r="H651" s="7" t="s">
        <v>212</v>
      </c>
      <c r="I651" s="5" t="str">
        <f>IF(AND(G651="154",'154 - CPSX'!$L$7=TH!A651),"154",IF(AND(G651="632",'632 - CPSX'!$K$7=TH!A651),"632",IF(AND(G651="6421",'641 - CPSX'!$K$7=TH!A651),"641",IF(AND(G651="6422",'642 - CPSX'!$N$7=TH!A651),"642",IF(AND(G651="242",'242 - CPSX'!$L$7=TH!A651),"242","")))))</f>
        <v/>
      </c>
    </row>
    <row r="652" spans="1:9">
      <c r="A652" s="6">
        <f>IF(B652&lt;&gt;"",IF(OR(AND(G652="154",'154 - CPSX'!$L$7="..."),AND(G652="632",'632 - CPSX'!$K$7="..."),AND(G652="641",'641 - CPSX'!$K$7="..."),AND(G652="642",'642 - CPSX'!$N$7="..."),AND(G652="242",'242 - CPSX'!$L$7="...")),"...",MONTH(B652)),"")</f>
        <v>10</v>
      </c>
      <c r="B652" s="10">
        <v>41913</v>
      </c>
      <c r="C652" s="11" t="s">
        <v>158</v>
      </c>
      <c r="D652" s="10">
        <v>41913</v>
      </c>
      <c r="E652" s="8" t="s">
        <v>394</v>
      </c>
      <c r="F652" s="5">
        <v>2157151</v>
      </c>
      <c r="G652" s="15" t="s">
        <v>192</v>
      </c>
      <c r="H652" s="7" t="s">
        <v>212</v>
      </c>
      <c r="I652" s="5" t="str">
        <f>IF(AND(G652="154",'154 - CPSX'!$L$7=TH!A652),"154",IF(AND(G652="632",'632 - CPSX'!$K$7=TH!A652),"632",IF(AND(G652="6421",'641 - CPSX'!$K$7=TH!A652),"641",IF(AND(G652="6422",'642 - CPSX'!$N$7=TH!A652),"642",IF(AND(G652="242",'242 - CPSX'!$L$7=TH!A652),"242","")))))</f>
        <v/>
      </c>
    </row>
    <row r="653" spans="1:9">
      <c r="A653" s="6">
        <f>IF(B653&lt;&gt;"",IF(OR(AND(G653="154",'154 - CPSX'!$L$7="..."),AND(G653="632",'632 - CPSX'!$K$7="..."),AND(G653="641",'641 - CPSX'!$K$7="..."),AND(G653="642",'642 - CPSX'!$N$7="..."),AND(G653="242",'242 - CPSX'!$L$7="...")),"...",MONTH(B653)),"")</f>
        <v>10</v>
      </c>
      <c r="B653" s="10">
        <v>41914</v>
      </c>
      <c r="C653" s="11" t="s">
        <v>159</v>
      </c>
      <c r="D653" s="10">
        <v>41914</v>
      </c>
      <c r="E653" s="8" t="s">
        <v>240</v>
      </c>
      <c r="F653" s="5">
        <v>12900000</v>
      </c>
      <c r="G653" s="15" t="s">
        <v>198</v>
      </c>
      <c r="H653" s="7" t="s">
        <v>212</v>
      </c>
      <c r="I653" s="5" t="str">
        <f>IF(AND(G653="154",'154 - CPSX'!$L$7=TH!A653),"154",IF(AND(G653="632",'632 - CPSX'!$K$7=TH!A653),"632",IF(AND(G653="6421",'641 - CPSX'!$K$7=TH!A653),"641",IF(AND(G653="6422",'642 - CPSX'!$N$7=TH!A653),"642",IF(AND(G653="242",'242 - CPSX'!$L$7=TH!A653),"242","")))))</f>
        <v/>
      </c>
    </row>
    <row r="654" spans="1:9">
      <c r="A654" s="6">
        <f>IF(B654&lt;&gt;"",IF(OR(AND(G654="154",'154 - CPSX'!$L$7="..."),AND(G654="632",'632 - CPSX'!$K$7="..."),AND(G654="641",'641 - CPSX'!$K$7="..."),AND(G654="642",'642 - CPSX'!$N$7="..."),AND(G654="242",'242 - CPSX'!$L$7="...")),"...",MONTH(B654)),"")</f>
        <v>10</v>
      </c>
      <c r="B654" s="10">
        <v>41918</v>
      </c>
      <c r="C654" s="11" t="s">
        <v>187</v>
      </c>
      <c r="D654" s="10">
        <v>41918</v>
      </c>
      <c r="E654" s="8" t="s">
        <v>395</v>
      </c>
      <c r="F654" s="5">
        <v>2909091</v>
      </c>
      <c r="G654" s="15" t="s">
        <v>192</v>
      </c>
      <c r="H654" s="7" t="s">
        <v>212</v>
      </c>
      <c r="I654" s="5" t="str">
        <f>IF(AND(G654="154",'154 - CPSX'!$L$7=TH!A654),"154",IF(AND(G654="632",'632 - CPSX'!$K$7=TH!A654),"632",IF(AND(G654="6421",'641 - CPSX'!$K$7=TH!A654),"641",IF(AND(G654="6422",'642 - CPSX'!$N$7=TH!A654),"642",IF(AND(G654="242",'242 - CPSX'!$L$7=TH!A654),"242","")))))</f>
        <v/>
      </c>
    </row>
    <row r="655" spans="1:9">
      <c r="A655" s="6">
        <f>IF(B655&lt;&gt;"",IF(OR(AND(G655="154",'154 - CPSX'!$L$7="..."),AND(G655="632",'632 - CPSX'!$K$7="..."),AND(G655="641",'641 - CPSX'!$K$7="..."),AND(G655="642",'642 - CPSX'!$N$7="..."),AND(G655="242",'242 - CPSX'!$L$7="...")),"...",MONTH(B655)),"")</f>
        <v>10</v>
      </c>
      <c r="B655" s="10">
        <v>41920</v>
      </c>
      <c r="C655" s="11" t="s">
        <v>146</v>
      </c>
      <c r="D655" s="10">
        <v>41920</v>
      </c>
      <c r="E655" s="8" t="s">
        <v>396</v>
      </c>
      <c r="F655" s="5">
        <v>481818</v>
      </c>
      <c r="G655" s="15" t="s">
        <v>198</v>
      </c>
      <c r="H655" s="7" t="s">
        <v>212</v>
      </c>
      <c r="I655" s="5" t="str">
        <f>IF(AND(G655="154",'154 - CPSX'!$L$7=TH!A655),"154",IF(AND(G655="632",'632 - CPSX'!$K$7=TH!A655),"632",IF(AND(G655="6421",'641 - CPSX'!$K$7=TH!A655),"641",IF(AND(G655="6422",'642 - CPSX'!$N$7=TH!A655),"642",IF(AND(G655="242",'242 - CPSX'!$L$7=TH!A655),"242","")))))</f>
        <v/>
      </c>
    </row>
    <row r="656" spans="1:9">
      <c r="A656" s="6">
        <f>IF(B656&lt;&gt;"",IF(OR(AND(G656="154",'154 - CPSX'!$L$7="..."),AND(G656="632",'632 - CPSX'!$K$7="..."),AND(G656="641",'641 - CPSX'!$K$7="..."),AND(G656="642",'642 - CPSX'!$N$7="..."),AND(G656="242",'242 - CPSX'!$L$7="...")),"...",MONTH(B656)),"")</f>
        <v>10</v>
      </c>
      <c r="B656" s="10">
        <v>41922</v>
      </c>
      <c r="C656" s="11" t="s">
        <v>161</v>
      </c>
      <c r="D656" s="10">
        <v>41922</v>
      </c>
      <c r="E656" s="8" t="s">
        <v>123</v>
      </c>
      <c r="F656" s="5">
        <v>1142109</v>
      </c>
      <c r="G656" s="15" t="s">
        <v>192</v>
      </c>
      <c r="H656" s="7" t="s">
        <v>212</v>
      </c>
      <c r="I656" s="5" t="str">
        <f>IF(AND(G656="154",'154 - CPSX'!$L$7=TH!A656),"154",IF(AND(G656="632",'632 - CPSX'!$K$7=TH!A656),"632",IF(AND(G656="6421",'641 - CPSX'!$K$7=TH!A656),"641",IF(AND(G656="6422",'642 - CPSX'!$N$7=TH!A656),"642",IF(AND(G656="242",'242 - CPSX'!$L$7=TH!A656),"242","")))))</f>
        <v/>
      </c>
    </row>
    <row r="657" spans="1:9">
      <c r="A657" s="6">
        <f>IF(B657&lt;&gt;"",IF(OR(AND(G657="154",'154 - CPSX'!$L$7="..."),AND(G657="632",'632 - CPSX'!$K$7="..."),AND(G657="641",'641 - CPSX'!$K$7="..."),AND(G657="642",'642 - CPSX'!$N$7="..."),AND(G657="242",'242 - CPSX'!$L$7="...")),"...",MONTH(B657)),"")</f>
        <v>10</v>
      </c>
      <c r="B657" s="10">
        <v>41922</v>
      </c>
      <c r="C657" s="11" t="s">
        <v>147</v>
      </c>
      <c r="D657" s="10">
        <v>41922</v>
      </c>
      <c r="E657" s="8" t="s">
        <v>285</v>
      </c>
      <c r="F657" s="5">
        <v>3010000</v>
      </c>
      <c r="G657" s="15" t="s">
        <v>192</v>
      </c>
      <c r="H657" s="7" t="s">
        <v>212</v>
      </c>
      <c r="I657" s="5" t="str">
        <f>IF(AND(G657="154",'154 - CPSX'!$L$7=TH!A657),"154",IF(AND(G657="632",'632 - CPSX'!$K$7=TH!A657),"632",IF(AND(G657="6421",'641 - CPSX'!$K$7=TH!A657),"641",IF(AND(G657="6422",'642 - CPSX'!$N$7=TH!A657),"642",IF(AND(G657="242",'242 - CPSX'!$L$7=TH!A657),"242","")))))</f>
        <v/>
      </c>
    </row>
    <row r="658" spans="1:9">
      <c r="A658" s="6">
        <f>IF(B658&lt;&gt;"",IF(OR(AND(G658="154",'154 - CPSX'!$L$7="..."),AND(G658="632",'632 - CPSX'!$K$7="..."),AND(G658="641",'641 - CPSX'!$K$7="..."),AND(G658="642",'642 - CPSX'!$N$7="..."),AND(G658="242",'242 - CPSX'!$L$7="...")),"...",MONTH(B658)),"")</f>
        <v>10</v>
      </c>
      <c r="B658" s="10">
        <v>41925</v>
      </c>
      <c r="C658" s="11" t="s">
        <v>154</v>
      </c>
      <c r="D658" s="10">
        <v>41925</v>
      </c>
      <c r="E658" s="8" t="s">
        <v>397</v>
      </c>
      <c r="F658" s="5">
        <v>509091</v>
      </c>
      <c r="G658" s="15" t="s">
        <v>198</v>
      </c>
      <c r="H658" s="7" t="s">
        <v>212</v>
      </c>
      <c r="I658" s="5" t="str">
        <f>IF(AND(G658="154",'154 - CPSX'!$L$7=TH!A658),"154",IF(AND(G658="632",'632 - CPSX'!$K$7=TH!A658),"632",IF(AND(G658="6421",'641 - CPSX'!$K$7=TH!A658),"641",IF(AND(G658="6422",'642 - CPSX'!$N$7=TH!A658),"642",IF(AND(G658="242",'242 - CPSX'!$L$7=TH!A658),"242","")))))</f>
        <v/>
      </c>
    </row>
    <row r="659" spans="1:9">
      <c r="A659" s="6">
        <f>IF(B659&lt;&gt;"",IF(OR(AND(G659="154",'154 - CPSX'!$L$7="..."),AND(G659="632",'632 - CPSX'!$K$7="..."),AND(G659="641",'641 - CPSX'!$K$7="..."),AND(G659="642",'642 - CPSX'!$N$7="..."),AND(G659="242",'242 - CPSX'!$L$7="...")),"...",MONTH(B659)),"")</f>
        <v>10</v>
      </c>
      <c r="B659" s="10">
        <v>41925</v>
      </c>
      <c r="C659" s="11" t="s">
        <v>148</v>
      </c>
      <c r="D659" s="10">
        <v>41925</v>
      </c>
      <c r="E659" s="8" t="s">
        <v>123</v>
      </c>
      <c r="F659" s="5">
        <v>1327927</v>
      </c>
      <c r="G659" s="15" t="s">
        <v>192</v>
      </c>
      <c r="H659" s="7" t="s">
        <v>212</v>
      </c>
      <c r="I659" s="5" t="str">
        <f>IF(AND(G659="154",'154 - CPSX'!$L$7=TH!A659),"154",IF(AND(G659="632",'632 - CPSX'!$K$7=TH!A659),"632",IF(AND(G659="6421",'641 - CPSX'!$K$7=TH!A659),"641",IF(AND(G659="6422",'642 - CPSX'!$N$7=TH!A659),"642",IF(AND(G659="242",'242 - CPSX'!$L$7=TH!A659),"242","")))))</f>
        <v/>
      </c>
    </row>
    <row r="660" spans="1:9">
      <c r="A660" s="6">
        <f>IF(B660&lt;&gt;"",IF(OR(AND(G660="154",'154 - CPSX'!$L$7="..."),AND(G660="632",'632 - CPSX'!$K$7="..."),AND(G660="641",'641 - CPSX'!$K$7="..."),AND(G660="642",'642 - CPSX'!$N$7="..."),AND(G660="242",'242 - CPSX'!$L$7="...")),"...",MONTH(B660)),"")</f>
        <v>10</v>
      </c>
      <c r="B660" s="10">
        <v>41926</v>
      </c>
      <c r="C660" s="11" t="s">
        <v>162</v>
      </c>
      <c r="D660" s="10">
        <v>41926</v>
      </c>
      <c r="E660" s="8" t="s">
        <v>398</v>
      </c>
      <c r="F660" s="5">
        <v>500000</v>
      </c>
      <c r="G660" s="15" t="s">
        <v>198</v>
      </c>
      <c r="H660" s="7" t="s">
        <v>212</v>
      </c>
      <c r="I660" s="5" t="str">
        <f>IF(AND(G660="154",'154 - CPSX'!$L$7=TH!A660),"154",IF(AND(G660="632",'632 - CPSX'!$K$7=TH!A660),"632",IF(AND(G660="6421",'641 - CPSX'!$K$7=TH!A660),"641",IF(AND(G660="6422",'642 - CPSX'!$N$7=TH!A660),"642",IF(AND(G660="242",'242 - CPSX'!$L$7=TH!A660),"242","")))))</f>
        <v/>
      </c>
    </row>
    <row r="661" spans="1:9">
      <c r="A661" s="6">
        <f>IF(B661&lt;&gt;"",IF(OR(AND(G661="154",'154 - CPSX'!$L$7="..."),AND(G661="632",'632 - CPSX'!$K$7="..."),AND(G661="641",'641 - CPSX'!$K$7="..."),AND(G661="642",'642 - CPSX'!$N$7="..."),AND(G661="242",'242 - CPSX'!$L$7="...")),"...",MONTH(B661)),"")</f>
        <v>10</v>
      </c>
      <c r="B661" s="10">
        <v>41927</v>
      </c>
      <c r="C661" s="11" t="s">
        <v>163</v>
      </c>
      <c r="D661" s="10">
        <v>41927</v>
      </c>
      <c r="E661" s="8" t="s">
        <v>240</v>
      </c>
      <c r="F661" s="5">
        <v>12600000</v>
      </c>
      <c r="G661" s="15" t="s">
        <v>198</v>
      </c>
      <c r="H661" s="7" t="s">
        <v>212</v>
      </c>
      <c r="I661" s="5" t="str">
        <f>IF(AND(G661="154",'154 - CPSX'!$L$7=TH!A661),"154",IF(AND(G661="632",'632 - CPSX'!$K$7=TH!A661),"632",IF(AND(G661="6421",'641 - CPSX'!$K$7=TH!A661),"641",IF(AND(G661="6422",'642 - CPSX'!$N$7=TH!A661),"642",IF(AND(G661="242",'242 - CPSX'!$L$7=TH!A661),"242","")))))</f>
        <v/>
      </c>
    </row>
    <row r="662" spans="1:9">
      <c r="A662" s="6">
        <f>IF(B662&lt;&gt;"",IF(OR(AND(G662="154",'154 - CPSX'!$L$7="..."),AND(G662="632",'632 - CPSX'!$K$7="..."),AND(G662="641",'641 - CPSX'!$K$7="..."),AND(G662="642",'642 - CPSX'!$N$7="..."),AND(G662="242",'242 - CPSX'!$L$7="...")),"...",MONTH(B662)),"")</f>
        <v>10</v>
      </c>
      <c r="B662" s="10">
        <v>41927</v>
      </c>
      <c r="C662" s="11" t="s">
        <v>164</v>
      </c>
      <c r="D662" s="10">
        <v>41927</v>
      </c>
      <c r="E662" s="8" t="s">
        <v>123</v>
      </c>
      <c r="F662" s="5">
        <v>124855</v>
      </c>
      <c r="G662" s="15" t="s">
        <v>192</v>
      </c>
      <c r="H662" s="7" t="s">
        <v>212</v>
      </c>
      <c r="I662" s="5" t="str">
        <f>IF(AND(G662="154",'154 - CPSX'!$L$7=TH!A662),"154",IF(AND(G662="632",'632 - CPSX'!$K$7=TH!A662),"632",IF(AND(G662="6421",'641 - CPSX'!$K$7=TH!A662),"641",IF(AND(G662="6422",'642 - CPSX'!$N$7=TH!A662),"642",IF(AND(G662="242",'242 - CPSX'!$L$7=TH!A662),"242","")))))</f>
        <v/>
      </c>
    </row>
    <row r="663" spans="1:9">
      <c r="A663" s="6">
        <f>IF(B663&lt;&gt;"",IF(OR(AND(G663="154",'154 - CPSX'!$L$7="..."),AND(G663="632",'632 - CPSX'!$K$7="..."),AND(G663="641",'641 - CPSX'!$K$7="..."),AND(G663="642",'642 - CPSX'!$N$7="..."),AND(G663="242",'242 - CPSX'!$L$7="...")),"...",MONTH(B663)),"")</f>
        <v>10</v>
      </c>
      <c r="B663" s="10">
        <v>41932</v>
      </c>
      <c r="C663" s="11" t="s">
        <v>141</v>
      </c>
      <c r="D663" s="10">
        <v>41932</v>
      </c>
      <c r="E663" s="8" t="s">
        <v>123</v>
      </c>
      <c r="F663" s="5">
        <v>3779754</v>
      </c>
      <c r="G663" s="15" t="s">
        <v>192</v>
      </c>
      <c r="H663" s="7" t="s">
        <v>212</v>
      </c>
      <c r="I663" s="5" t="str">
        <f>IF(AND(G663="154",'154 - CPSX'!$L$7=TH!A663),"154",IF(AND(G663="632",'632 - CPSX'!$K$7=TH!A663),"632",IF(AND(G663="6421",'641 - CPSX'!$K$7=TH!A663),"641",IF(AND(G663="6422",'642 - CPSX'!$N$7=TH!A663),"642",IF(AND(G663="242",'242 - CPSX'!$L$7=TH!A663),"242","")))))</f>
        <v/>
      </c>
    </row>
    <row r="664" spans="1:9">
      <c r="A664" s="6">
        <f>IF(B664&lt;&gt;"",IF(OR(AND(G664="154",'154 - CPSX'!$L$7="..."),AND(G664="632",'632 - CPSX'!$K$7="..."),AND(G664="641",'641 - CPSX'!$K$7="..."),AND(G664="642",'642 - CPSX'!$N$7="..."),AND(G664="242",'242 - CPSX'!$L$7="...")),"...",MONTH(B664)),"")</f>
        <v>10</v>
      </c>
      <c r="B664" s="10">
        <v>41933</v>
      </c>
      <c r="C664" s="11" t="s">
        <v>181</v>
      </c>
      <c r="D664" s="10">
        <v>41933</v>
      </c>
      <c r="E664" s="8" t="s">
        <v>399</v>
      </c>
      <c r="F664" s="5">
        <v>3420000</v>
      </c>
      <c r="G664" s="15" t="s">
        <v>192</v>
      </c>
      <c r="H664" s="7" t="s">
        <v>212</v>
      </c>
      <c r="I664" s="5" t="str">
        <f>IF(AND(G664="154",'154 - CPSX'!$L$7=TH!A664),"154",IF(AND(G664="632",'632 - CPSX'!$K$7=TH!A664),"632",IF(AND(G664="6421",'641 - CPSX'!$K$7=TH!A664),"641",IF(AND(G664="6422",'642 - CPSX'!$N$7=TH!A664),"642",IF(AND(G664="242",'242 - CPSX'!$L$7=TH!A664),"242","")))))</f>
        <v/>
      </c>
    </row>
    <row r="665" spans="1:9">
      <c r="A665" s="6">
        <f>IF(B665&lt;&gt;"",IF(OR(AND(G665="154",'154 - CPSX'!$L$7="..."),AND(G665="632",'632 - CPSX'!$K$7="..."),AND(G665="641",'641 - CPSX'!$K$7="..."),AND(G665="642",'642 - CPSX'!$N$7="..."),AND(G665="242",'242 - CPSX'!$L$7="...")),"...",MONTH(B665)),"")</f>
        <v>10</v>
      </c>
      <c r="B665" s="10">
        <v>41935</v>
      </c>
      <c r="C665" s="11" t="s">
        <v>190</v>
      </c>
      <c r="D665" s="10">
        <v>41935</v>
      </c>
      <c r="E665" s="8" t="s">
        <v>123</v>
      </c>
      <c r="F665" s="5">
        <v>166473</v>
      </c>
      <c r="G665" s="15" t="s">
        <v>192</v>
      </c>
      <c r="H665" s="7" t="s">
        <v>212</v>
      </c>
      <c r="I665" s="5" t="str">
        <f>IF(AND(G665="154",'154 - CPSX'!$L$7=TH!A665),"154",IF(AND(G665="632",'632 - CPSX'!$K$7=TH!A665),"632",IF(AND(G665="6421",'641 - CPSX'!$K$7=TH!A665),"641",IF(AND(G665="6422",'642 - CPSX'!$N$7=TH!A665),"642",IF(AND(G665="242",'242 - CPSX'!$L$7=TH!A665),"242","")))))</f>
        <v/>
      </c>
    </row>
    <row r="666" spans="1:9">
      <c r="A666" s="6">
        <f>IF(B666&lt;&gt;"",IF(OR(AND(G666="154",'154 - CPSX'!$L$7="..."),AND(G666="632",'632 - CPSX'!$K$7="..."),AND(G666="641",'641 - CPSX'!$K$7="..."),AND(G666="642",'642 - CPSX'!$N$7="..."),AND(G666="242",'242 - CPSX'!$L$7="...")),"...",MONTH(B666)),"")</f>
        <v>10</v>
      </c>
      <c r="B666" s="10">
        <v>41939</v>
      </c>
      <c r="C666" s="11" t="s">
        <v>168</v>
      </c>
      <c r="D666" s="10">
        <v>41939</v>
      </c>
      <c r="E666" s="8" t="s">
        <v>400</v>
      </c>
      <c r="F666" s="5">
        <v>14400000</v>
      </c>
      <c r="G666" s="15" t="s">
        <v>192</v>
      </c>
      <c r="H666" s="7" t="s">
        <v>212</v>
      </c>
      <c r="I666" s="5" t="str">
        <f>IF(AND(G666="154",'154 - CPSX'!$L$7=TH!A666),"154",IF(AND(G666="632",'632 - CPSX'!$K$7=TH!A666),"632",IF(AND(G666="6421",'641 - CPSX'!$K$7=TH!A666),"641",IF(AND(G666="6422",'642 - CPSX'!$N$7=TH!A666),"642",IF(AND(G666="242",'242 - CPSX'!$L$7=TH!A666),"242","")))))</f>
        <v/>
      </c>
    </row>
    <row r="667" spans="1:9">
      <c r="A667" s="6">
        <f>IF(B667&lt;&gt;"",IF(OR(AND(G667="154",'154 - CPSX'!$L$7="..."),AND(G667="632",'632 - CPSX'!$K$7="..."),AND(G667="641",'641 - CPSX'!$K$7="..."),AND(G667="642",'642 - CPSX'!$N$7="..."),AND(G667="242",'242 - CPSX'!$L$7="...")),"...",MONTH(B667)),"")</f>
        <v>10</v>
      </c>
      <c r="B667" s="10">
        <v>41939</v>
      </c>
      <c r="C667" s="11" t="s">
        <v>169</v>
      </c>
      <c r="D667" s="10">
        <v>41939</v>
      </c>
      <c r="E667" s="8" t="s">
        <v>401</v>
      </c>
      <c r="F667" s="5">
        <v>1365000</v>
      </c>
      <c r="G667" s="15" t="s">
        <v>192</v>
      </c>
      <c r="H667" s="7" t="s">
        <v>212</v>
      </c>
      <c r="I667" s="5" t="str">
        <f>IF(AND(G667="154",'154 - CPSX'!$L$7=TH!A667),"154",IF(AND(G667="632",'632 - CPSX'!$K$7=TH!A667),"632",IF(AND(G667="6421",'641 - CPSX'!$K$7=TH!A667),"641",IF(AND(G667="6422",'642 - CPSX'!$N$7=TH!A667),"642",IF(AND(G667="242",'242 - CPSX'!$L$7=TH!A667),"242","")))))</f>
        <v/>
      </c>
    </row>
    <row r="668" spans="1:9">
      <c r="A668" s="6">
        <f>IF(B668&lt;&gt;"",IF(OR(AND(G668="154",'154 - CPSX'!$L$7="..."),AND(G668="632",'632 - CPSX'!$K$7="..."),AND(G668="641",'641 - CPSX'!$K$7="..."),AND(G668="642",'642 - CPSX'!$N$7="..."),AND(G668="242",'242 - CPSX'!$L$7="...")),"...",MONTH(B668)),"")</f>
        <v>10</v>
      </c>
      <c r="B668" s="10">
        <v>41941</v>
      </c>
      <c r="C668" s="11" t="s">
        <v>150</v>
      </c>
      <c r="D668" s="10">
        <v>41941</v>
      </c>
      <c r="E668" s="8" t="s">
        <v>309</v>
      </c>
      <c r="F668" s="5">
        <v>957000</v>
      </c>
      <c r="G668" s="15" t="s">
        <v>192</v>
      </c>
      <c r="H668" s="7" t="s">
        <v>212</v>
      </c>
      <c r="I668" s="5" t="str">
        <f>IF(AND(G668="154",'154 - CPSX'!$L$7=TH!A668),"154",IF(AND(G668="632",'632 - CPSX'!$K$7=TH!A668),"632",IF(AND(G668="6421",'641 - CPSX'!$K$7=TH!A668),"641",IF(AND(G668="6422",'642 - CPSX'!$N$7=TH!A668),"642",IF(AND(G668="242",'242 - CPSX'!$L$7=TH!A668),"242","")))))</f>
        <v/>
      </c>
    </row>
    <row r="669" spans="1:9">
      <c r="A669" s="6">
        <f>IF(B669&lt;&gt;"",IF(OR(AND(G669="154",'154 - CPSX'!$L$7="..."),AND(G669="632",'632 - CPSX'!$K$7="..."),AND(G669="641",'641 - CPSX'!$K$7="..."),AND(G669="642",'642 - CPSX'!$N$7="..."),AND(G669="242",'242 - CPSX'!$L$7="...")),"...",MONTH(B669)),"")</f>
        <v>10</v>
      </c>
      <c r="B669" s="10">
        <v>41942</v>
      </c>
      <c r="C669" s="11" t="s">
        <v>143</v>
      </c>
      <c r="D669" s="10">
        <v>41942</v>
      </c>
      <c r="E669" s="8" t="s">
        <v>402</v>
      </c>
      <c r="F669" s="5">
        <v>336357</v>
      </c>
      <c r="G669" s="15" t="s">
        <v>192</v>
      </c>
      <c r="H669" s="7" t="s">
        <v>212</v>
      </c>
      <c r="I669" s="5" t="str">
        <f>IF(AND(G669="154",'154 - CPSX'!$L$7=TH!A669),"154",IF(AND(G669="632",'632 - CPSX'!$K$7=TH!A669),"632",IF(AND(G669="6421",'641 - CPSX'!$K$7=TH!A669),"641",IF(AND(G669="6422",'642 - CPSX'!$N$7=TH!A669),"642",IF(AND(G669="242",'242 - CPSX'!$L$7=TH!A669),"242","")))))</f>
        <v/>
      </c>
    </row>
    <row r="670" spans="1:9">
      <c r="A670" s="6">
        <f>IF(B670&lt;&gt;"",IF(OR(AND(G670="154",'154 - CPSX'!$L$7="..."),AND(G670="632",'632 - CPSX'!$K$7="..."),AND(G670="641",'641 - CPSX'!$K$7="..."),AND(G670="642",'642 - CPSX'!$N$7="..."),AND(G670="242",'242 - CPSX'!$L$7="...")),"...",MONTH(B670)),"")</f>
        <v>10</v>
      </c>
      <c r="B670" s="10">
        <v>41943</v>
      </c>
      <c r="C670" s="11" t="s">
        <v>151</v>
      </c>
      <c r="D670" s="10">
        <v>41943</v>
      </c>
      <c r="E670" s="8" t="s">
        <v>123</v>
      </c>
      <c r="F670" s="5">
        <v>81236</v>
      </c>
      <c r="G670" s="15" t="s">
        <v>192</v>
      </c>
      <c r="H670" s="7" t="s">
        <v>212</v>
      </c>
      <c r="I670" s="5" t="str">
        <f>IF(AND(G670="154",'154 - CPSX'!$L$7=TH!A670),"154",IF(AND(G670="632",'632 - CPSX'!$K$7=TH!A670),"632",IF(AND(G670="6421",'641 - CPSX'!$K$7=TH!A670),"641",IF(AND(G670="6422",'642 - CPSX'!$N$7=TH!A670),"642",IF(AND(G670="242",'242 - CPSX'!$L$7=TH!A670),"242","")))))</f>
        <v/>
      </c>
    </row>
    <row r="671" spans="1:9">
      <c r="A671" s="6">
        <f>IF(B671&lt;&gt;"",IF(OR(AND(G671="154",'154 - CPSX'!$L$7="..."),AND(G671="632",'632 - CPSX'!$K$7="..."),AND(G671="641",'641 - CPSX'!$K$7="..."),AND(G671="642",'642 - CPSX'!$N$7="..."),AND(G671="242",'242 - CPSX'!$L$7="...")),"...",MONTH(B671)),"")</f>
        <v>10</v>
      </c>
      <c r="B671" s="10">
        <v>41943</v>
      </c>
      <c r="C671" s="11" t="s">
        <v>170</v>
      </c>
      <c r="D671" s="10">
        <v>41943</v>
      </c>
      <c r="E671" s="8" t="s">
        <v>123</v>
      </c>
      <c r="F671" s="5">
        <v>2106309</v>
      </c>
      <c r="G671" s="15" t="s">
        <v>192</v>
      </c>
      <c r="H671" s="7" t="s">
        <v>212</v>
      </c>
      <c r="I671" s="5" t="str">
        <f>IF(AND(G671="154",'154 - CPSX'!$L$7=TH!A671),"154",IF(AND(G671="632",'632 - CPSX'!$K$7=TH!A671),"632",IF(AND(G671="6421",'641 - CPSX'!$K$7=TH!A671),"641",IF(AND(G671="6422",'642 - CPSX'!$N$7=TH!A671),"642",IF(AND(G671="242",'242 - CPSX'!$L$7=TH!A671),"242","")))))</f>
        <v/>
      </c>
    </row>
    <row r="672" spans="1:9">
      <c r="A672" s="6">
        <f>IF(B672&lt;&gt;"",IF(OR(AND(G672="154",'154 - CPSX'!$L$7="..."),AND(G672="632",'632 - CPSX'!$K$7="..."),AND(G672="641",'641 - CPSX'!$K$7="..."),AND(G672="642",'642 - CPSX'!$N$7="..."),AND(G672="242",'242 - CPSX'!$L$7="...")),"...",MONTH(B672)),"")</f>
        <v>10</v>
      </c>
      <c r="B672" s="10">
        <v>41943</v>
      </c>
      <c r="C672" s="11" t="s">
        <v>39</v>
      </c>
      <c r="D672" s="10">
        <v>41943</v>
      </c>
      <c r="E672" s="8" t="s">
        <v>125</v>
      </c>
      <c r="F672" s="5">
        <v>3671166</v>
      </c>
      <c r="G672" s="15" t="s">
        <v>192</v>
      </c>
      <c r="H672" s="7" t="s">
        <v>61</v>
      </c>
      <c r="I672" s="5" t="str">
        <f>IF(AND(G672="154",'154 - CPSX'!$L$7=TH!A672),"154",IF(AND(G672="632",'632 - CPSX'!$K$7=TH!A672),"632",IF(AND(G672="6421",'641 - CPSX'!$K$7=TH!A672),"641",IF(AND(G672="6422",'642 - CPSX'!$N$7=TH!A672),"642",IF(AND(G672="242",'242 - CPSX'!$L$7=TH!A672),"242","")))))</f>
        <v/>
      </c>
    </row>
    <row r="673" spans="1:9">
      <c r="A673" s="6">
        <f>IF(B673&lt;&gt;"",IF(OR(AND(G673="154",'154 - CPSX'!$L$7="..."),AND(G673="632",'632 - CPSX'!$K$7="..."),AND(G673="641",'641 - CPSX'!$K$7="..."),AND(G673="642",'642 - CPSX'!$N$7="..."),AND(G673="242",'242 - CPSX'!$L$7="...")),"...",MONTH(B673)),"")</f>
        <v>10</v>
      </c>
      <c r="B673" s="10">
        <v>41943</v>
      </c>
      <c r="C673" s="11" t="s">
        <v>39</v>
      </c>
      <c r="D673" s="10">
        <v>41943</v>
      </c>
      <c r="E673" s="8" t="s">
        <v>126</v>
      </c>
      <c r="F673" s="5">
        <v>28546837</v>
      </c>
      <c r="G673" s="15" t="s">
        <v>192</v>
      </c>
      <c r="H673" s="7" t="s">
        <v>61</v>
      </c>
      <c r="I673" s="5" t="str">
        <f>IF(AND(G673="154",'154 - CPSX'!$L$7=TH!A673),"154",IF(AND(G673="632",'632 - CPSX'!$K$7=TH!A673),"632",IF(AND(G673="6421",'641 - CPSX'!$K$7=TH!A673),"641",IF(AND(G673="6422",'642 - CPSX'!$N$7=TH!A673),"642",IF(AND(G673="242",'242 - CPSX'!$L$7=TH!A673),"242","")))))</f>
        <v/>
      </c>
    </row>
    <row r="674" spans="1:9">
      <c r="A674" s="6">
        <f>IF(B674&lt;&gt;"",IF(OR(AND(G674="154",'154 - CPSX'!$L$7="..."),AND(G674="632",'632 - CPSX'!$K$7="..."),AND(G674="641",'641 - CPSX'!$K$7="..."),AND(G674="642",'642 - CPSX'!$N$7="..."),AND(G674="242",'242 - CPSX'!$L$7="...")),"...",MONTH(B674)),"")</f>
        <v>10</v>
      </c>
      <c r="B674" s="10">
        <v>41943</v>
      </c>
      <c r="C674" s="11" t="s">
        <v>39</v>
      </c>
      <c r="D674" s="10">
        <v>41943</v>
      </c>
      <c r="E674" s="8" t="s">
        <v>108</v>
      </c>
      <c r="F674" s="5">
        <v>34194185</v>
      </c>
      <c r="G674" s="15" t="s">
        <v>198</v>
      </c>
      <c r="H674" s="7" t="s">
        <v>77</v>
      </c>
      <c r="I674" s="5" t="str">
        <f>IF(AND(G674="154",'154 - CPSX'!$L$7=TH!A674),"154",IF(AND(G674="632",'632 - CPSX'!$K$7=TH!A674),"632",IF(AND(G674="6421",'641 - CPSX'!$K$7=TH!A674),"641",IF(AND(G674="6422",'642 - CPSX'!$N$7=TH!A674),"642",IF(AND(G674="242",'242 - CPSX'!$L$7=TH!A674),"242","")))))</f>
        <v/>
      </c>
    </row>
    <row r="675" spans="1:9">
      <c r="A675" s="6">
        <f>IF(B675&lt;&gt;"",IF(OR(AND(G675="154",'154 - CPSX'!$L$7="..."),AND(G675="632",'632 - CPSX'!$K$7="..."),AND(G675="641",'641 - CPSX'!$K$7="..."),AND(G675="642",'642 - CPSX'!$N$7="..."),AND(G675="242",'242 - CPSX'!$L$7="...")),"...",MONTH(B675)),"")</f>
        <v>10</v>
      </c>
      <c r="B675" s="10">
        <v>41943</v>
      </c>
      <c r="C675" s="11" t="s">
        <v>39</v>
      </c>
      <c r="D675" s="10">
        <v>41943</v>
      </c>
      <c r="E675" s="8" t="s">
        <v>109</v>
      </c>
      <c r="F675" s="5">
        <v>3195000</v>
      </c>
      <c r="G675" s="15" t="s">
        <v>198</v>
      </c>
      <c r="H675" s="7" t="s">
        <v>77</v>
      </c>
      <c r="I675" s="5" t="str">
        <f>IF(AND(G675="154",'154 - CPSX'!$L$7=TH!A675),"154",IF(AND(G675="632",'632 - CPSX'!$K$7=TH!A675),"632",IF(AND(G675="6421",'641 - CPSX'!$K$7=TH!A675),"641",IF(AND(G675="6422",'642 - CPSX'!$N$7=TH!A675),"642",IF(AND(G675="242",'242 - CPSX'!$L$7=TH!A675),"242","")))))</f>
        <v/>
      </c>
    </row>
    <row r="676" spans="1:9">
      <c r="A676" s="6">
        <f>IF(B676&lt;&gt;"",IF(OR(AND(G676="154",'154 - CPSX'!$L$7="..."),AND(G676="632",'632 - CPSX'!$K$7="..."),AND(G676="641",'641 - CPSX'!$K$7="..."),AND(G676="642",'642 - CPSX'!$N$7="..."),AND(G676="242",'242 - CPSX'!$L$7="...")),"...",MONTH(B676)),"")</f>
        <v>10</v>
      </c>
      <c r="B676" s="10">
        <v>41943</v>
      </c>
      <c r="C676" s="11" t="s">
        <v>39</v>
      </c>
      <c r="D676" s="10">
        <v>41943</v>
      </c>
      <c r="E676" s="8" t="s">
        <v>110</v>
      </c>
      <c r="F676" s="5">
        <v>6262020</v>
      </c>
      <c r="G676" s="15" t="s">
        <v>198</v>
      </c>
      <c r="H676" s="7" t="s">
        <v>82</v>
      </c>
      <c r="I676" s="5" t="str">
        <f>IF(AND(G676="154",'154 - CPSX'!$L$7=TH!A676),"154",IF(AND(G676="632",'632 - CPSX'!$K$7=TH!A676),"632",IF(AND(G676="6421",'641 - CPSX'!$K$7=TH!A676),"641",IF(AND(G676="6422",'642 - CPSX'!$N$7=TH!A676),"642",IF(AND(G676="242",'242 - CPSX'!$L$7=TH!A676),"242","")))))</f>
        <v/>
      </c>
    </row>
    <row r="677" spans="1:9">
      <c r="A677" s="6">
        <f>IF(B677&lt;&gt;"",IF(OR(AND(G677="154",'154 - CPSX'!$L$7="..."),AND(G677="632",'632 - CPSX'!$K$7="..."),AND(G677="641",'641 - CPSX'!$K$7="..."),AND(G677="642",'642 - CPSX'!$N$7="..."),AND(G677="242",'242 - CPSX'!$L$7="...")),"...",MONTH(B677)),"")</f>
        <v>10</v>
      </c>
      <c r="B677" s="10">
        <v>41943</v>
      </c>
      <c r="C677" s="11" t="s">
        <v>39</v>
      </c>
      <c r="D677" s="10">
        <v>41943</v>
      </c>
      <c r="E677" s="8" t="s">
        <v>111</v>
      </c>
      <c r="F677" s="5">
        <v>1043670</v>
      </c>
      <c r="G677" s="15" t="s">
        <v>198</v>
      </c>
      <c r="H677" s="7" t="s">
        <v>85</v>
      </c>
      <c r="I677" s="5" t="str">
        <f>IF(AND(G677="154",'154 - CPSX'!$L$7=TH!A677),"154",IF(AND(G677="632",'632 - CPSX'!$K$7=TH!A677),"632",IF(AND(G677="6421",'641 - CPSX'!$K$7=TH!A677),"641",IF(AND(G677="6422",'642 - CPSX'!$N$7=TH!A677),"642",IF(AND(G677="242",'242 - CPSX'!$L$7=TH!A677),"242","")))))</f>
        <v/>
      </c>
    </row>
    <row r="678" spans="1:9">
      <c r="A678" s="6">
        <f>IF(B678&lt;&gt;"",IF(OR(AND(G678="154",'154 - CPSX'!$L$7="..."),AND(G678="632",'632 - CPSX'!$K$7="..."),AND(G678="641",'641 - CPSX'!$K$7="..."),AND(G678="642",'642 - CPSX'!$N$7="..."),AND(G678="242",'242 - CPSX'!$L$7="...")),"...",MONTH(B678)),"")</f>
        <v>10</v>
      </c>
      <c r="B678" s="10">
        <v>41943</v>
      </c>
      <c r="C678" s="11" t="s">
        <v>39</v>
      </c>
      <c r="D678" s="10">
        <v>41943</v>
      </c>
      <c r="E678" s="8" t="s">
        <v>258</v>
      </c>
      <c r="F678" s="5">
        <v>346680</v>
      </c>
      <c r="G678" s="15" t="s">
        <v>192</v>
      </c>
      <c r="H678" s="7" t="s">
        <v>85</v>
      </c>
      <c r="I678" s="5" t="str">
        <f>IF(AND(G678="154",'154 - CPSX'!$L$7=TH!A678),"154",IF(AND(G678="632",'632 - CPSX'!$K$7=TH!A678),"632",IF(AND(G678="6421",'641 - CPSX'!$K$7=TH!A678),"641",IF(AND(G678="6422",'642 - CPSX'!$N$7=TH!A678),"642",IF(AND(G678="242",'242 - CPSX'!$L$7=TH!A678),"242","")))))</f>
        <v/>
      </c>
    </row>
    <row r="679" spans="1:9">
      <c r="A679" s="6">
        <f>IF(B679&lt;&gt;"",IF(OR(AND(G679="154",'154 - CPSX'!$L$7="..."),AND(G679="632",'632 - CPSX'!$K$7="..."),AND(G679="641",'641 - CPSX'!$K$7="..."),AND(G679="642",'642 - CPSX'!$N$7="..."),AND(G679="242",'242 - CPSX'!$L$7="...")),"...",MONTH(B679)),"")</f>
        <v>10</v>
      </c>
      <c r="B679" s="10">
        <v>41943</v>
      </c>
      <c r="C679" s="11" t="s">
        <v>39</v>
      </c>
      <c r="D679" s="10">
        <v>41943</v>
      </c>
      <c r="E679" s="8" t="s">
        <v>112</v>
      </c>
      <c r="F679" s="5">
        <v>347890</v>
      </c>
      <c r="G679" s="15" t="s">
        <v>198</v>
      </c>
      <c r="H679" s="7" t="s">
        <v>229</v>
      </c>
      <c r="I679" s="5" t="str">
        <f>IF(AND(G679="154",'154 - CPSX'!$L$7=TH!A679),"154",IF(AND(G679="632",'632 - CPSX'!$K$7=TH!A679),"632",IF(AND(G679="6421",'641 - CPSX'!$K$7=TH!A679),"641",IF(AND(G679="6422",'642 - CPSX'!$N$7=TH!A679),"642",IF(AND(G679="242",'242 - CPSX'!$L$7=TH!A679),"242","")))))</f>
        <v/>
      </c>
    </row>
    <row r="680" spans="1:9">
      <c r="A680" s="6">
        <f>IF(B680&lt;&gt;"",IF(OR(AND(G680="154",'154 - CPSX'!$L$7="..."),AND(G680="632",'632 - CPSX'!$K$7="..."),AND(G680="641",'641 - CPSX'!$K$7="..."),AND(G680="642",'642 - CPSX'!$N$7="..."),AND(G680="242",'242 - CPSX'!$L$7="...")),"...",MONTH(B680)),"")</f>
        <v>11</v>
      </c>
      <c r="B680" s="10">
        <v>41949</v>
      </c>
      <c r="C680" s="11" t="s">
        <v>113</v>
      </c>
      <c r="D680" s="10">
        <v>41949</v>
      </c>
      <c r="E680" s="8" t="s">
        <v>117</v>
      </c>
      <c r="F680" s="5">
        <v>25000</v>
      </c>
      <c r="G680" s="15" t="s">
        <v>192</v>
      </c>
      <c r="H680" s="7" t="s">
        <v>115</v>
      </c>
      <c r="I680" s="5" t="str">
        <f>IF(AND(G680="154",'154 - CPSX'!$L$7=TH!A680),"154",IF(AND(G680="632",'632 - CPSX'!$K$7=TH!A680),"632",IF(AND(G680="6421",'641 - CPSX'!$K$7=TH!A680),"641",IF(AND(G680="6422",'642 - CPSX'!$N$7=TH!A680),"642",IF(AND(G680="242",'242 - CPSX'!$L$7=TH!A680),"242","")))))</f>
        <v/>
      </c>
    </row>
    <row r="681" spans="1:9">
      <c r="A681" s="6">
        <f>IF(B681&lt;&gt;"",IF(OR(AND(G681="154",'154 - CPSX'!$L$7="..."),AND(G681="632",'632 - CPSX'!$K$7="..."),AND(G681="641",'641 - CPSX'!$K$7="..."),AND(G681="642",'642 - CPSX'!$N$7="..."),AND(G681="242",'242 - CPSX'!$L$7="...")),"...",MONTH(B681)),"")</f>
        <v>11</v>
      </c>
      <c r="B681" s="10">
        <v>41949</v>
      </c>
      <c r="C681" s="11" t="s">
        <v>113</v>
      </c>
      <c r="D681" s="10">
        <v>41949</v>
      </c>
      <c r="E681" s="8" t="s">
        <v>403</v>
      </c>
      <c r="F681" s="5">
        <v>20000</v>
      </c>
      <c r="G681" s="15" t="s">
        <v>192</v>
      </c>
      <c r="H681" s="7" t="s">
        <v>115</v>
      </c>
      <c r="I681" s="5" t="str">
        <f>IF(AND(G681="154",'154 - CPSX'!$L$7=TH!A681),"154",IF(AND(G681="632",'632 - CPSX'!$K$7=TH!A681),"632",IF(AND(G681="6421",'641 - CPSX'!$K$7=TH!A681),"641",IF(AND(G681="6422",'642 - CPSX'!$N$7=TH!A681),"642",IF(AND(G681="242",'242 - CPSX'!$L$7=TH!A681),"242","")))))</f>
        <v/>
      </c>
    </row>
    <row r="682" spans="1:9">
      <c r="A682" s="6">
        <f>IF(B682&lt;&gt;"",IF(OR(AND(G682="154",'154 - CPSX'!$L$7="..."),AND(G682="632",'632 - CPSX'!$K$7="..."),AND(G682="641",'641 - CPSX'!$K$7="..."),AND(G682="642",'642 - CPSX'!$N$7="..."),AND(G682="242",'242 - CPSX'!$L$7="...")),"...",MONTH(B682)),"")</f>
        <v>11</v>
      </c>
      <c r="B682" s="10">
        <v>41949</v>
      </c>
      <c r="C682" s="11" t="s">
        <v>113</v>
      </c>
      <c r="D682" s="10">
        <v>41949</v>
      </c>
      <c r="E682" s="8" t="s">
        <v>116</v>
      </c>
      <c r="F682" s="5">
        <v>25000</v>
      </c>
      <c r="G682" s="15" t="s">
        <v>192</v>
      </c>
      <c r="H682" s="7" t="s">
        <v>115</v>
      </c>
      <c r="I682" s="5" t="str">
        <f>IF(AND(G682="154",'154 - CPSX'!$L$7=TH!A682),"154",IF(AND(G682="632",'632 - CPSX'!$K$7=TH!A682),"632",IF(AND(G682="6421",'641 - CPSX'!$K$7=TH!A682),"641",IF(AND(G682="6422",'642 - CPSX'!$N$7=TH!A682),"642",IF(AND(G682="242",'242 - CPSX'!$L$7=TH!A682),"242","")))))</f>
        <v/>
      </c>
    </row>
    <row r="683" spans="1:9">
      <c r="A683" s="6">
        <f>IF(B683&lt;&gt;"",IF(OR(AND(G683="154",'154 - CPSX'!$L$7="..."),AND(G683="632",'632 - CPSX'!$K$7="..."),AND(G683="641",'641 - CPSX'!$K$7="..."),AND(G683="642",'642 - CPSX'!$N$7="..."),AND(G683="242",'242 - CPSX'!$L$7="...")),"...",MONTH(B683)),"")</f>
        <v>11</v>
      </c>
      <c r="B683" s="10">
        <v>41949</v>
      </c>
      <c r="C683" s="11" t="s">
        <v>113</v>
      </c>
      <c r="D683" s="10">
        <v>41949</v>
      </c>
      <c r="E683" s="8" t="s">
        <v>403</v>
      </c>
      <c r="F683" s="5">
        <v>313838</v>
      </c>
      <c r="G683" s="15" t="s">
        <v>192</v>
      </c>
      <c r="H683" s="7" t="s">
        <v>115</v>
      </c>
      <c r="I683" s="5" t="str">
        <f>IF(AND(G683="154",'154 - CPSX'!$L$7=TH!A683),"154",IF(AND(G683="632",'632 - CPSX'!$K$7=TH!A683),"632",IF(AND(G683="6421",'641 - CPSX'!$K$7=TH!A683),"641",IF(AND(G683="6422",'642 - CPSX'!$N$7=TH!A683),"642",IF(AND(G683="242",'242 - CPSX'!$L$7=TH!A683),"242","")))))</f>
        <v/>
      </c>
    </row>
    <row r="684" spans="1:9">
      <c r="A684" s="6">
        <f>IF(B684&lt;&gt;"",IF(OR(AND(G684="154",'154 - CPSX'!$L$7="..."),AND(G684="632",'632 - CPSX'!$K$7="..."),AND(G684="641",'641 - CPSX'!$K$7="..."),AND(G684="642",'642 - CPSX'!$N$7="..."),AND(G684="242",'242 - CPSX'!$L$7="...")),"...",MONTH(B684)),"")</f>
        <v>11</v>
      </c>
      <c r="B684" s="10">
        <v>41949</v>
      </c>
      <c r="C684" s="11" t="s">
        <v>113</v>
      </c>
      <c r="D684" s="10">
        <v>41949</v>
      </c>
      <c r="E684" s="8" t="s">
        <v>116</v>
      </c>
      <c r="F684" s="5">
        <v>25000</v>
      </c>
      <c r="G684" s="15" t="s">
        <v>192</v>
      </c>
      <c r="H684" s="7" t="s">
        <v>115</v>
      </c>
      <c r="I684" s="5" t="str">
        <f>IF(AND(G684="154",'154 - CPSX'!$L$7=TH!A684),"154",IF(AND(G684="632",'632 - CPSX'!$K$7=TH!A684),"632",IF(AND(G684="6421",'641 - CPSX'!$K$7=TH!A684),"641",IF(AND(G684="6422",'642 - CPSX'!$N$7=TH!A684),"642",IF(AND(G684="242",'242 - CPSX'!$L$7=TH!A684),"242","")))))</f>
        <v/>
      </c>
    </row>
    <row r="685" spans="1:9">
      <c r="A685" s="6">
        <f>IF(B685&lt;&gt;"",IF(OR(AND(G685="154",'154 - CPSX'!$L$7="..."),AND(G685="632",'632 - CPSX'!$K$7="..."),AND(G685="641",'641 - CPSX'!$K$7="..."),AND(G685="642",'642 - CPSX'!$N$7="..."),AND(G685="242",'242 - CPSX'!$L$7="...")),"...",MONTH(B685)),"")</f>
        <v>11</v>
      </c>
      <c r="B685" s="10">
        <v>41954</v>
      </c>
      <c r="C685" s="11" t="s">
        <v>113</v>
      </c>
      <c r="D685" s="10">
        <v>41954</v>
      </c>
      <c r="E685" s="8" t="s">
        <v>176</v>
      </c>
      <c r="F685" s="5">
        <v>55000</v>
      </c>
      <c r="G685" s="15" t="s">
        <v>192</v>
      </c>
      <c r="H685" s="7" t="s">
        <v>115</v>
      </c>
      <c r="I685" s="5" t="str">
        <f>IF(AND(G685="154",'154 - CPSX'!$L$7=TH!A685),"154",IF(AND(G685="632",'632 - CPSX'!$K$7=TH!A685),"632",IF(AND(G685="6421",'641 - CPSX'!$K$7=TH!A685),"641",IF(AND(G685="6422",'642 - CPSX'!$N$7=TH!A685),"642",IF(AND(G685="242",'242 - CPSX'!$L$7=TH!A685),"242","")))))</f>
        <v/>
      </c>
    </row>
    <row r="686" spans="1:9">
      <c r="A686" s="6">
        <f>IF(B686&lt;&gt;"",IF(OR(AND(G686="154",'154 - CPSX'!$L$7="..."),AND(G686="632",'632 - CPSX'!$K$7="..."),AND(G686="641",'641 - CPSX'!$K$7="..."),AND(G686="642",'642 - CPSX'!$N$7="..."),AND(G686="242",'242 - CPSX'!$L$7="...")),"...",MONTH(B686)),"")</f>
        <v>11</v>
      </c>
      <c r="B686" s="10">
        <v>41954</v>
      </c>
      <c r="C686" s="11" t="s">
        <v>113</v>
      </c>
      <c r="D686" s="10">
        <v>41954</v>
      </c>
      <c r="E686" s="8" t="s">
        <v>176</v>
      </c>
      <c r="F686" s="5">
        <v>55000</v>
      </c>
      <c r="G686" s="15" t="s">
        <v>192</v>
      </c>
      <c r="H686" s="7" t="s">
        <v>115</v>
      </c>
      <c r="I686" s="5" t="str">
        <f>IF(AND(G686="154",'154 - CPSX'!$L$7=TH!A686),"154",IF(AND(G686="632",'632 - CPSX'!$K$7=TH!A686),"632",IF(AND(G686="6421",'641 - CPSX'!$K$7=TH!A686),"641",IF(AND(G686="6422",'642 - CPSX'!$N$7=TH!A686),"642",IF(AND(G686="242",'242 - CPSX'!$L$7=TH!A686),"242","")))))</f>
        <v/>
      </c>
    </row>
    <row r="687" spans="1:9">
      <c r="A687" s="6">
        <f>IF(B687&lt;&gt;"",IF(OR(AND(G687="154",'154 - CPSX'!$L$7="..."),AND(G687="632",'632 - CPSX'!$K$7="..."),AND(G687="641",'641 - CPSX'!$K$7="..."),AND(G687="642",'642 - CPSX'!$N$7="..."),AND(G687="242",'242 - CPSX'!$L$7="...")),"...",MONTH(B687)),"")</f>
        <v>11</v>
      </c>
      <c r="B687" s="10">
        <v>41960</v>
      </c>
      <c r="C687" s="11" t="s">
        <v>113</v>
      </c>
      <c r="D687" s="10">
        <v>41960</v>
      </c>
      <c r="E687" s="8" t="s">
        <v>404</v>
      </c>
      <c r="F687" s="5">
        <v>213600</v>
      </c>
      <c r="G687" s="15" t="s">
        <v>192</v>
      </c>
      <c r="H687" s="7" t="s">
        <v>115</v>
      </c>
      <c r="I687" s="5" t="str">
        <f>IF(AND(G687="154",'154 - CPSX'!$L$7=TH!A687),"154",IF(AND(G687="632",'632 - CPSX'!$K$7=TH!A687),"632",IF(AND(G687="6421",'641 - CPSX'!$K$7=TH!A687),"641",IF(AND(G687="6422",'642 - CPSX'!$N$7=TH!A687),"642",IF(AND(G687="242",'242 - CPSX'!$L$7=TH!A687),"242","")))))</f>
        <v/>
      </c>
    </row>
    <row r="688" spans="1:9">
      <c r="A688" s="6">
        <f>IF(B688&lt;&gt;"",IF(OR(AND(G688="154",'154 - CPSX'!$L$7="..."),AND(G688="632",'632 - CPSX'!$K$7="..."),AND(G688="641",'641 - CPSX'!$K$7="..."),AND(G688="642",'642 - CPSX'!$N$7="..."),AND(G688="242",'242 - CPSX'!$L$7="...")),"...",MONTH(B688)),"")</f>
        <v>11</v>
      </c>
      <c r="B688" s="10">
        <v>41960</v>
      </c>
      <c r="C688" s="11" t="s">
        <v>113</v>
      </c>
      <c r="D688" s="10">
        <v>41960</v>
      </c>
      <c r="E688" s="8" t="s">
        <v>405</v>
      </c>
      <c r="F688" s="5">
        <v>213600</v>
      </c>
      <c r="G688" s="15" t="s">
        <v>192</v>
      </c>
      <c r="H688" s="7" t="s">
        <v>115</v>
      </c>
      <c r="I688" s="5" t="str">
        <f>IF(AND(G688="154",'154 - CPSX'!$L$7=TH!A688),"154",IF(AND(G688="632",'632 - CPSX'!$K$7=TH!A688),"632",IF(AND(G688="6421",'641 - CPSX'!$K$7=TH!A688),"641",IF(AND(G688="6422",'642 - CPSX'!$N$7=TH!A688),"642",IF(AND(G688="242",'242 - CPSX'!$L$7=TH!A688),"242","")))))</f>
        <v/>
      </c>
    </row>
    <row r="689" spans="1:9">
      <c r="A689" s="6">
        <f>IF(B689&lt;&gt;"",IF(OR(AND(G689="154",'154 - CPSX'!$L$7="..."),AND(G689="632",'632 - CPSX'!$K$7="..."),AND(G689="641",'641 - CPSX'!$K$7="..."),AND(G689="642",'642 - CPSX'!$N$7="..."),AND(G689="242",'242 - CPSX'!$L$7="...")),"...",MONTH(B689)),"")</f>
        <v>11</v>
      </c>
      <c r="B689" s="10">
        <v>41963</v>
      </c>
      <c r="C689" s="11" t="s">
        <v>113</v>
      </c>
      <c r="D689" s="10">
        <v>41963</v>
      </c>
      <c r="E689" s="8" t="s">
        <v>117</v>
      </c>
      <c r="F689" s="5">
        <v>25000</v>
      </c>
      <c r="G689" s="15" t="s">
        <v>192</v>
      </c>
      <c r="H689" s="7" t="s">
        <v>115</v>
      </c>
      <c r="I689" s="5" t="str">
        <f>IF(AND(G689="154",'154 - CPSX'!$L$7=TH!A689),"154",IF(AND(G689="632",'632 - CPSX'!$K$7=TH!A689),"632",IF(AND(G689="6421",'641 - CPSX'!$K$7=TH!A689),"641",IF(AND(G689="6422",'642 - CPSX'!$N$7=TH!A689),"642",IF(AND(G689="242",'242 - CPSX'!$L$7=TH!A689),"242","")))))</f>
        <v/>
      </c>
    </row>
    <row r="690" spans="1:9">
      <c r="A690" s="6">
        <f>IF(B690&lt;&gt;"",IF(OR(AND(G690="154",'154 - CPSX'!$L$7="..."),AND(G690="632",'632 - CPSX'!$K$7="..."),AND(G690="641",'641 - CPSX'!$K$7="..."),AND(G690="642",'642 - CPSX'!$N$7="..."),AND(G690="242",'242 - CPSX'!$L$7="...")),"...",MONTH(B690)),"")</f>
        <v>11</v>
      </c>
      <c r="B690" s="10">
        <v>41963</v>
      </c>
      <c r="C690" s="11" t="s">
        <v>113</v>
      </c>
      <c r="D690" s="10">
        <v>41963</v>
      </c>
      <c r="E690" s="8" t="s">
        <v>117</v>
      </c>
      <c r="F690" s="5">
        <v>20000</v>
      </c>
      <c r="G690" s="15" t="s">
        <v>192</v>
      </c>
      <c r="H690" s="7" t="s">
        <v>115</v>
      </c>
      <c r="I690" s="5" t="str">
        <f>IF(AND(G690="154",'154 - CPSX'!$L$7=TH!A690),"154",IF(AND(G690="632",'632 - CPSX'!$K$7=TH!A690),"632",IF(AND(G690="6421",'641 - CPSX'!$K$7=TH!A690),"641",IF(AND(G690="6422",'642 - CPSX'!$N$7=TH!A690),"642",IF(AND(G690="242",'242 - CPSX'!$L$7=TH!A690),"242","")))))</f>
        <v/>
      </c>
    </row>
    <row r="691" spans="1:9">
      <c r="A691" s="6">
        <f>IF(B691&lt;&gt;"",IF(OR(AND(G691="154",'154 - CPSX'!$L$7="..."),AND(G691="632",'632 - CPSX'!$K$7="..."),AND(G691="641",'641 - CPSX'!$K$7="..."),AND(G691="642",'642 - CPSX'!$N$7="..."),AND(G691="242",'242 - CPSX'!$L$7="...")),"...",MONTH(B691)),"")</f>
        <v>11</v>
      </c>
      <c r="B691" s="10">
        <v>41963</v>
      </c>
      <c r="C691" s="11" t="s">
        <v>113</v>
      </c>
      <c r="D691" s="10">
        <v>41963</v>
      </c>
      <c r="E691" s="8" t="s">
        <v>117</v>
      </c>
      <c r="F691" s="5">
        <v>25000</v>
      </c>
      <c r="G691" s="15" t="s">
        <v>192</v>
      </c>
      <c r="H691" s="7" t="s">
        <v>115</v>
      </c>
      <c r="I691" s="5" t="str">
        <f>IF(AND(G691="154",'154 - CPSX'!$L$7=TH!A691),"154",IF(AND(G691="632",'632 - CPSX'!$K$7=TH!A691),"632",IF(AND(G691="6421",'641 - CPSX'!$K$7=TH!A691),"641",IF(AND(G691="6422",'642 - CPSX'!$N$7=TH!A691),"642",IF(AND(G691="242",'242 - CPSX'!$L$7=TH!A691),"242","")))))</f>
        <v/>
      </c>
    </row>
    <row r="692" spans="1:9">
      <c r="A692" s="6">
        <f>IF(B692&lt;&gt;"",IF(OR(AND(G692="154",'154 - CPSX'!$L$7="..."),AND(G692="632",'632 - CPSX'!$K$7="..."),AND(G692="641",'641 - CPSX'!$K$7="..."),AND(G692="642",'642 - CPSX'!$N$7="..."),AND(G692="242",'242 - CPSX'!$L$7="...")),"...",MONTH(B692)),"")</f>
        <v>11</v>
      </c>
      <c r="B692" s="10">
        <v>41963</v>
      </c>
      <c r="C692" s="11" t="s">
        <v>113</v>
      </c>
      <c r="D692" s="10">
        <v>41963</v>
      </c>
      <c r="E692" s="8" t="s">
        <v>117</v>
      </c>
      <c r="F692" s="5">
        <v>20000</v>
      </c>
      <c r="G692" s="15" t="s">
        <v>192</v>
      </c>
      <c r="H692" s="7" t="s">
        <v>115</v>
      </c>
      <c r="I692" s="5" t="str">
        <f>IF(AND(G692="154",'154 - CPSX'!$L$7=TH!A692),"154",IF(AND(G692="632",'632 - CPSX'!$K$7=TH!A692),"632",IF(AND(G692="6421",'641 - CPSX'!$K$7=TH!A692),"641",IF(AND(G692="6422",'642 - CPSX'!$N$7=TH!A692),"642",IF(AND(G692="242",'242 - CPSX'!$L$7=TH!A692),"242","")))))</f>
        <v/>
      </c>
    </row>
    <row r="693" spans="1:9">
      <c r="A693" s="6">
        <f>IF(B693&lt;&gt;"",IF(OR(AND(G693="154",'154 - CPSX'!$L$7="..."),AND(G693="632",'632 - CPSX'!$K$7="..."),AND(G693="641",'641 - CPSX'!$K$7="..."),AND(G693="642",'642 - CPSX'!$N$7="..."),AND(G693="242",'242 - CPSX'!$L$7="...")),"...",MONTH(B693)),"")</f>
        <v>11</v>
      </c>
      <c r="B693" s="10">
        <v>41963</v>
      </c>
      <c r="C693" s="11" t="s">
        <v>113</v>
      </c>
      <c r="D693" s="10">
        <v>41963</v>
      </c>
      <c r="E693" s="8" t="s">
        <v>117</v>
      </c>
      <c r="F693" s="5">
        <v>30000</v>
      </c>
      <c r="G693" s="15" t="s">
        <v>192</v>
      </c>
      <c r="H693" s="7" t="s">
        <v>115</v>
      </c>
      <c r="I693" s="5" t="str">
        <f>IF(AND(G693="154",'154 - CPSX'!$L$7=TH!A693),"154",IF(AND(G693="632",'632 - CPSX'!$K$7=TH!A693),"632",IF(AND(G693="6421",'641 - CPSX'!$K$7=TH!A693),"641",IF(AND(G693="6422",'642 - CPSX'!$N$7=TH!A693),"642",IF(AND(G693="242",'242 - CPSX'!$L$7=TH!A693),"242","")))))</f>
        <v/>
      </c>
    </row>
    <row r="694" spans="1:9">
      <c r="A694" s="6">
        <f>IF(B694&lt;&gt;"",IF(OR(AND(G694="154",'154 - CPSX'!$L$7="..."),AND(G694="632",'632 - CPSX'!$K$7="..."),AND(G694="641",'641 - CPSX'!$K$7="..."),AND(G694="642",'642 - CPSX'!$N$7="..."),AND(G694="242",'242 - CPSX'!$L$7="...")),"...",MONTH(B694)),"")</f>
        <v>11</v>
      </c>
      <c r="B694" s="10">
        <v>41949</v>
      </c>
      <c r="C694" s="11" t="s">
        <v>113</v>
      </c>
      <c r="D694" s="10">
        <v>41949</v>
      </c>
      <c r="E694" s="8" t="s">
        <v>404</v>
      </c>
      <c r="F694" s="5">
        <v>350873</v>
      </c>
      <c r="G694" s="15" t="s">
        <v>192</v>
      </c>
      <c r="H694" s="7" t="s">
        <v>184</v>
      </c>
      <c r="I694" s="5" t="str">
        <f>IF(AND(G694="154",'154 - CPSX'!$L$7=TH!A694),"154",IF(AND(G694="632",'632 - CPSX'!$K$7=TH!A694),"632",IF(AND(G694="6421",'641 - CPSX'!$K$7=TH!A694),"641",IF(AND(G694="6422",'642 - CPSX'!$N$7=TH!A694),"642",IF(AND(G694="242",'242 - CPSX'!$L$7=TH!A694),"242","")))))</f>
        <v/>
      </c>
    </row>
    <row r="695" spans="1:9">
      <c r="A695" s="6">
        <f>IF(B695&lt;&gt;"",IF(OR(AND(G695="154",'154 - CPSX'!$L$7="..."),AND(G695="632",'632 - CPSX'!$K$7="..."),AND(G695="641",'641 - CPSX'!$K$7="..."),AND(G695="642",'642 - CPSX'!$N$7="..."),AND(G695="242",'242 - CPSX'!$L$7="...")),"...",MONTH(B695)),"")</f>
        <v>11</v>
      </c>
      <c r="B695" s="10">
        <v>41956</v>
      </c>
      <c r="C695" s="11" t="s">
        <v>113</v>
      </c>
      <c r="D695" s="10">
        <v>41956</v>
      </c>
      <c r="E695" s="8" t="s">
        <v>404</v>
      </c>
      <c r="F695" s="5">
        <v>106700</v>
      </c>
      <c r="G695" s="15" t="s">
        <v>192</v>
      </c>
      <c r="H695" s="7" t="s">
        <v>184</v>
      </c>
      <c r="I695" s="5" t="str">
        <f>IF(AND(G695="154",'154 - CPSX'!$L$7=TH!A695),"154",IF(AND(G695="632",'632 - CPSX'!$K$7=TH!A695),"632",IF(AND(G695="6421",'641 - CPSX'!$K$7=TH!A695),"641",IF(AND(G695="6422",'642 - CPSX'!$N$7=TH!A695),"642",IF(AND(G695="242",'242 - CPSX'!$L$7=TH!A695),"242","")))))</f>
        <v/>
      </c>
    </row>
    <row r="696" spans="1:9">
      <c r="A696" s="6">
        <f>IF(B696&lt;&gt;"",IF(OR(AND(G696="154",'154 - CPSX'!$L$7="..."),AND(G696="632",'632 - CPSX'!$K$7="..."),AND(G696="641",'641 - CPSX'!$K$7="..."),AND(G696="642",'642 - CPSX'!$N$7="..."),AND(G696="242",'242 - CPSX'!$L$7="...")),"...",MONTH(B696)),"")</f>
        <v>11</v>
      </c>
      <c r="B696" s="10">
        <v>41971</v>
      </c>
      <c r="C696" s="11" t="s">
        <v>113</v>
      </c>
      <c r="D696" s="10">
        <v>41971</v>
      </c>
      <c r="E696" s="8" t="s">
        <v>312</v>
      </c>
      <c r="F696" s="5">
        <v>214100</v>
      </c>
      <c r="G696" s="15" t="s">
        <v>192</v>
      </c>
      <c r="H696" s="7" t="s">
        <v>184</v>
      </c>
      <c r="I696" s="5" t="str">
        <f>IF(AND(G696="154",'154 - CPSX'!$L$7=TH!A696),"154",IF(AND(G696="632",'632 - CPSX'!$K$7=TH!A696),"632",IF(AND(G696="6421",'641 - CPSX'!$K$7=TH!A696),"641",IF(AND(G696="6422",'642 - CPSX'!$N$7=TH!A696),"642",IF(AND(G696="242",'242 - CPSX'!$L$7=TH!A696),"242","")))))</f>
        <v/>
      </c>
    </row>
    <row r="697" spans="1:9">
      <c r="A697" s="6">
        <f>IF(B697&lt;&gt;"",IF(OR(AND(G697="154",'154 - CPSX'!$L$7="..."),AND(G697="632",'632 - CPSX'!$K$7="..."),AND(G697="641",'641 - CPSX'!$K$7="..."),AND(G697="642",'642 - CPSX'!$N$7="..."),AND(G697="242",'242 - CPSX'!$L$7="...")),"...",MONTH(B697)),"")</f>
        <v>11</v>
      </c>
      <c r="B697" s="10">
        <v>41971</v>
      </c>
      <c r="C697" s="11" t="s">
        <v>113</v>
      </c>
      <c r="D697" s="10">
        <v>41971</v>
      </c>
      <c r="E697" s="8" t="s">
        <v>193</v>
      </c>
      <c r="F697" s="5">
        <v>591344</v>
      </c>
      <c r="G697" s="15" t="s">
        <v>192</v>
      </c>
      <c r="H697" s="7" t="s">
        <v>184</v>
      </c>
      <c r="I697" s="5" t="str">
        <f>IF(AND(G697="154",'154 - CPSX'!$L$7=TH!A697),"154",IF(AND(G697="632",'632 - CPSX'!$K$7=TH!A697),"632",IF(AND(G697="6421",'641 - CPSX'!$K$7=TH!A697),"641",IF(AND(G697="6422",'642 - CPSX'!$N$7=TH!A697),"642",IF(AND(G697="242",'242 - CPSX'!$L$7=TH!A697),"242","")))))</f>
        <v/>
      </c>
    </row>
    <row r="698" spans="1:9">
      <c r="A698" s="6">
        <f>IF(B698&lt;&gt;"",IF(OR(AND(G698="154",'154 - CPSX'!$L$7="..."),AND(G698="632",'632 - CPSX'!$K$7="..."),AND(G698="641",'641 - CPSX'!$K$7="..."),AND(G698="642",'642 - CPSX'!$N$7="..."),AND(G698="242",'242 - CPSX'!$L$7="...")),"...",MONTH(B698)),"")</f>
        <v>11</v>
      </c>
      <c r="B698" s="10">
        <v>41971</v>
      </c>
      <c r="C698" s="11" t="s">
        <v>113</v>
      </c>
      <c r="D698" s="10">
        <v>41971</v>
      </c>
      <c r="E698" s="8" t="s">
        <v>193</v>
      </c>
      <c r="F698" s="5">
        <v>765193</v>
      </c>
      <c r="G698" s="15" t="s">
        <v>192</v>
      </c>
      <c r="H698" s="7" t="s">
        <v>184</v>
      </c>
      <c r="I698" s="5" t="str">
        <f>IF(AND(G698="154",'154 - CPSX'!$L$7=TH!A698),"154",IF(AND(G698="632",'632 - CPSX'!$K$7=TH!A698),"632",IF(AND(G698="6421",'641 - CPSX'!$K$7=TH!A698),"641",IF(AND(G698="6422",'642 - CPSX'!$N$7=TH!A698),"642",IF(AND(G698="242",'242 - CPSX'!$L$7=TH!A698),"242","")))))</f>
        <v/>
      </c>
    </row>
    <row r="699" spans="1:9">
      <c r="A699" s="6">
        <f>IF(B699&lt;&gt;"",IF(OR(AND(G699="154",'154 - CPSX'!$L$7="..."),AND(G699="632",'632 - CPSX'!$K$7="..."),AND(G699="641",'641 - CPSX'!$K$7="..."),AND(G699="642",'642 - CPSX'!$N$7="..."),AND(G699="242",'242 - CPSX'!$L$7="...")),"...",MONTH(B699)),"")</f>
        <v>11</v>
      </c>
      <c r="B699" s="10">
        <v>41946</v>
      </c>
      <c r="C699" s="11" t="s">
        <v>159</v>
      </c>
      <c r="D699" s="10">
        <v>41943</v>
      </c>
      <c r="E699" s="8" t="s">
        <v>406</v>
      </c>
      <c r="F699" s="5">
        <v>2379382</v>
      </c>
      <c r="G699" s="15" t="s">
        <v>192</v>
      </c>
      <c r="H699" s="7" t="s">
        <v>212</v>
      </c>
      <c r="I699" s="5" t="str">
        <f>IF(AND(G699="154",'154 - CPSX'!$L$7=TH!A699),"154",IF(AND(G699="632",'632 - CPSX'!$K$7=TH!A699),"632",IF(AND(G699="6421",'641 - CPSX'!$K$7=TH!A699),"641",IF(AND(G699="6422",'642 - CPSX'!$N$7=TH!A699),"642",IF(AND(G699="242",'242 - CPSX'!$L$7=TH!A699),"242","")))))</f>
        <v/>
      </c>
    </row>
    <row r="700" spans="1:9">
      <c r="A700" s="6">
        <f>IF(B700&lt;&gt;"",IF(OR(AND(G700="154",'154 - CPSX'!$L$7="..."),AND(G700="632",'632 - CPSX'!$K$7="..."),AND(G700="641",'641 - CPSX'!$K$7="..."),AND(G700="642",'642 - CPSX'!$N$7="..."),AND(G700="242",'242 - CPSX'!$L$7="...")),"...",MONTH(B700)),"")</f>
        <v>11</v>
      </c>
      <c r="B700" s="10">
        <v>41949</v>
      </c>
      <c r="C700" s="11" t="s">
        <v>146</v>
      </c>
      <c r="D700" s="10">
        <v>41949</v>
      </c>
      <c r="E700" s="8" t="s">
        <v>407</v>
      </c>
      <c r="F700" s="5">
        <v>1998000</v>
      </c>
      <c r="G700" s="15" t="s">
        <v>192</v>
      </c>
      <c r="H700" s="7" t="s">
        <v>212</v>
      </c>
      <c r="I700" s="5" t="str">
        <f>IF(AND(G700="154",'154 - CPSX'!$L$7=TH!A700),"154",IF(AND(G700="632",'632 - CPSX'!$K$7=TH!A700),"632",IF(AND(G700="6421",'641 - CPSX'!$K$7=TH!A700),"641",IF(AND(G700="6422",'642 - CPSX'!$N$7=TH!A700),"642",IF(AND(G700="242",'242 - CPSX'!$L$7=TH!A700),"242","")))))</f>
        <v/>
      </c>
    </row>
    <row r="701" spans="1:9">
      <c r="A701" s="6">
        <f>IF(B701&lt;&gt;"",IF(OR(AND(G701="154",'154 - CPSX'!$L$7="..."),AND(G701="632",'632 - CPSX'!$K$7="..."),AND(G701="641",'641 - CPSX'!$K$7="..."),AND(G701="642",'642 - CPSX'!$N$7="..."),AND(G701="242",'242 - CPSX'!$L$7="...")),"...",MONTH(B701)),"")</f>
        <v>11</v>
      </c>
      <c r="B701" s="10">
        <v>41949</v>
      </c>
      <c r="C701" s="11" t="s">
        <v>178</v>
      </c>
      <c r="D701" s="10">
        <v>41949</v>
      </c>
      <c r="E701" s="8" t="s">
        <v>304</v>
      </c>
      <c r="F701" s="5">
        <v>300000</v>
      </c>
      <c r="G701" s="15" t="s">
        <v>192</v>
      </c>
      <c r="H701" s="7" t="s">
        <v>212</v>
      </c>
      <c r="I701" s="5" t="str">
        <f>IF(AND(G701="154",'154 - CPSX'!$L$7=TH!A701),"154",IF(AND(G701="632",'632 - CPSX'!$K$7=TH!A701),"632",IF(AND(G701="6421",'641 - CPSX'!$K$7=TH!A701),"641",IF(AND(G701="6422",'642 - CPSX'!$N$7=TH!A701),"642",IF(AND(G701="242",'242 - CPSX'!$L$7=TH!A701),"242","")))))</f>
        <v/>
      </c>
    </row>
    <row r="702" spans="1:9">
      <c r="A702" s="6">
        <f>IF(B702&lt;&gt;"",IF(OR(AND(G702="154",'154 - CPSX'!$L$7="..."),AND(G702="632",'632 - CPSX'!$K$7="..."),AND(G702="641",'641 - CPSX'!$K$7="..."),AND(G702="642",'642 - CPSX'!$N$7="..."),AND(G702="242",'242 - CPSX'!$L$7="...")),"...",MONTH(B702)),"")</f>
        <v>11</v>
      </c>
      <c r="B702" s="10">
        <v>41950</v>
      </c>
      <c r="C702" s="11" t="s">
        <v>161</v>
      </c>
      <c r="D702" s="10">
        <v>41950</v>
      </c>
      <c r="E702" s="8" t="s">
        <v>123</v>
      </c>
      <c r="F702" s="5">
        <v>3357582</v>
      </c>
      <c r="G702" s="15" t="s">
        <v>192</v>
      </c>
      <c r="H702" s="7" t="s">
        <v>212</v>
      </c>
      <c r="I702" s="5" t="str">
        <f>IF(AND(G702="154",'154 - CPSX'!$L$7=TH!A702),"154",IF(AND(G702="632",'632 - CPSX'!$K$7=TH!A702),"632",IF(AND(G702="6421",'641 - CPSX'!$K$7=TH!A702),"641",IF(AND(G702="6422",'642 - CPSX'!$N$7=TH!A702),"642",IF(AND(G702="242",'242 - CPSX'!$L$7=TH!A702),"242","")))))</f>
        <v/>
      </c>
    </row>
    <row r="703" spans="1:9">
      <c r="A703" s="6">
        <f>IF(B703&lt;&gt;"",IF(OR(AND(G703="154",'154 - CPSX'!$L$7="..."),AND(G703="632",'632 - CPSX'!$K$7="..."),AND(G703="641",'641 - CPSX'!$K$7="..."),AND(G703="642",'642 - CPSX'!$N$7="..."),AND(G703="242",'242 - CPSX'!$L$7="...")),"...",MONTH(B703)),"")</f>
        <v>11</v>
      </c>
      <c r="B703" s="10">
        <v>41950</v>
      </c>
      <c r="C703" s="11" t="s">
        <v>147</v>
      </c>
      <c r="D703" s="10">
        <v>41950</v>
      </c>
      <c r="E703" s="8" t="s">
        <v>123</v>
      </c>
      <c r="F703" s="5">
        <v>81236</v>
      </c>
      <c r="G703" s="15" t="s">
        <v>192</v>
      </c>
      <c r="H703" s="7" t="s">
        <v>212</v>
      </c>
      <c r="I703" s="5" t="str">
        <f>IF(AND(G703="154",'154 - CPSX'!$L$7=TH!A703),"154",IF(AND(G703="632",'632 - CPSX'!$K$7=TH!A703),"632",IF(AND(G703="6421",'641 - CPSX'!$K$7=TH!A703),"641",IF(AND(G703="6422",'642 - CPSX'!$N$7=TH!A703),"642",IF(AND(G703="242",'242 - CPSX'!$L$7=TH!A703),"242","")))))</f>
        <v/>
      </c>
    </row>
    <row r="704" spans="1:9">
      <c r="A704" s="6">
        <f>IF(B704&lt;&gt;"",IF(OR(AND(G704="154",'154 - CPSX'!$L$7="..."),AND(G704="632",'632 - CPSX'!$K$7="..."),AND(G704="641",'641 - CPSX'!$K$7="..."),AND(G704="642",'642 - CPSX'!$N$7="..."),AND(G704="242",'242 - CPSX'!$L$7="...")),"...",MONTH(B704)),"")</f>
        <v>11</v>
      </c>
      <c r="B704" s="10">
        <v>41950</v>
      </c>
      <c r="C704" s="11" t="s">
        <v>152</v>
      </c>
      <c r="D704" s="10">
        <v>41950</v>
      </c>
      <c r="E704" s="8" t="s">
        <v>304</v>
      </c>
      <c r="F704" s="5">
        <v>20000</v>
      </c>
      <c r="G704" s="15" t="s">
        <v>192</v>
      </c>
      <c r="H704" s="7" t="s">
        <v>212</v>
      </c>
      <c r="I704" s="5" t="str">
        <f>IF(AND(G704="154",'154 - CPSX'!$L$7=TH!A704),"154",IF(AND(G704="632",'632 - CPSX'!$K$7=TH!A704),"632",IF(AND(G704="6421",'641 - CPSX'!$K$7=TH!A704),"641",IF(AND(G704="6422",'642 - CPSX'!$N$7=TH!A704),"642",IF(AND(G704="242",'242 - CPSX'!$L$7=TH!A704),"242","")))))</f>
        <v/>
      </c>
    </row>
    <row r="705" spans="1:9">
      <c r="A705" s="6">
        <f>IF(B705&lt;&gt;"",IF(OR(AND(G705="154",'154 - CPSX'!$L$7="..."),AND(G705="632",'632 - CPSX'!$K$7="..."),AND(G705="641",'641 - CPSX'!$K$7="..."),AND(G705="642",'642 - CPSX'!$N$7="..."),AND(G705="242",'242 - CPSX'!$L$7="...")),"...",MONTH(B705)),"")</f>
        <v>11</v>
      </c>
      <c r="B705" s="10">
        <v>41953</v>
      </c>
      <c r="C705" s="11" t="s">
        <v>179</v>
      </c>
      <c r="D705" s="10">
        <v>41953</v>
      </c>
      <c r="E705" s="8" t="s">
        <v>408</v>
      </c>
      <c r="F705" s="5">
        <v>36621</v>
      </c>
      <c r="G705" s="15" t="s">
        <v>192</v>
      </c>
      <c r="H705" s="7" t="s">
        <v>212</v>
      </c>
      <c r="I705" s="5" t="str">
        <f>IF(AND(G705="154",'154 - CPSX'!$L$7=TH!A705),"154",IF(AND(G705="632",'632 - CPSX'!$K$7=TH!A705),"632",IF(AND(G705="6421",'641 - CPSX'!$K$7=TH!A705),"641",IF(AND(G705="6422",'642 - CPSX'!$N$7=TH!A705),"642",IF(AND(G705="242",'242 - CPSX'!$L$7=TH!A705),"242","")))))</f>
        <v/>
      </c>
    </row>
    <row r="706" spans="1:9">
      <c r="A706" s="6">
        <f>IF(B706&lt;&gt;"",IF(OR(AND(G706="154",'154 - CPSX'!$L$7="..."),AND(G706="632",'632 - CPSX'!$K$7="..."),AND(G706="641",'641 - CPSX'!$K$7="..."),AND(G706="642",'642 - CPSX'!$N$7="..."),AND(G706="242",'242 - CPSX'!$L$7="...")),"...",MONTH(B706)),"")</f>
        <v>11</v>
      </c>
      <c r="B706" s="10">
        <v>41955</v>
      </c>
      <c r="C706" s="11" t="s">
        <v>148</v>
      </c>
      <c r="D706" s="10">
        <v>41955</v>
      </c>
      <c r="E706" s="8" t="s">
        <v>409</v>
      </c>
      <c r="F706" s="5">
        <v>5771860</v>
      </c>
      <c r="G706" s="15" t="s">
        <v>192</v>
      </c>
      <c r="H706" s="7" t="s">
        <v>212</v>
      </c>
      <c r="I706" s="5" t="str">
        <f>IF(AND(G706="154",'154 - CPSX'!$L$7=TH!A706),"154",IF(AND(G706="632",'632 - CPSX'!$K$7=TH!A706),"632",IF(AND(G706="6421",'641 - CPSX'!$K$7=TH!A706),"641",IF(AND(G706="6422",'642 - CPSX'!$N$7=TH!A706),"642",IF(AND(G706="242",'242 - CPSX'!$L$7=TH!A706),"242","")))))</f>
        <v/>
      </c>
    </row>
    <row r="707" spans="1:9">
      <c r="A707" s="6">
        <f>IF(B707&lt;&gt;"",IF(OR(AND(G707="154",'154 - CPSX'!$L$7="..."),AND(G707="632",'632 - CPSX'!$K$7="..."),AND(G707="641",'641 - CPSX'!$K$7="..."),AND(G707="642",'642 - CPSX'!$N$7="..."),AND(G707="242",'242 - CPSX'!$L$7="...")),"...",MONTH(B707)),"")</f>
        <v>11</v>
      </c>
      <c r="B707" s="10">
        <v>41957</v>
      </c>
      <c r="C707" s="11" t="s">
        <v>180</v>
      </c>
      <c r="D707" s="10">
        <v>41957</v>
      </c>
      <c r="E707" s="8" t="s">
        <v>410</v>
      </c>
      <c r="F707" s="5">
        <v>7263636</v>
      </c>
      <c r="G707" s="15" t="s">
        <v>192</v>
      </c>
      <c r="H707" s="7" t="s">
        <v>212</v>
      </c>
      <c r="I707" s="5" t="str">
        <f>IF(AND(G707="154",'154 - CPSX'!$L$7=TH!A707),"154",IF(AND(G707="632",'632 - CPSX'!$K$7=TH!A707),"632",IF(AND(G707="6421",'641 - CPSX'!$K$7=TH!A707),"641",IF(AND(G707="6422",'642 - CPSX'!$N$7=TH!A707),"642",IF(AND(G707="242",'242 - CPSX'!$L$7=TH!A707),"242","")))))</f>
        <v/>
      </c>
    </row>
    <row r="708" spans="1:9">
      <c r="A708" s="6">
        <f>IF(B708&lt;&gt;"",IF(OR(AND(G708="154",'154 - CPSX'!$L$7="..."),AND(G708="632",'632 - CPSX'!$K$7="..."),AND(G708="641",'641 - CPSX'!$K$7="..."),AND(G708="642",'642 - CPSX'!$N$7="..."),AND(G708="242",'242 - CPSX'!$L$7="...")),"...",MONTH(B708)),"")</f>
        <v>11</v>
      </c>
      <c r="B708" s="10">
        <v>41957</v>
      </c>
      <c r="C708" s="11" t="s">
        <v>156</v>
      </c>
      <c r="D708" s="10">
        <v>41957</v>
      </c>
      <c r="E708" s="8" t="s">
        <v>411</v>
      </c>
      <c r="F708" s="5">
        <v>155000</v>
      </c>
      <c r="G708" s="15" t="s">
        <v>192</v>
      </c>
      <c r="H708" s="7" t="s">
        <v>212</v>
      </c>
      <c r="I708" s="5" t="str">
        <f>IF(AND(G708="154",'154 - CPSX'!$L$7=TH!A708),"154",IF(AND(G708="632",'632 - CPSX'!$K$7=TH!A708),"632",IF(AND(G708="6421",'641 - CPSX'!$K$7=TH!A708),"641",IF(AND(G708="6422",'642 - CPSX'!$N$7=TH!A708),"642",IF(AND(G708="242",'242 - CPSX'!$L$7=TH!A708),"242","")))))</f>
        <v/>
      </c>
    </row>
    <row r="709" spans="1:9">
      <c r="A709" s="6">
        <f>IF(B709&lt;&gt;"",IF(OR(AND(G709="154",'154 - CPSX'!$L$7="..."),AND(G709="632",'632 - CPSX'!$K$7="..."),AND(G709="641",'641 - CPSX'!$K$7="..."),AND(G709="642",'642 - CPSX'!$N$7="..."),AND(G709="242",'242 - CPSX'!$L$7="...")),"...",MONTH(B709)),"")</f>
        <v>11</v>
      </c>
      <c r="B709" s="10">
        <v>41958</v>
      </c>
      <c r="C709" s="11" t="s">
        <v>165</v>
      </c>
      <c r="D709" s="10">
        <v>41958</v>
      </c>
      <c r="E709" s="8" t="s">
        <v>123</v>
      </c>
      <c r="F709" s="5">
        <v>291682</v>
      </c>
      <c r="G709" s="15" t="s">
        <v>192</v>
      </c>
      <c r="H709" s="7" t="s">
        <v>212</v>
      </c>
      <c r="I709" s="5" t="str">
        <f>IF(AND(G709="154",'154 - CPSX'!$L$7=TH!A709),"154",IF(AND(G709="632",'632 - CPSX'!$K$7=TH!A709),"632",IF(AND(G709="6421",'641 - CPSX'!$K$7=TH!A709),"641",IF(AND(G709="6422",'642 - CPSX'!$N$7=TH!A709),"642",IF(AND(G709="242",'242 - CPSX'!$L$7=TH!A709),"242","")))))</f>
        <v/>
      </c>
    </row>
    <row r="710" spans="1:9">
      <c r="A710" s="6">
        <f>IF(B710&lt;&gt;"",IF(OR(AND(G710="154",'154 - CPSX'!$L$7="..."),AND(G710="632",'632 - CPSX'!$K$7="..."),AND(G710="641",'641 - CPSX'!$K$7="..."),AND(G710="642",'642 - CPSX'!$N$7="..."),AND(G710="242",'242 - CPSX'!$L$7="...")),"...",MONTH(B710)),"")</f>
        <v>11</v>
      </c>
      <c r="B710" s="10">
        <v>41960</v>
      </c>
      <c r="C710" s="11" t="s">
        <v>141</v>
      </c>
      <c r="D710" s="10">
        <v>41960</v>
      </c>
      <c r="E710" s="8" t="s">
        <v>412</v>
      </c>
      <c r="F710" s="5">
        <v>3397015</v>
      </c>
      <c r="G710" s="15" t="s">
        <v>198</v>
      </c>
      <c r="H710" s="7" t="s">
        <v>212</v>
      </c>
      <c r="I710" s="5" t="str">
        <f>IF(AND(G710="154",'154 - CPSX'!$L$7=TH!A710),"154",IF(AND(G710="632",'632 - CPSX'!$K$7=TH!A710),"632",IF(AND(G710="6421",'641 - CPSX'!$K$7=TH!A710),"641",IF(AND(G710="6422",'642 - CPSX'!$N$7=TH!A710),"642",IF(AND(G710="242",'242 - CPSX'!$L$7=TH!A710),"242","")))))</f>
        <v/>
      </c>
    </row>
    <row r="711" spans="1:9">
      <c r="A711" s="6">
        <f>IF(B711&lt;&gt;"",IF(OR(AND(G711="154",'154 - CPSX'!$L$7="..."),AND(G711="632",'632 - CPSX'!$K$7="..."),AND(G711="641",'641 - CPSX'!$K$7="..."),AND(G711="642",'642 - CPSX'!$N$7="..."),AND(G711="242",'242 - CPSX'!$L$7="...")),"...",MONTH(B711)),"")</f>
        <v>11</v>
      </c>
      <c r="B711" s="10">
        <v>41963</v>
      </c>
      <c r="C711" s="11" t="s">
        <v>168</v>
      </c>
      <c r="D711" s="10">
        <v>41963</v>
      </c>
      <c r="E711" s="8" t="s">
        <v>413</v>
      </c>
      <c r="F711" s="5">
        <v>73818</v>
      </c>
      <c r="G711" s="15" t="s">
        <v>198</v>
      </c>
      <c r="H711" s="7" t="s">
        <v>212</v>
      </c>
      <c r="I711" s="5" t="str">
        <f>IF(AND(G711="154",'154 - CPSX'!$L$7=TH!A711),"154",IF(AND(G711="632",'632 - CPSX'!$K$7=TH!A711),"632",IF(AND(G711="6421",'641 - CPSX'!$K$7=TH!A711),"641",IF(AND(G711="6422",'642 - CPSX'!$N$7=TH!A711),"642",IF(AND(G711="242",'242 - CPSX'!$L$7=TH!A711),"242","")))))</f>
        <v/>
      </c>
    </row>
    <row r="712" spans="1:9">
      <c r="A712" s="6">
        <f>IF(B712&lt;&gt;"",IF(OR(AND(G712="154",'154 - CPSX'!$L$7="..."),AND(G712="632",'632 - CPSX'!$K$7="..."),AND(G712="641",'641 - CPSX'!$K$7="..."),AND(G712="642",'642 - CPSX'!$N$7="..."),AND(G712="242",'242 - CPSX'!$L$7="...")),"...",MONTH(B712)),"")</f>
        <v>11</v>
      </c>
      <c r="B712" s="10">
        <v>41963</v>
      </c>
      <c r="C712" s="11" t="s">
        <v>169</v>
      </c>
      <c r="D712" s="10">
        <v>41963</v>
      </c>
      <c r="E712" s="8" t="s">
        <v>123</v>
      </c>
      <c r="F712" s="5">
        <v>2858700</v>
      </c>
      <c r="G712" s="15" t="s">
        <v>192</v>
      </c>
      <c r="H712" s="7" t="s">
        <v>212</v>
      </c>
      <c r="I712" s="5" t="str">
        <f>IF(AND(G712="154",'154 - CPSX'!$L$7=TH!A712),"154",IF(AND(G712="632",'632 - CPSX'!$K$7=TH!A712),"632",IF(AND(G712="6421",'641 - CPSX'!$K$7=TH!A712),"641",IF(AND(G712="6422",'642 - CPSX'!$N$7=TH!A712),"642",IF(AND(G712="242",'242 - CPSX'!$L$7=TH!A712),"242","")))))</f>
        <v/>
      </c>
    </row>
    <row r="713" spans="1:9">
      <c r="A713" s="6">
        <f>IF(B713&lt;&gt;"",IF(OR(AND(G713="154",'154 - CPSX'!$L$7="..."),AND(G713="632",'632 - CPSX'!$K$7="..."),AND(G713="641",'641 - CPSX'!$K$7="..."),AND(G713="642",'642 - CPSX'!$N$7="..."),AND(G713="242",'242 - CPSX'!$L$7="...")),"...",MONTH(B713)),"")</f>
        <v>11</v>
      </c>
      <c r="B713" s="10">
        <v>41964</v>
      </c>
      <c r="C713" s="11" t="s">
        <v>142</v>
      </c>
      <c r="D713" s="10">
        <v>41964</v>
      </c>
      <c r="E713" s="8" t="s">
        <v>414</v>
      </c>
      <c r="F713" s="5">
        <v>754545</v>
      </c>
      <c r="G713" s="15" t="s">
        <v>192</v>
      </c>
      <c r="H713" s="7" t="s">
        <v>212</v>
      </c>
      <c r="I713" s="5" t="str">
        <f>IF(AND(G713="154",'154 - CPSX'!$L$7=TH!A713),"154",IF(AND(G713="632",'632 - CPSX'!$K$7=TH!A713),"632",IF(AND(G713="6421",'641 - CPSX'!$K$7=TH!A713),"641",IF(AND(G713="6422",'642 - CPSX'!$N$7=TH!A713),"642",IF(AND(G713="242",'242 - CPSX'!$L$7=TH!A713),"242","")))))</f>
        <v/>
      </c>
    </row>
    <row r="714" spans="1:9">
      <c r="A714" s="6">
        <f>IF(B714&lt;&gt;"",IF(OR(AND(G714="154",'154 - CPSX'!$L$7="..."),AND(G714="632",'632 - CPSX'!$K$7="..."),AND(G714="641",'641 - CPSX'!$K$7="..."),AND(G714="642",'642 - CPSX'!$N$7="..."),AND(G714="242",'242 - CPSX'!$L$7="...")),"...",MONTH(B714)),"")</f>
        <v>11</v>
      </c>
      <c r="B714" s="10">
        <v>41964</v>
      </c>
      <c r="C714" s="11" t="s">
        <v>182</v>
      </c>
      <c r="D714" s="10">
        <v>41964</v>
      </c>
      <c r="E714" s="8" t="s">
        <v>188</v>
      </c>
      <c r="F714" s="5">
        <v>550000</v>
      </c>
      <c r="G714" s="15" t="s">
        <v>198</v>
      </c>
      <c r="H714" s="7" t="s">
        <v>212</v>
      </c>
      <c r="I714" s="5" t="str">
        <f>IF(AND(G714="154",'154 - CPSX'!$L$7=TH!A714),"154",IF(AND(G714="632",'632 - CPSX'!$K$7=TH!A714),"632",IF(AND(G714="6421",'641 - CPSX'!$K$7=TH!A714),"641",IF(AND(G714="6422",'642 - CPSX'!$N$7=TH!A714),"642",IF(AND(G714="242",'242 - CPSX'!$L$7=TH!A714),"242","")))))</f>
        <v/>
      </c>
    </row>
    <row r="715" spans="1:9">
      <c r="A715" s="6">
        <f>IF(B715&lt;&gt;"",IF(OR(AND(G715="154",'154 - CPSX'!$L$7="..."),AND(G715="632",'632 - CPSX'!$K$7="..."),AND(G715="641",'641 - CPSX'!$K$7="..."),AND(G715="642",'642 - CPSX'!$N$7="..."),AND(G715="242",'242 - CPSX'!$L$7="...")),"...",MONTH(B715)),"")</f>
        <v>11</v>
      </c>
      <c r="B715" s="10">
        <v>41964</v>
      </c>
      <c r="C715" s="11" t="s">
        <v>150</v>
      </c>
      <c r="D715" s="10">
        <v>41964</v>
      </c>
      <c r="E715" s="8" t="s">
        <v>415</v>
      </c>
      <c r="F715" s="5">
        <v>5240550</v>
      </c>
      <c r="G715" s="15" t="s">
        <v>198</v>
      </c>
      <c r="H715" s="7" t="s">
        <v>212</v>
      </c>
      <c r="I715" s="5" t="str">
        <f>IF(AND(G715="154",'154 - CPSX'!$L$7=TH!A715),"154",IF(AND(G715="632",'632 - CPSX'!$K$7=TH!A715),"632",IF(AND(G715="6421",'641 - CPSX'!$K$7=TH!A715),"641",IF(AND(G715="6422",'642 - CPSX'!$N$7=TH!A715),"642",IF(AND(G715="242",'242 - CPSX'!$L$7=TH!A715),"242","")))))</f>
        <v/>
      </c>
    </row>
    <row r="716" spans="1:9">
      <c r="A716" s="6">
        <f>IF(B716&lt;&gt;"",IF(OR(AND(G716="154",'154 - CPSX'!$L$7="..."),AND(G716="632",'632 - CPSX'!$K$7="..."),AND(G716="641",'641 - CPSX'!$K$7="..."),AND(G716="642",'642 - CPSX'!$N$7="..."),AND(G716="242",'242 - CPSX'!$L$7="...")),"...",MONTH(B716)),"")</f>
        <v>11</v>
      </c>
      <c r="B716" s="10">
        <v>41965</v>
      </c>
      <c r="C716" s="11" t="s">
        <v>151</v>
      </c>
      <c r="D716" s="10">
        <v>41965</v>
      </c>
      <c r="E716" s="8" t="s">
        <v>123</v>
      </c>
      <c r="F716" s="5">
        <v>77782</v>
      </c>
      <c r="G716" s="15" t="s">
        <v>192</v>
      </c>
      <c r="H716" s="7" t="s">
        <v>212</v>
      </c>
      <c r="I716" s="5" t="str">
        <f>IF(AND(G716="154",'154 - CPSX'!$L$7=TH!A716),"154",IF(AND(G716="632",'632 - CPSX'!$K$7=TH!A716),"632",IF(AND(G716="6421",'641 - CPSX'!$K$7=TH!A716),"641",IF(AND(G716="6422",'642 - CPSX'!$N$7=TH!A716),"642",IF(AND(G716="242",'242 - CPSX'!$L$7=TH!A716),"242","")))))</f>
        <v/>
      </c>
    </row>
    <row r="717" spans="1:9">
      <c r="A717" s="6">
        <f>IF(B717&lt;&gt;"",IF(OR(AND(G717="154",'154 - CPSX'!$L$7="..."),AND(G717="632",'632 - CPSX'!$K$7="..."),AND(G717="641",'641 - CPSX'!$K$7="..."),AND(G717="642",'642 - CPSX'!$N$7="..."),AND(G717="242",'242 - CPSX'!$L$7="...")),"...",MONTH(B717)),"")</f>
        <v>11</v>
      </c>
      <c r="B717" s="10">
        <v>41970</v>
      </c>
      <c r="C717" s="11" t="s">
        <v>183</v>
      </c>
      <c r="D717" s="10">
        <v>41970</v>
      </c>
      <c r="E717" s="8" t="s">
        <v>416</v>
      </c>
      <c r="F717" s="5">
        <v>14400000</v>
      </c>
      <c r="G717" s="15" t="s">
        <v>192</v>
      </c>
      <c r="H717" s="7" t="s">
        <v>212</v>
      </c>
      <c r="I717" s="5" t="str">
        <f>IF(AND(G717="154",'154 - CPSX'!$L$7=TH!A717),"154",IF(AND(G717="632",'632 - CPSX'!$K$7=TH!A717),"632",IF(AND(G717="6421",'641 - CPSX'!$K$7=TH!A717),"641",IF(AND(G717="6422",'642 - CPSX'!$N$7=TH!A717),"642",IF(AND(G717="242",'242 - CPSX'!$L$7=TH!A717),"242","")))))</f>
        <v/>
      </c>
    </row>
    <row r="718" spans="1:9">
      <c r="A718" s="6">
        <f>IF(B718&lt;&gt;"",IF(OR(AND(G718="154",'154 - CPSX'!$L$7="..."),AND(G718="632",'632 - CPSX'!$K$7="..."),AND(G718="641",'641 - CPSX'!$K$7="..."),AND(G718="642",'642 - CPSX'!$N$7="..."),AND(G718="242",'242 - CPSX'!$L$7="...")),"...",MONTH(B718)),"")</f>
        <v>11</v>
      </c>
      <c r="B718" s="10">
        <v>41971</v>
      </c>
      <c r="C718" s="11" t="s">
        <v>144</v>
      </c>
      <c r="D718" s="10">
        <v>41971</v>
      </c>
      <c r="E718" s="8" t="s">
        <v>123</v>
      </c>
      <c r="F718" s="5">
        <v>1705909</v>
      </c>
      <c r="G718" s="15" t="s">
        <v>192</v>
      </c>
      <c r="H718" s="7" t="s">
        <v>212</v>
      </c>
      <c r="I718" s="5" t="str">
        <f>IF(AND(G718="154",'154 - CPSX'!$L$7=TH!A718),"154",IF(AND(G718="632",'632 - CPSX'!$K$7=TH!A718),"632",IF(AND(G718="6421",'641 - CPSX'!$K$7=TH!A718),"641",IF(AND(G718="6422",'642 - CPSX'!$N$7=TH!A718),"642",IF(AND(G718="242",'242 - CPSX'!$L$7=TH!A718),"242","")))))</f>
        <v/>
      </c>
    </row>
    <row r="719" spans="1:9">
      <c r="A719" s="6">
        <f>IF(B719&lt;&gt;"",IF(OR(AND(G719="154",'154 - CPSX'!$L$7="..."),AND(G719="632",'632 - CPSX'!$K$7="..."),AND(G719="641",'641 - CPSX'!$K$7="..."),AND(G719="642",'642 - CPSX'!$N$7="..."),AND(G719="242",'242 - CPSX'!$L$7="...")),"...",MONTH(B719)),"")</f>
        <v>11</v>
      </c>
      <c r="B719" s="10">
        <v>41973</v>
      </c>
      <c r="C719" s="11" t="s">
        <v>227</v>
      </c>
      <c r="D719" s="10">
        <v>41973</v>
      </c>
      <c r="E719" s="8" t="s">
        <v>123</v>
      </c>
      <c r="F719" s="5">
        <v>796091</v>
      </c>
      <c r="G719" s="15" t="s">
        <v>192</v>
      </c>
      <c r="H719" s="7" t="s">
        <v>212</v>
      </c>
      <c r="I719" s="5" t="str">
        <f>IF(AND(G719="154",'154 - CPSX'!$L$7=TH!A719),"154",IF(AND(G719="632",'632 - CPSX'!$K$7=TH!A719),"632",IF(AND(G719="6421",'641 - CPSX'!$K$7=TH!A719),"641",IF(AND(G719="6422",'642 - CPSX'!$N$7=TH!A719),"642",IF(AND(G719="242",'242 - CPSX'!$L$7=TH!A719),"242","")))))</f>
        <v/>
      </c>
    </row>
    <row r="720" spans="1:9">
      <c r="A720" s="6">
        <f>IF(B720&lt;&gt;"",IF(OR(AND(G720="154",'154 - CPSX'!$L$7="..."),AND(G720="632",'632 - CPSX'!$K$7="..."),AND(G720="641",'641 - CPSX'!$K$7="..."),AND(G720="642",'642 - CPSX'!$N$7="..."),AND(G720="242",'242 - CPSX'!$L$7="...")),"...",MONTH(B720)),"")</f>
        <v>11</v>
      </c>
      <c r="B720" s="10">
        <v>41973</v>
      </c>
      <c r="C720" s="11" t="s">
        <v>228</v>
      </c>
      <c r="D720" s="10">
        <v>41973</v>
      </c>
      <c r="E720" s="8" t="s">
        <v>123</v>
      </c>
      <c r="F720" s="5">
        <v>73636</v>
      </c>
      <c r="G720" s="15" t="s">
        <v>192</v>
      </c>
      <c r="H720" s="7" t="s">
        <v>212</v>
      </c>
      <c r="I720" s="5" t="str">
        <f>IF(AND(G720="154",'154 - CPSX'!$L$7=TH!A720),"154",IF(AND(G720="632",'632 - CPSX'!$K$7=TH!A720),"632",IF(AND(G720="6421",'641 - CPSX'!$K$7=TH!A720),"641",IF(AND(G720="6422",'642 - CPSX'!$N$7=TH!A720),"642",IF(AND(G720="242",'242 - CPSX'!$L$7=TH!A720),"242","")))))</f>
        <v/>
      </c>
    </row>
    <row r="721" spans="1:9">
      <c r="A721" s="6">
        <f>IF(B721&lt;&gt;"",IF(OR(AND(G721="154",'154 - CPSX'!$L$7="..."),AND(G721="632",'632 - CPSX'!$K$7="..."),AND(G721="641",'641 - CPSX'!$K$7="..."),AND(G721="642",'642 - CPSX'!$N$7="..."),AND(G721="242",'242 - CPSX'!$L$7="...")),"...",MONTH(B721)),"")</f>
        <v>11</v>
      </c>
      <c r="B721" s="10">
        <v>41973</v>
      </c>
      <c r="C721" s="11" t="s">
        <v>39</v>
      </c>
      <c r="D721" s="10">
        <v>41951</v>
      </c>
      <c r="E721" s="8" t="s">
        <v>104</v>
      </c>
      <c r="F721" s="5">
        <v>2000000</v>
      </c>
      <c r="G721" s="15" t="s">
        <v>198</v>
      </c>
      <c r="H721" s="7" t="s">
        <v>18</v>
      </c>
      <c r="I721" s="5" t="str">
        <f>IF(AND(G721="154",'154 - CPSX'!$L$7=TH!A721),"154",IF(AND(G721="632",'632 - CPSX'!$K$7=TH!A721),"632",IF(AND(G721="6421",'641 - CPSX'!$K$7=TH!A721),"641",IF(AND(G721="6422",'642 - CPSX'!$N$7=TH!A721),"642",IF(AND(G721="242",'242 - CPSX'!$L$7=TH!A721),"242","")))))</f>
        <v/>
      </c>
    </row>
    <row r="722" spans="1:9">
      <c r="A722" s="6">
        <f>IF(B722&lt;&gt;"",IF(OR(AND(G722="154",'154 - CPSX'!$L$7="..."),AND(G722="632",'632 - CPSX'!$K$7="..."),AND(G722="641",'641 - CPSX'!$K$7="..."),AND(G722="642",'642 - CPSX'!$N$7="..."),AND(G722="242",'242 - CPSX'!$L$7="...")),"...",MONTH(B722)),"")</f>
        <v>11</v>
      </c>
      <c r="B722" s="10">
        <v>41973</v>
      </c>
      <c r="C722" s="11" t="s">
        <v>39</v>
      </c>
      <c r="D722" s="10">
        <v>41953</v>
      </c>
      <c r="E722" s="8" t="s">
        <v>105</v>
      </c>
      <c r="F722" s="5">
        <v>1492750</v>
      </c>
      <c r="G722" s="15" t="s">
        <v>198</v>
      </c>
      <c r="H722" s="7" t="s">
        <v>18</v>
      </c>
      <c r="I722" s="5" t="str">
        <f>IF(AND(G722="154",'154 - CPSX'!$L$7=TH!A722),"154",IF(AND(G722="632",'632 - CPSX'!$K$7=TH!A722),"632",IF(AND(G722="6421",'641 - CPSX'!$K$7=TH!A722),"641",IF(AND(G722="6422",'642 - CPSX'!$N$7=TH!A722),"642",IF(AND(G722="242",'242 - CPSX'!$L$7=TH!A722),"242","")))))</f>
        <v/>
      </c>
    </row>
    <row r="723" spans="1:9">
      <c r="A723" s="6">
        <f>IF(B723&lt;&gt;"",IF(OR(AND(G723="154",'154 - CPSX'!$L$7="..."),AND(G723="632",'632 - CPSX'!$K$7="..."),AND(G723="641",'641 - CPSX'!$K$7="..."),AND(G723="642",'642 - CPSX'!$N$7="..."),AND(G723="242",'242 - CPSX'!$L$7="...")),"...",MONTH(B723)),"")</f>
        <v>11</v>
      </c>
      <c r="B723" s="10">
        <v>41973</v>
      </c>
      <c r="C723" s="11" t="s">
        <v>39</v>
      </c>
      <c r="D723" s="10">
        <v>41953</v>
      </c>
      <c r="E723" s="8" t="s">
        <v>324</v>
      </c>
      <c r="F723" s="5">
        <v>3795850</v>
      </c>
      <c r="G723" s="15" t="s">
        <v>198</v>
      </c>
      <c r="H723" s="7" t="s">
        <v>18</v>
      </c>
      <c r="I723" s="5" t="str">
        <f>IF(AND(G723="154",'154 - CPSX'!$L$7=TH!A723),"154",IF(AND(G723="632",'632 - CPSX'!$K$7=TH!A723),"632",IF(AND(G723="6421",'641 - CPSX'!$K$7=TH!A723),"641",IF(AND(G723="6422",'642 - CPSX'!$N$7=TH!A723),"642",IF(AND(G723="242",'242 - CPSX'!$L$7=TH!A723),"242","")))))</f>
        <v/>
      </c>
    </row>
    <row r="724" spans="1:9">
      <c r="A724" s="6">
        <f>IF(B724&lt;&gt;"",IF(OR(AND(G724="154",'154 - CPSX'!$L$7="..."),AND(G724="632",'632 - CPSX'!$K$7="..."),AND(G724="641",'641 - CPSX'!$K$7="..."),AND(G724="642",'642 - CPSX'!$N$7="..."),AND(G724="242",'242 - CPSX'!$L$7="...")),"...",MONTH(B724)),"")</f>
        <v>11</v>
      </c>
      <c r="B724" s="10">
        <v>41973</v>
      </c>
      <c r="C724" s="11" t="s">
        <v>39</v>
      </c>
      <c r="D724" s="10">
        <v>41967</v>
      </c>
      <c r="E724" s="8" t="s">
        <v>104</v>
      </c>
      <c r="F724" s="5">
        <v>21681920</v>
      </c>
      <c r="G724" s="15" t="s">
        <v>198</v>
      </c>
      <c r="H724" s="7" t="s">
        <v>18</v>
      </c>
      <c r="I724" s="5" t="str">
        <f>IF(AND(G724="154",'154 - CPSX'!$L$7=TH!A724),"154",IF(AND(G724="632",'632 - CPSX'!$K$7=TH!A724),"632",IF(AND(G724="6421",'641 - CPSX'!$K$7=TH!A724),"641",IF(AND(G724="6422",'642 - CPSX'!$N$7=TH!A724),"642",IF(AND(G724="242",'242 - CPSX'!$L$7=TH!A724),"242","")))))</f>
        <v/>
      </c>
    </row>
    <row r="725" spans="1:9">
      <c r="A725" s="6">
        <f>IF(B725&lt;&gt;"",IF(OR(AND(G725="154",'154 - CPSX'!$L$7="..."),AND(G725="632",'632 - CPSX'!$K$7="..."),AND(G725="641",'641 - CPSX'!$K$7="..."),AND(G725="642",'642 - CPSX'!$N$7="..."),AND(G725="242",'242 - CPSX'!$L$7="...")),"...",MONTH(B725)),"")</f>
        <v>11</v>
      </c>
      <c r="B725" s="10">
        <v>41961</v>
      </c>
      <c r="C725" s="11" t="s">
        <v>39</v>
      </c>
      <c r="D725" s="10">
        <v>41961</v>
      </c>
      <c r="E725" s="8" t="s">
        <v>351</v>
      </c>
      <c r="F725" s="5">
        <v>587903</v>
      </c>
      <c r="G725" s="15" t="s">
        <v>192</v>
      </c>
      <c r="H725" s="7" t="s">
        <v>118</v>
      </c>
      <c r="I725" s="5" t="str">
        <f>IF(AND(G725="154",'154 - CPSX'!$L$7=TH!A725),"154",IF(AND(G725="632",'632 - CPSX'!$K$7=TH!A725),"632",IF(AND(G725="6421",'641 - CPSX'!$K$7=TH!A725),"641",IF(AND(G725="6422",'642 - CPSX'!$N$7=TH!A725),"642",IF(AND(G725="242",'242 - CPSX'!$L$7=TH!A725),"242","")))))</f>
        <v/>
      </c>
    </row>
    <row r="726" spans="1:9">
      <c r="A726" s="6">
        <f>IF(B726&lt;&gt;"",IF(OR(AND(G726="154",'154 - CPSX'!$L$7="..."),AND(G726="632",'632 - CPSX'!$K$7="..."),AND(G726="641",'641 - CPSX'!$K$7="..."),AND(G726="642",'642 - CPSX'!$N$7="..."),AND(G726="242",'242 - CPSX'!$L$7="...")),"...",MONTH(B726)),"")</f>
        <v>11</v>
      </c>
      <c r="B726" s="10">
        <v>41961</v>
      </c>
      <c r="C726" s="11" t="s">
        <v>39</v>
      </c>
      <c r="D726" s="10">
        <v>41961</v>
      </c>
      <c r="E726" s="8" t="s">
        <v>417</v>
      </c>
      <c r="F726" s="5">
        <v>64065</v>
      </c>
      <c r="G726" s="15" t="s">
        <v>192</v>
      </c>
      <c r="H726" s="7" t="s">
        <v>118</v>
      </c>
      <c r="I726" s="5" t="str">
        <f>IF(AND(G726="154",'154 - CPSX'!$L$7=TH!A726),"154",IF(AND(G726="632",'632 - CPSX'!$K$7=TH!A726),"632",IF(AND(G726="6421",'641 - CPSX'!$K$7=TH!A726),"641",IF(AND(G726="6422",'642 - CPSX'!$N$7=TH!A726),"642",IF(AND(G726="242",'242 - CPSX'!$L$7=TH!A726),"242","")))))</f>
        <v/>
      </c>
    </row>
    <row r="727" spans="1:9">
      <c r="A727" s="6">
        <f>IF(B727&lt;&gt;"",IF(OR(AND(G727="154",'154 - CPSX'!$L$7="..."),AND(G727="632",'632 - CPSX'!$K$7="..."),AND(G727="641",'641 - CPSX'!$K$7="..."),AND(G727="642",'642 - CPSX'!$N$7="..."),AND(G727="242",'242 - CPSX'!$L$7="...")),"...",MONTH(B727)),"")</f>
        <v>11</v>
      </c>
      <c r="B727" s="10">
        <v>41961</v>
      </c>
      <c r="C727" s="11" t="s">
        <v>39</v>
      </c>
      <c r="D727" s="10">
        <v>41961</v>
      </c>
      <c r="E727" s="8" t="s">
        <v>417</v>
      </c>
      <c r="F727" s="5">
        <v>213550</v>
      </c>
      <c r="G727" s="15" t="s">
        <v>192</v>
      </c>
      <c r="H727" s="7" t="s">
        <v>118</v>
      </c>
      <c r="I727" s="5" t="str">
        <f>IF(AND(G727="154",'154 - CPSX'!$L$7=TH!A727),"154",IF(AND(G727="632",'632 - CPSX'!$K$7=TH!A727),"632",IF(AND(G727="6421",'641 - CPSX'!$K$7=TH!A727),"641",IF(AND(G727="6422",'642 - CPSX'!$N$7=TH!A727),"642",IF(AND(G727="242",'242 - CPSX'!$L$7=TH!A727),"242","")))))</f>
        <v/>
      </c>
    </row>
    <row r="728" spans="1:9">
      <c r="A728" s="6">
        <f>IF(B728&lt;&gt;"",IF(OR(AND(G728="154",'154 - CPSX'!$L$7="..."),AND(G728="632",'632 - CPSX'!$K$7="..."),AND(G728="641",'641 - CPSX'!$K$7="..."),AND(G728="642",'642 - CPSX'!$N$7="..."),AND(G728="242",'242 - CPSX'!$L$7="...")),"...",MONTH(B728)),"")</f>
        <v>11</v>
      </c>
      <c r="B728" s="10">
        <v>41973</v>
      </c>
      <c r="C728" s="11" t="s">
        <v>39</v>
      </c>
      <c r="D728" s="10">
        <v>41973</v>
      </c>
      <c r="E728" s="8" t="s">
        <v>125</v>
      </c>
      <c r="F728" s="5">
        <v>3671166</v>
      </c>
      <c r="G728" s="15" t="s">
        <v>192</v>
      </c>
      <c r="H728" s="7" t="s">
        <v>61</v>
      </c>
      <c r="I728" s="5" t="str">
        <f>IF(AND(G728="154",'154 - CPSX'!$L$7=TH!A728),"154",IF(AND(G728="632",'632 - CPSX'!$K$7=TH!A728),"632",IF(AND(G728="6421",'641 - CPSX'!$K$7=TH!A728),"641",IF(AND(G728="6422",'642 - CPSX'!$N$7=TH!A728),"642",IF(AND(G728="242",'242 - CPSX'!$L$7=TH!A728),"242","")))))</f>
        <v/>
      </c>
    </row>
    <row r="729" spans="1:9">
      <c r="A729" s="6">
        <f>IF(B729&lt;&gt;"",IF(OR(AND(G729="154",'154 - CPSX'!$L$7="..."),AND(G729="632",'632 - CPSX'!$K$7="..."),AND(G729="641",'641 - CPSX'!$K$7="..."),AND(G729="642",'642 - CPSX'!$N$7="..."),AND(G729="242",'242 - CPSX'!$L$7="...")),"...",MONTH(B729)),"")</f>
        <v>11</v>
      </c>
      <c r="B729" s="10">
        <v>41973</v>
      </c>
      <c r="C729" s="11" t="s">
        <v>39</v>
      </c>
      <c r="D729" s="10">
        <v>41973</v>
      </c>
      <c r="E729" s="8" t="s">
        <v>126</v>
      </c>
      <c r="F729" s="5">
        <v>28546837</v>
      </c>
      <c r="G729" s="15" t="s">
        <v>192</v>
      </c>
      <c r="H729" s="7" t="s">
        <v>61</v>
      </c>
      <c r="I729" s="5" t="str">
        <f>IF(AND(G729="154",'154 - CPSX'!$L$7=TH!A729),"154",IF(AND(G729="632",'632 - CPSX'!$K$7=TH!A729),"632",IF(AND(G729="6421",'641 - CPSX'!$K$7=TH!A729),"641",IF(AND(G729="6422",'642 - CPSX'!$N$7=TH!A729),"642",IF(AND(G729="242",'242 - CPSX'!$L$7=TH!A729),"242","")))))</f>
        <v/>
      </c>
    </row>
    <row r="730" spans="1:9">
      <c r="A730" s="6">
        <f>IF(B730&lt;&gt;"",IF(OR(AND(G730="154",'154 - CPSX'!$L$7="..."),AND(G730="632",'632 - CPSX'!$K$7="..."),AND(G730="641",'641 - CPSX'!$K$7="..."),AND(G730="642",'642 - CPSX'!$N$7="..."),AND(G730="242",'242 - CPSX'!$L$7="...")),"...",MONTH(B730)),"")</f>
        <v>11</v>
      </c>
      <c r="B730" s="10">
        <v>41973</v>
      </c>
      <c r="C730" s="11" t="s">
        <v>39</v>
      </c>
      <c r="D730" s="10">
        <v>41973</v>
      </c>
      <c r="E730" s="8" t="s">
        <v>108</v>
      </c>
      <c r="F730" s="5">
        <v>29954720</v>
      </c>
      <c r="G730" s="15" t="s">
        <v>198</v>
      </c>
      <c r="H730" s="7" t="s">
        <v>77</v>
      </c>
      <c r="I730" s="5" t="str">
        <f>IF(AND(G730="154",'154 - CPSX'!$L$7=TH!A730),"154",IF(AND(G730="632",'632 - CPSX'!$K$7=TH!A730),"632",IF(AND(G730="6421",'641 - CPSX'!$K$7=TH!A730),"641",IF(AND(G730="6422",'642 - CPSX'!$N$7=TH!A730),"642",IF(AND(G730="242",'242 - CPSX'!$L$7=TH!A730),"242","")))))</f>
        <v/>
      </c>
    </row>
    <row r="731" spans="1:9">
      <c r="A731" s="6">
        <f>IF(B731&lt;&gt;"",IF(OR(AND(G731="154",'154 - CPSX'!$L$7="..."),AND(G731="632",'632 - CPSX'!$K$7="..."),AND(G731="641",'641 - CPSX'!$K$7="..."),AND(G731="642",'642 - CPSX'!$N$7="..."),AND(G731="242",'242 - CPSX'!$L$7="...")),"...",MONTH(B731)),"")</f>
        <v>11</v>
      </c>
      <c r="B731" s="10">
        <v>41973</v>
      </c>
      <c r="C731" s="11" t="s">
        <v>39</v>
      </c>
      <c r="D731" s="10">
        <v>41973</v>
      </c>
      <c r="E731" s="8" t="s">
        <v>109</v>
      </c>
      <c r="F731" s="5">
        <v>2520000</v>
      </c>
      <c r="G731" s="15" t="s">
        <v>198</v>
      </c>
      <c r="H731" s="7" t="s">
        <v>77</v>
      </c>
      <c r="I731" s="5" t="str">
        <f>IF(AND(G731="154",'154 - CPSX'!$L$7=TH!A731),"154",IF(AND(G731="632",'632 - CPSX'!$K$7=TH!A731),"632",IF(AND(G731="6421",'641 - CPSX'!$K$7=TH!A731),"641",IF(AND(G731="6422",'642 - CPSX'!$N$7=TH!A731),"642",IF(AND(G731="242",'242 - CPSX'!$L$7=TH!A731),"242","")))))</f>
        <v/>
      </c>
    </row>
    <row r="732" spans="1:9">
      <c r="A732" s="6">
        <f>IF(B732&lt;&gt;"",IF(OR(AND(G732="154",'154 - CPSX'!$L$7="..."),AND(G732="632",'632 - CPSX'!$K$7="..."),AND(G732="641",'641 - CPSX'!$K$7="..."),AND(G732="642",'642 - CPSX'!$N$7="..."),AND(G732="242",'242 - CPSX'!$L$7="...")),"...",MONTH(B732)),"")</f>
        <v>11</v>
      </c>
      <c r="B732" s="10">
        <v>41973</v>
      </c>
      <c r="C732" s="11" t="s">
        <v>39</v>
      </c>
      <c r="D732" s="10">
        <v>41973</v>
      </c>
      <c r="E732" s="8" t="s">
        <v>110</v>
      </c>
      <c r="F732" s="5">
        <v>5694480</v>
      </c>
      <c r="G732" s="15" t="s">
        <v>198</v>
      </c>
      <c r="H732" s="7" t="s">
        <v>82</v>
      </c>
      <c r="I732" s="5" t="str">
        <f>IF(AND(G732="154",'154 - CPSX'!$L$7=TH!A732),"154",IF(AND(G732="632",'632 - CPSX'!$K$7=TH!A732),"632",IF(AND(G732="6421",'641 - CPSX'!$K$7=TH!A732),"641",IF(AND(G732="6422",'642 - CPSX'!$N$7=TH!A732),"642",IF(AND(G732="242",'242 - CPSX'!$L$7=TH!A732),"242","")))))</f>
        <v/>
      </c>
    </row>
    <row r="733" spans="1:9">
      <c r="A733" s="6">
        <f>IF(B733&lt;&gt;"",IF(OR(AND(G733="154",'154 - CPSX'!$L$7="..."),AND(G733="632",'632 - CPSX'!$K$7="..."),AND(G733="641",'641 - CPSX'!$K$7="..."),AND(G733="642",'642 - CPSX'!$N$7="..."),AND(G733="242",'242 - CPSX'!$L$7="...")),"...",MONTH(B733)),"")</f>
        <v>11</v>
      </c>
      <c r="B733" s="10">
        <v>41973</v>
      </c>
      <c r="C733" s="11" t="s">
        <v>39</v>
      </c>
      <c r="D733" s="10">
        <v>41973</v>
      </c>
      <c r="E733" s="8" t="s">
        <v>111</v>
      </c>
      <c r="F733" s="5">
        <v>949080</v>
      </c>
      <c r="G733" s="15" t="s">
        <v>198</v>
      </c>
      <c r="H733" s="7" t="s">
        <v>85</v>
      </c>
      <c r="I733" s="5" t="str">
        <f>IF(AND(G733="154",'154 - CPSX'!$L$7=TH!A733),"154",IF(AND(G733="632",'632 - CPSX'!$K$7=TH!A733),"632",IF(AND(G733="6421",'641 - CPSX'!$K$7=TH!A733),"641",IF(AND(G733="6422",'642 - CPSX'!$N$7=TH!A733),"642",IF(AND(G733="242",'242 - CPSX'!$L$7=TH!A733),"242","")))))</f>
        <v/>
      </c>
    </row>
    <row r="734" spans="1:9">
      <c r="A734" s="6">
        <f>IF(B734&lt;&gt;"",IF(OR(AND(G734="154",'154 - CPSX'!$L$7="..."),AND(G734="632",'632 - CPSX'!$K$7="..."),AND(G734="641",'641 - CPSX'!$K$7="..."),AND(G734="642",'642 - CPSX'!$N$7="..."),AND(G734="242",'242 - CPSX'!$L$7="...")),"...",MONTH(B734)),"")</f>
        <v>11</v>
      </c>
      <c r="B734" s="10">
        <v>41973</v>
      </c>
      <c r="C734" s="11" t="s">
        <v>39</v>
      </c>
      <c r="D734" s="10">
        <v>41973</v>
      </c>
      <c r="E734" s="8" t="s">
        <v>258</v>
      </c>
      <c r="F734" s="5">
        <v>283770</v>
      </c>
      <c r="G734" s="15" t="s">
        <v>192</v>
      </c>
      <c r="H734" s="7" t="s">
        <v>85</v>
      </c>
      <c r="I734" s="5" t="str">
        <f>IF(AND(G734="154",'154 - CPSX'!$L$7=TH!A734),"154",IF(AND(G734="632",'632 - CPSX'!$K$7=TH!A734),"632",IF(AND(G734="6421",'641 - CPSX'!$K$7=TH!A734),"641",IF(AND(G734="6422",'642 - CPSX'!$N$7=TH!A734),"642",IF(AND(G734="242",'242 - CPSX'!$L$7=TH!A734),"242","")))))</f>
        <v/>
      </c>
    </row>
    <row r="735" spans="1:9">
      <c r="A735" s="6">
        <f>IF(B735&lt;&gt;"",IF(OR(AND(G735="154",'154 - CPSX'!$L$7="..."),AND(G735="632",'632 - CPSX'!$K$7="..."),AND(G735="641",'641 - CPSX'!$K$7="..."),AND(G735="642",'642 - CPSX'!$N$7="..."),AND(G735="242",'242 - CPSX'!$L$7="...")),"...",MONTH(B735)),"")</f>
        <v>11</v>
      </c>
      <c r="B735" s="10">
        <v>41973</v>
      </c>
      <c r="C735" s="11" t="s">
        <v>39</v>
      </c>
      <c r="D735" s="10">
        <v>41973</v>
      </c>
      <c r="E735" s="8" t="s">
        <v>112</v>
      </c>
      <c r="F735" s="5">
        <v>316360</v>
      </c>
      <c r="G735" s="15" t="s">
        <v>198</v>
      </c>
      <c r="H735" s="7" t="s">
        <v>229</v>
      </c>
      <c r="I735" s="5" t="str">
        <f>IF(AND(G735="154",'154 - CPSX'!$L$7=TH!A735),"154",IF(AND(G735="632",'632 - CPSX'!$K$7=TH!A735),"632",IF(AND(G735="6421",'641 - CPSX'!$K$7=TH!A735),"641",IF(AND(G735="6422",'642 - CPSX'!$N$7=TH!A735),"642",IF(AND(G735="242",'242 - CPSX'!$L$7=TH!A735),"242","")))))</f>
        <v/>
      </c>
    </row>
    <row r="736" spans="1:9">
      <c r="A736" s="6">
        <f>IF(B736&lt;&gt;"",IF(OR(AND(G736="154",'154 - CPSX'!$L$7="..."),AND(G736="632",'632 - CPSX'!$K$7="..."),AND(G736="641",'641 - CPSX'!$K$7="..."),AND(G736="642",'642 - CPSX'!$N$7="..."),AND(G736="242",'242 - CPSX'!$L$7="...")),"...",MONTH(B736)),"")</f>
        <v>12</v>
      </c>
      <c r="B736" s="10">
        <v>41981</v>
      </c>
      <c r="C736" s="11" t="s">
        <v>113</v>
      </c>
      <c r="D736" s="10">
        <v>41981</v>
      </c>
      <c r="E736" s="8" t="s">
        <v>117</v>
      </c>
      <c r="F736" s="5">
        <v>45000</v>
      </c>
      <c r="G736" s="15" t="s">
        <v>192</v>
      </c>
      <c r="H736" s="7" t="s">
        <v>115</v>
      </c>
      <c r="I736" s="5" t="str">
        <f>IF(AND(G736="154",'154 - CPSX'!$L$7=TH!A736),"154",IF(AND(G736="632",'632 - CPSX'!$K$7=TH!A736),"632",IF(AND(G736="6421",'641 - CPSX'!$K$7=TH!A736),"641",IF(AND(G736="6422",'642 - CPSX'!$N$7=TH!A736),"642",IF(AND(G736="242",'242 - CPSX'!$L$7=TH!A736),"242","")))))</f>
        <v/>
      </c>
    </row>
    <row r="737" spans="1:9">
      <c r="A737" s="6">
        <f>IF(B737&lt;&gt;"",IF(OR(AND(G737="154",'154 - CPSX'!$L$7="..."),AND(G737="632",'632 - CPSX'!$K$7="..."),AND(G737="641",'641 - CPSX'!$K$7="..."),AND(G737="642",'642 - CPSX'!$N$7="..."),AND(G737="242",'242 - CPSX'!$L$7="...")),"...",MONTH(B737)),"")</f>
        <v>12</v>
      </c>
      <c r="B737" s="10">
        <v>41985</v>
      </c>
      <c r="C737" s="11" t="s">
        <v>113</v>
      </c>
      <c r="D737" s="10">
        <v>41985</v>
      </c>
      <c r="E737" s="8" t="s">
        <v>117</v>
      </c>
      <c r="F737" s="5">
        <v>25000</v>
      </c>
      <c r="G737" s="15" t="s">
        <v>192</v>
      </c>
      <c r="H737" s="7" t="s">
        <v>115</v>
      </c>
      <c r="I737" s="5" t="str">
        <f>IF(AND(G737="154",'154 - CPSX'!$L$7=TH!A737),"154",IF(AND(G737="632",'632 - CPSX'!$K$7=TH!A737),"632",IF(AND(G737="6421",'641 - CPSX'!$K$7=TH!A737),"641",IF(AND(G737="6422",'642 - CPSX'!$N$7=TH!A737),"642",IF(AND(G737="242",'242 - CPSX'!$L$7=TH!A737),"242","")))))</f>
        <v/>
      </c>
    </row>
    <row r="738" spans="1:9">
      <c r="A738" s="6">
        <f>IF(B738&lt;&gt;"",IF(OR(AND(G738="154",'154 - CPSX'!$L$7="..."),AND(G738="632",'632 - CPSX'!$K$7="..."),AND(G738="641",'641 - CPSX'!$K$7="..."),AND(G738="642",'642 - CPSX'!$N$7="..."),AND(G738="242",'242 - CPSX'!$L$7="...")),"...",MONTH(B738)),"")</f>
        <v>12</v>
      </c>
      <c r="B738" s="10">
        <v>41992</v>
      </c>
      <c r="C738" s="11" t="s">
        <v>113</v>
      </c>
      <c r="D738" s="10">
        <v>41992</v>
      </c>
      <c r="E738" s="8" t="s">
        <v>117</v>
      </c>
      <c r="F738" s="5">
        <v>51161</v>
      </c>
      <c r="G738" s="15" t="s">
        <v>192</v>
      </c>
      <c r="H738" s="7" t="s">
        <v>115</v>
      </c>
      <c r="I738" s="5" t="str">
        <f>IF(AND(G738="154",'154 - CPSX'!$L$7=TH!A738),"154",IF(AND(G738="632",'632 - CPSX'!$K$7=TH!A738),"632",IF(AND(G738="6421",'641 - CPSX'!$K$7=TH!A738),"641",IF(AND(G738="6422",'642 - CPSX'!$N$7=TH!A738),"642",IF(AND(G738="242",'242 - CPSX'!$L$7=TH!A738),"242","")))))</f>
        <v/>
      </c>
    </row>
    <row r="739" spans="1:9">
      <c r="A739" s="6">
        <f>IF(B739&lt;&gt;"",IF(OR(AND(G739="154",'154 - CPSX'!$L$7="..."),AND(G739="632",'632 - CPSX'!$K$7="..."),AND(G739="641",'641 - CPSX'!$K$7="..."),AND(G739="642",'642 - CPSX'!$N$7="..."),AND(G739="242",'242 - CPSX'!$L$7="...")),"...",MONTH(B739)),"")</f>
        <v>12</v>
      </c>
      <c r="B739" s="10">
        <v>41992</v>
      </c>
      <c r="C739" s="11" t="s">
        <v>113</v>
      </c>
      <c r="D739" s="10">
        <v>41992</v>
      </c>
      <c r="E739" s="8" t="s">
        <v>117</v>
      </c>
      <c r="F739" s="5">
        <v>32623</v>
      </c>
      <c r="G739" s="15" t="s">
        <v>192</v>
      </c>
      <c r="H739" s="7" t="s">
        <v>115</v>
      </c>
      <c r="I739" s="5" t="str">
        <f>IF(AND(G739="154",'154 - CPSX'!$L$7=TH!A739),"154",IF(AND(G739="632",'632 - CPSX'!$K$7=TH!A739),"632",IF(AND(G739="6421",'641 - CPSX'!$K$7=TH!A739),"641",IF(AND(G739="6422",'642 - CPSX'!$N$7=TH!A739),"642",IF(AND(G739="242",'242 - CPSX'!$L$7=TH!A739),"242","")))))</f>
        <v/>
      </c>
    </row>
    <row r="740" spans="1:9">
      <c r="A740" s="6">
        <f>IF(B740&lt;&gt;"",IF(OR(AND(G740="154",'154 - CPSX'!$L$7="..."),AND(G740="632",'632 - CPSX'!$K$7="..."),AND(G740="641",'641 - CPSX'!$K$7="..."),AND(G740="642",'642 - CPSX'!$N$7="..."),AND(G740="242",'242 - CPSX'!$L$7="...")),"...",MONTH(B740)),"")</f>
        <v>12</v>
      </c>
      <c r="B740" s="10">
        <v>41995</v>
      </c>
      <c r="C740" s="11" t="s">
        <v>113</v>
      </c>
      <c r="D740" s="10">
        <v>41995</v>
      </c>
      <c r="E740" s="8" t="s">
        <v>117</v>
      </c>
      <c r="F740" s="5">
        <v>45000</v>
      </c>
      <c r="G740" s="15" t="s">
        <v>192</v>
      </c>
      <c r="H740" s="7" t="s">
        <v>115</v>
      </c>
      <c r="I740" s="5" t="str">
        <f>IF(AND(G740="154",'154 - CPSX'!$L$7=TH!A740),"154",IF(AND(G740="632",'632 - CPSX'!$K$7=TH!A740),"632",IF(AND(G740="6421",'641 - CPSX'!$K$7=TH!A740),"641",IF(AND(G740="6422",'642 - CPSX'!$N$7=TH!A740),"642",IF(AND(G740="242",'242 - CPSX'!$L$7=TH!A740),"242","")))))</f>
        <v/>
      </c>
    </row>
    <row r="741" spans="1:9">
      <c r="A741" s="6">
        <f>IF(B741&lt;&gt;"",IF(OR(AND(G741="154",'154 - CPSX'!$L$7="..."),AND(G741="632",'632 - CPSX'!$K$7="..."),AND(G741="641",'641 - CPSX'!$K$7="..."),AND(G741="642",'642 - CPSX'!$N$7="..."),AND(G741="242",'242 - CPSX'!$L$7="...")),"...",MONTH(B741)),"")</f>
        <v>12</v>
      </c>
      <c r="B741" s="10">
        <v>41996</v>
      </c>
      <c r="C741" s="11" t="s">
        <v>113</v>
      </c>
      <c r="D741" s="10">
        <v>41996</v>
      </c>
      <c r="E741" s="8" t="s">
        <v>418</v>
      </c>
      <c r="F741" s="5">
        <v>50000</v>
      </c>
      <c r="G741" s="15" t="s">
        <v>192</v>
      </c>
      <c r="H741" s="7" t="s">
        <v>115</v>
      </c>
      <c r="I741" s="5" t="str">
        <f>IF(AND(G741="154",'154 - CPSX'!$L$7=TH!A741),"154",IF(AND(G741="632",'632 - CPSX'!$K$7=TH!A741),"632",IF(AND(G741="6421",'641 - CPSX'!$K$7=TH!A741),"641",IF(AND(G741="6422",'642 - CPSX'!$N$7=TH!A741),"642",IF(AND(G741="242",'242 - CPSX'!$L$7=TH!A741),"242","")))))</f>
        <v/>
      </c>
    </row>
    <row r="742" spans="1:9">
      <c r="A742" s="6">
        <f>IF(B742&lt;&gt;"",IF(OR(AND(G742="154",'154 - CPSX'!$L$7="..."),AND(G742="632",'632 - CPSX'!$K$7="..."),AND(G742="641",'641 - CPSX'!$K$7="..."),AND(G742="642",'642 - CPSX'!$N$7="..."),AND(G742="242",'242 - CPSX'!$L$7="...")),"...",MONTH(B742)),"")</f>
        <v>12</v>
      </c>
      <c r="B742" s="10">
        <v>41996</v>
      </c>
      <c r="C742" s="11" t="s">
        <v>113</v>
      </c>
      <c r="D742" s="10">
        <v>41996</v>
      </c>
      <c r="E742" s="8" t="s">
        <v>418</v>
      </c>
      <c r="F742" s="5">
        <v>50000</v>
      </c>
      <c r="G742" s="15" t="s">
        <v>192</v>
      </c>
      <c r="H742" s="7" t="s">
        <v>115</v>
      </c>
      <c r="I742" s="5" t="str">
        <f>IF(AND(G742="154",'154 - CPSX'!$L$7=TH!A742),"154",IF(AND(G742="632",'632 - CPSX'!$K$7=TH!A742),"632",IF(AND(G742="6421",'641 - CPSX'!$K$7=TH!A742),"641",IF(AND(G742="6422",'642 - CPSX'!$N$7=TH!A742),"642",IF(AND(G742="242",'242 - CPSX'!$L$7=TH!A742),"242","")))))</f>
        <v/>
      </c>
    </row>
    <row r="743" spans="1:9">
      <c r="A743" s="6">
        <f>IF(B743&lt;&gt;"",IF(OR(AND(G743="154",'154 - CPSX'!$L$7="..."),AND(G743="632",'632 - CPSX'!$K$7="..."),AND(G743="641",'641 - CPSX'!$K$7="..."),AND(G743="642",'642 - CPSX'!$N$7="..."),AND(G743="242",'242 - CPSX'!$L$7="...")),"...",MONTH(B743)),"")</f>
        <v>12</v>
      </c>
      <c r="B743" s="10">
        <v>41996</v>
      </c>
      <c r="C743" s="11" t="s">
        <v>113</v>
      </c>
      <c r="D743" s="10">
        <v>41996</v>
      </c>
      <c r="E743" s="8" t="s">
        <v>418</v>
      </c>
      <c r="F743" s="5">
        <v>50000</v>
      </c>
      <c r="G743" s="15" t="s">
        <v>192</v>
      </c>
      <c r="H743" s="7" t="s">
        <v>115</v>
      </c>
      <c r="I743" s="5" t="str">
        <f>IF(AND(G743="154",'154 - CPSX'!$L$7=TH!A743),"154",IF(AND(G743="632",'632 - CPSX'!$K$7=TH!A743),"632",IF(AND(G743="6421",'641 - CPSX'!$K$7=TH!A743),"641",IF(AND(G743="6422",'642 - CPSX'!$N$7=TH!A743),"642",IF(AND(G743="242",'242 - CPSX'!$L$7=TH!A743),"242","")))))</f>
        <v/>
      </c>
    </row>
    <row r="744" spans="1:9">
      <c r="A744" s="6">
        <f>IF(B744&lt;&gt;"",IF(OR(AND(G744="154",'154 - CPSX'!$L$7="..."),AND(G744="632",'632 - CPSX'!$K$7="..."),AND(G744="641",'641 - CPSX'!$K$7="..."),AND(G744="642",'642 - CPSX'!$N$7="..."),AND(G744="242",'242 - CPSX'!$L$7="...")),"...",MONTH(B744)),"")</f>
        <v>12</v>
      </c>
      <c r="B744" s="10">
        <v>41996</v>
      </c>
      <c r="C744" s="11" t="s">
        <v>113</v>
      </c>
      <c r="D744" s="10">
        <v>41996</v>
      </c>
      <c r="E744" s="8" t="s">
        <v>419</v>
      </c>
      <c r="F744" s="5">
        <v>50000</v>
      </c>
      <c r="G744" s="15" t="s">
        <v>192</v>
      </c>
      <c r="H744" s="7" t="s">
        <v>115</v>
      </c>
      <c r="I744" s="5" t="str">
        <f>IF(AND(G744="154",'154 - CPSX'!$L$7=TH!A744),"154",IF(AND(G744="632",'632 - CPSX'!$K$7=TH!A744),"632",IF(AND(G744="6421",'641 - CPSX'!$K$7=TH!A744),"641",IF(AND(G744="6422",'642 - CPSX'!$N$7=TH!A744),"642",IF(AND(G744="242",'242 - CPSX'!$L$7=TH!A744),"242","")))))</f>
        <v/>
      </c>
    </row>
    <row r="745" spans="1:9">
      <c r="A745" s="6">
        <f>IF(B745&lt;&gt;"",IF(OR(AND(G745="154",'154 - CPSX'!$L$7="..."),AND(G745="632",'632 - CPSX'!$K$7="..."),AND(G745="641",'641 - CPSX'!$K$7="..."),AND(G745="642",'642 - CPSX'!$N$7="..."),AND(G745="242",'242 - CPSX'!$L$7="...")),"...",MONTH(B745)),"")</f>
        <v>12</v>
      </c>
      <c r="B745" s="10">
        <v>41996</v>
      </c>
      <c r="C745" s="11" t="s">
        <v>113</v>
      </c>
      <c r="D745" s="10">
        <v>41996</v>
      </c>
      <c r="E745" s="8" t="s">
        <v>419</v>
      </c>
      <c r="F745" s="5">
        <v>50000</v>
      </c>
      <c r="G745" s="15" t="s">
        <v>192</v>
      </c>
      <c r="H745" s="7" t="s">
        <v>115</v>
      </c>
      <c r="I745" s="5" t="str">
        <f>IF(AND(G745="154",'154 - CPSX'!$L$7=TH!A745),"154",IF(AND(G745="632",'632 - CPSX'!$K$7=TH!A745),"632",IF(AND(G745="6421",'641 - CPSX'!$K$7=TH!A745),"641",IF(AND(G745="6422",'642 - CPSX'!$N$7=TH!A745),"642",IF(AND(G745="242",'242 - CPSX'!$L$7=TH!A745),"242","")))))</f>
        <v/>
      </c>
    </row>
    <row r="746" spans="1:9">
      <c r="A746" s="6">
        <f>IF(B746&lt;&gt;"",IF(OR(AND(G746="154",'154 - CPSX'!$L$7="..."),AND(G746="632",'632 - CPSX'!$K$7="..."),AND(G746="641",'641 - CPSX'!$K$7="..."),AND(G746="642",'642 - CPSX'!$N$7="..."),AND(G746="242",'242 - CPSX'!$L$7="...")),"...",MONTH(B746)),"")</f>
        <v>12</v>
      </c>
      <c r="B746" s="10">
        <v>41996</v>
      </c>
      <c r="C746" s="11" t="s">
        <v>113</v>
      </c>
      <c r="D746" s="10">
        <v>41996</v>
      </c>
      <c r="E746" s="8" t="s">
        <v>419</v>
      </c>
      <c r="F746" s="5">
        <v>50000</v>
      </c>
      <c r="G746" s="15" t="s">
        <v>192</v>
      </c>
      <c r="H746" s="7" t="s">
        <v>115</v>
      </c>
      <c r="I746" s="5" t="str">
        <f>IF(AND(G746="154",'154 - CPSX'!$L$7=TH!A746),"154",IF(AND(G746="632",'632 - CPSX'!$K$7=TH!A746),"632",IF(AND(G746="6421",'641 - CPSX'!$K$7=TH!A746),"641",IF(AND(G746="6422",'642 - CPSX'!$N$7=TH!A746),"642",IF(AND(G746="242",'242 - CPSX'!$L$7=TH!A746),"242","")))))</f>
        <v/>
      </c>
    </row>
    <row r="747" spans="1:9">
      <c r="A747" s="6">
        <f>IF(B747&lt;&gt;"",IF(OR(AND(G747="154",'154 - CPSX'!$L$7="..."),AND(G747="632",'632 - CPSX'!$K$7="..."),AND(G747="641",'641 - CPSX'!$K$7="..."),AND(G747="642",'642 - CPSX'!$N$7="..."),AND(G747="242",'242 - CPSX'!$L$7="...")),"...",MONTH(B747)),"")</f>
        <v>12</v>
      </c>
      <c r="B747" s="10">
        <v>41997</v>
      </c>
      <c r="C747" s="11" t="s">
        <v>113</v>
      </c>
      <c r="D747" s="10">
        <v>41997</v>
      </c>
      <c r="E747" s="8" t="s">
        <v>117</v>
      </c>
      <c r="F747" s="5">
        <v>20000</v>
      </c>
      <c r="G747" s="15" t="s">
        <v>192</v>
      </c>
      <c r="H747" s="7" t="s">
        <v>115</v>
      </c>
      <c r="I747" s="5" t="str">
        <f>IF(AND(G747="154",'154 - CPSX'!$L$7=TH!A747),"154",IF(AND(G747="632",'632 - CPSX'!$K$7=TH!A747),"632",IF(AND(G747="6421",'641 - CPSX'!$K$7=TH!A747),"641",IF(AND(G747="6422",'642 - CPSX'!$N$7=TH!A747),"642",IF(AND(G747="242",'242 - CPSX'!$L$7=TH!A747),"242","")))))</f>
        <v/>
      </c>
    </row>
    <row r="748" spans="1:9">
      <c r="A748" s="6">
        <f>IF(B748&lt;&gt;"",IF(OR(AND(G748="154",'154 - CPSX'!$L$7="..."),AND(G748="632",'632 - CPSX'!$K$7="..."),AND(G748="641",'641 - CPSX'!$K$7="..."),AND(G748="642",'642 - CPSX'!$N$7="..."),AND(G748="242",'242 - CPSX'!$L$7="...")),"...",MONTH(B748)),"")</f>
        <v>12</v>
      </c>
      <c r="B748" s="10">
        <v>41998</v>
      </c>
      <c r="C748" s="11" t="s">
        <v>113</v>
      </c>
      <c r="D748" s="10">
        <v>41998</v>
      </c>
      <c r="E748" s="8" t="s">
        <v>117</v>
      </c>
      <c r="F748" s="5">
        <v>20000</v>
      </c>
      <c r="G748" s="15" t="s">
        <v>192</v>
      </c>
      <c r="H748" s="7" t="s">
        <v>115</v>
      </c>
      <c r="I748" s="5" t="str">
        <f>IF(AND(G748="154",'154 - CPSX'!$L$7=TH!A748),"154",IF(AND(G748="632",'632 - CPSX'!$K$7=TH!A748),"632",IF(AND(G748="6421",'641 - CPSX'!$K$7=TH!A748),"641",IF(AND(G748="6422",'642 - CPSX'!$N$7=TH!A748),"642",IF(AND(G748="242",'242 - CPSX'!$L$7=TH!A748),"242","")))))</f>
        <v/>
      </c>
    </row>
    <row r="749" spans="1:9">
      <c r="A749" s="6">
        <f>IF(B749&lt;&gt;"",IF(OR(AND(G749="154",'154 - CPSX'!$L$7="..."),AND(G749="632",'632 - CPSX'!$K$7="..."),AND(G749="641",'641 - CPSX'!$K$7="..."),AND(G749="642",'642 - CPSX'!$N$7="..."),AND(G749="242",'242 - CPSX'!$L$7="...")),"...",MONTH(B749)),"")</f>
        <v>12</v>
      </c>
      <c r="B749" s="10">
        <v>41998</v>
      </c>
      <c r="C749" s="11" t="s">
        <v>113</v>
      </c>
      <c r="D749" s="10">
        <v>41998</v>
      </c>
      <c r="E749" s="8" t="s">
        <v>117</v>
      </c>
      <c r="F749" s="5">
        <v>50000</v>
      </c>
      <c r="G749" s="15" t="s">
        <v>192</v>
      </c>
      <c r="H749" s="7" t="s">
        <v>115</v>
      </c>
      <c r="I749" s="5" t="str">
        <f>IF(AND(G749="154",'154 - CPSX'!$L$7=TH!A749),"154",IF(AND(G749="632",'632 - CPSX'!$K$7=TH!A749),"632",IF(AND(G749="6421",'641 - CPSX'!$K$7=TH!A749),"641",IF(AND(G749="6422",'642 - CPSX'!$N$7=TH!A749),"642",IF(AND(G749="242",'242 - CPSX'!$L$7=TH!A749),"242","")))))</f>
        <v/>
      </c>
    </row>
    <row r="750" spans="1:9">
      <c r="A750" s="6">
        <f>IF(B750&lt;&gt;"",IF(OR(AND(G750="154",'154 - CPSX'!$L$7="..."),AND(G750="632",'632 - CPSX'!$K$7="..."),AND(G750="641",'641 - CPSX'!$K$7="..."),AND(G750="642",'642 - CPSX'!$N$7="..."),AND(G750="242",'242 - CPSX'!$L$7="...")),"...",MONTH(B750)),"")</f>
        <v>12</v>
      </c>
      <c r="B750" s="10">
        <v>41998</v>
      </c>
      <c r="C750" s="11" t="s">
        <v>113</v>
      </c>
      <c r="D750" s="10">
        <v>41998</v>
      </c>
      <c r="E750" s="8" t="s">
        <v>117</v>
      </c>
      <c r="F750" s="5">
        <v>20000</v>
      </c>
      <c r="G750" s="15" t="s">
        <v>192</v>
      </c>
      <c r="H750" s="7" t="s">
        <v>115</v>
      </c>
      <c r="I750" s="5" t="str">
        <f>IF(AND(G750="154",'154 - CPSX'!$L$7=TH!A750),"154",IF(AND(G750="632",'632 - CPSX'!$K$7=TH!A750),"632",IF(AND(G750="6421",'641 - CPSX'!$K$7=TH!A750),"641",IF(AND(G750="6422",'642 - CPSX'!$N$7=TH!A750),"642",IF(AND(G750="242",'242 - CPSX'!$L$7=TH!A750),"242","")))))</f>
        <v/>
      </c>
    </row>
    <row r="751" spans="1:9">
      <c r="A751" s="6">
        <f>IF(B751&lt;&gt;"",IF(OR(AND(G751="154",'154 - CPSX'!$L$7="..."),AND(G751="632",'632 - CPSX'!$K$7="..."),AND(G751="641",'641 - CPSX'!$K$7="..."),AND(G751="642",'642 - CPSX'!$N$7="..."),AND(G751="242",'242 - CPSX'!$L$7="...")),"...",MONTH(B751)),"")</f>
        <v>12</v>
      </c>
      <c r="B751" s="10">
        <v>42002</v>
      </c>
      <c r="C751" s="11" t="s">
        <v>113</v>
      </c>
      <c r="D751" s="10">
        <v>42002</v>
      </c>
      <c r="E751" s="8" t="s">
        <v>117</v>
      </c>
      <c r="F751" s="5">
        <v>20000</v>
      </c>
      <c r="G751" s="15" t="s">
        <v>192</v>
      </c>
      <c r="H751" s="7" t="s">
        <v>115</v>
      </c>
      <c r="I751" s="5" t="str">
        <f>IF(AND(G751="154",'154 - CPSX'!$L$7=TH!A751),"154",IF(AND(G751="632",'632 - CPSX'!$K$7=TH!A751),"632",IF(AND(G751="6421",'641 - CPSX'!$K$7=TH!A751),"641",IF(AND(G751="6422",'642 - CPSX'!$N$7=TH!A751),"642",IF(AND(G751="242",'242 - CPSX'!$L$7=TH!A751),"242","")))))</f>
        <v/>
      </c>
    </row>
    <row r="752" spans="1:9">
      <c r="A752" s="6">
        <f>IF(B752&lt;&gt;"",IF(OR(AND(G752="154",'154 - CPSX'!$L$7="..."),AND(G752="632",'632 - CPSX'!$K$7="..."),AND(G752="641",'641 - CPSX'!$K$7="..."),AND(G752="642",'642 - CPSX'!$N$7="..."),AND(G752="242",'242 - CPSX'!$L$7="...")),"...",MONTH(B752)),"")</f>
        <v>12</v>
      </c>
      <c r="B752" s="10">
        <v>41974</v>
      </c>
      <c r="C752" s="11" t="s">
        <v>145</v>
      </c>
      <c r="D752" s="10">
        <v>41950</v>
      </c>
      <c r="E752" s="8" t="s">
        <v>420</v>
      </c>
      <c r="F752" s="5">
        <v>254545</v>
      </c>
      <c r="G752" s="15" t="s">
        <v>198</v>
      </c>
      <c r="H752" s="7" t="s">
        <v>212</v>
      </c>
      <c r="I752" s="5" t="str">
        <f>IF(AND(G752="154",'154 - CPSX'!$L$7=TH!A752),"154",IF(AND(G752="632",'632 - CPSX'!$K$7=TH!A752),"632",IF(AND(G752="6421",'641 - CPSX'!$K$7=TH!A752),"641",IF(AND(G752="6422",'642 - CPSX'!$N$7=TH!A752),"642",IF(AND(G752="242",'242 - CPSX'!$L$7=TH!A752),"242","")))))</f>
        <v/>
      </c>
    </row>
    <row r="753" spans="1:9">
      <c r="A753" s="6">
        <f>IF(B753&lt;&gt;"",IF(OR(AND(G753="154",'154 - CPSX'!$L$7="..."),AND(G753="632",'632 - CPSX'!$K$7="..."),AND(G753="641",'641 - CPSX'!$K$7="..."),AND(G753="642",'642 - CPSX'!$N$7="..."),AND(G753="242",'242 - CPSX'!$L$7="...")),"...",MONTH(B753)),"")</f>
        <v>12</v>
      </c>
      <c r="B753" s="10">
        <v>41974</v>
      </c>
      <c r="C753" s="11" t="s">
        <v>157</v>
      </c>
      <c r="D753" s="10">
        <v>41967</v>
      </c>
      <c r="E753" s="8" t="s">
        <v>421</v>
      </c>
      <c r="F753" s="5">
        <v>9231818</v>
      </c>
      <c r="G753" s="15" t="s">
        <v>198</v>
      </c>
      <c r="H753" s="7" t="s">
        <v>212</v>
      </c>
      <c r="I753" s="5" t="str">
        <f>IF(AND(G753="154",'154 - CPSX'!$L$7=TH!A753),"154",IF(AND(G753="632",'632 - CPSX'!$K$7=TH!A753),"632",IF(AND(G753="6421",'641 - CPSX'!$K$7=TH!A753),"641",IF(AND(G753="6422",'642 - CPSX'!$N$7=TH!A753),"642",IF(AND(G753="242",'242 - CPSX'!$L$7=TH!A753),"242","")))))</f>
        <v/>
      </c>
    </row>
    <row r="754" spans="1:9">
      <c r="A754" s="6">
        <f>IF(B754&lt;&gt;"",IF(OR(AND(G754="154",'154 - CPSX'!$L$7="..."),AND(G754="632",'632 - CPSX'!$K$7="..."),AND(G754="641",'641 - CPSX'!$K$7="..."),AND(G754="642",'642 - CPSX'!$N$7="..."),AND(G754="242",'242 - CPSX'!$L$7="...")),"...",MONTH(B754)),"")</f>
        <v>12</v>
      </c>
      <c r="B754" s="10">
        <v>41974</v>
      </c>
      <c r="C754" s="11" t="s">
        <v>158</v>
      </c>
      <c r="D754" s="10">
        <v>41969</v>
      </c>
      <c r="E754" s="8" t="s">
        <v>422</v>
      </c>
      <c r="F754" s="5">
        <v>277273</v>
      </c>
      <c r="G754" s="15" t="s">
        <v>198</v>
      </c>
      <c r="H754" s="7" t="s">
        <v>212</v>
      </c>
      <c r="I754" s="5" t="str">
        <f>IF(AND(G754="154",'154 - CPSX'!$L$7=TH!A754),"154",IF(AND(G754="632",'632 - CPSX'!$K$7=TH!A754),"632",IF(AND(G754="6421",'641 - CPSX'!$K$7=TH!A754),"641",IF(AND(G754="6422",'642 - CPSX'!$N$7=TH!A754),"642",IF(AND(G754="242",'242 - CPSX'!$L$7=TH!A754),"242","")))))</f>
        <v/>
      </c>
    </row>
    <row r="755" spans="1:9">
      <c r="A755" s="6">
        <f>IF(B755&lt;&gt;"",IF(OR(AND(G755="154",'154 - CPSX'!$L$7="..."),AND(G755="632",'632 - CPSX'!$K$7="..."),AND(G755="641",'641 - CPSX'!$K$7="..."),AND(G755="642",'642 - CPSX'!$N$7="..."),AND(G755="242",'242 - CPSX'!$L$7="...")),"...",MONTH(B755)),"")</f>
        <v>12</v>
      </c>
      <c r="B755" s="10">
        <v>41975</v>
      </c>
      <c r="C755" s="11" t="s">
        <v>187</v>
      </c>
      <c r="D755" s="10">
        <v>41973</v>
      </c>
      <c r="E755" s="8" t="s">
        <v>423</v>
      </c>
      <c r="F755" s="5">
        <v>2269158</v>
      </c>
      <c r="G755" s="15" t="s">
        <v>192</v>
      </c>
      <c r="H755" s="7" t="s">
        <v>212</v>
      </c>
      <c r="I755" s="5" t="str">
        <f>IF(AND(G755="154",'154 - CPSX'!$L$7=TH!A755),"154",IF(AND(G755="632",'632 - CPSX'!$K$7=TH!A755),"632",IF(AND(G755="6421",'641 - CPSX'!$K$7=TH!A755),"641",IF(AND(G755="6422",'642 - CPSX'!$N$7=TH!A755),"642",IF(AND(G755="242",'242 - CPSX'!$L$7=TH!A755),"242","")))))</f>
        <v/>
      </c>
    </row>
    <row r="756" spans="1:9">
      <c r="A756" s="6">
        <f>IF(B756&lt;&gt;"",IF(OR(AND(G756="154",'154 - CPSX'!$L$7="..."),AND(G756="632",'632 - CPSX'!$K$7="..."),AND(G756="641",'641 - CPSX'!$K$7="..."),AND(G756="642",'642 - CPSX'!$N$7="..."),AND(G756="242",'242 - CPSX'!$L$7="...")),"...",MONTH(B756)),"")</f>
        <v>12</v>
      </c>
      <c r="B756" s="10">
        <v>41976</v>
      </c>
      <c r="C756" s="11" t="s">
        <v>146</v>
      </c>
      <c r="D756" s="10">
        <v>41976</v>
      </c>
      <c r="E756" s="8" t="s">
        <v>424</v>
      </c>
      <c r="F756" s="5">
        <v>481818</v>
      </c>
      <c r="G756" s="15" t="s">
        <v>198</v>
      </c>
      <c r="H756" s="7" t="s">
        <v>212</v>
      </c>
      <c r="I756" s="5" t="str">
        <f>IF(AND(G756="154",'154 - CPSX'!$L$7=TH!A756),"154",IF(AND(G756="632",'632 - CPSX'!$K$7=TH!A756),"632",IF(AND(G756="6421",'641 - CPSX'!$K$7=TH!A756),"641",IF(AND(G756="6422",'642 - CPSX'!$N$7=TH!A756),"642",IF(AND(G756="242",'242 - CPSX'!$L$7=TH!A756),"242","")))))</f>
        <v/>
      </c>
    </row>
    <row r="757" spans="1:9">
      <c r="A757" s="6">
        <f>IF(B757&lt;&gt;"",IF(OR(AND(G757="154",'154 - CPSX'!$L$7="..."),AND(G757="632",'632 - CPSX'!$K$7="..."),AND(G757="641",'641 - CPSX'!$K$7="..."),AND(G757="642",'642 - CPSX'!$N$7="..."),AND(G757="242",'242 - CPSX'!$L$7="...")),"...",MONTH(B757)),"")</f>
        <v>12</v>
      </c>
      <c r="B757" s="10">
        <v>41977</v>
      </c>
      <c r="C757" s="11" t="s">
        <v>178</v>
      </c>
      <c r="D757" s="10">
        <v>41977</v>
      </c>
      <c r="E757" s="8" t="s">
        <v>425</v>
      </c>
      <c r="F757" s="5">
        <v>1000000</v>
      </c>
      <c r="G757" s="15" t="s">
        <v>192</v>
      </c>
      <c r="H757" s="7" t="s">
        <v>212</v>
      </c>
      <c r="I757" s="5" t="str">
        <f>IF(AND(G757="154",'154 - CPSX'!$L$7=TH!A757),"154",IF(AND(G757="632",'632 - CPSX'!$K$7=TH!A757),"632",IF(AND(G757="6421",'641 - CPSX'!$K$7=TH!A757),"641",IF(AND(G757="6422",'642 - CPSX'!$N$7=TH!A757),"642",IF(AND(G757="242",'242 - CPSX'!$L$7=TH!A757),"242","")))))</f>
        <v/>
      </c>
    </row>
    <row r="758" spans="1:9">
      <c r="A758" s="6">
        <f>IF(B758&lt;&gt;"",IF(OR(AND(G758="154",'154 - CPSX'!$L$7="..."),AND(G758="632",'632 - CPSX'!$K$7="..."),AND(G758="641",'641 - CPSX'!$K$7="..."),AND(G758="642",'642 - CPSX'!$N$7="..."),AND(G758="242",'242 - CPSX'!$L$7="...")),"...",MONTH(B758)),"")</f>
        <v>12</v>
      </c>
      <c r="B758" s="10">
        <v>41977</v>
      </c>
      <c r="C758" s="11" t="s">
        <v>161</v>
      </c>
      <c r="D758" s="10">
        <v>41977</v>
      </c>
      <c r="E758" s="8" t="s">
        <v>426</v>
      </c>
      <c r="F758" s="5">
        <v>231818</v>
      </c>
      <c r="G758" s="15" t="s">
        <v>198</v>
      </c>
      <c r="H758" s="7" t="s">
        <v>212</v>
      </c>
      <c r="I758" s="5" t="str">
        <f>IF(AND(G758="154",'154 - CPSX'!$L$7=TH!A758),"154",IF(AND(G758="632",'632 - CPSX'!$K$7=TH!A758),"632",IF(AND(G758="6421",'641 - CPSX'!$K$7=TH!A758),"641",IF(AND(G758="6422",'642 - CPSX'!$N$7=TH!A758),"642",IF(AND(G758="242",'242 - CPSX'!$L$7=TH!A758),"242","")))))</f>
        <v/>
      </c>
    </row>
    <row r="759" spans="1:9">
      <c r="A759" s="6">
        <f>IF(B759&lt;&gt;"",IF(OR(AND(G759="154",'154 - CPSX'!$L$7="..."),AND(G759="632",'632 - CPSX'!$K$7="..."),AND(G759="641",'641 - CPSX'!$K$7="..."),AND(G759="642",'642 - CPSX'!$N$7="..."),AND(G759="242",'242 - CPSX'!$L$7="...")),"...",MONTH(B759)),"")</f>
        <v>12</v>
      </c>
      <c r="B759" s="10">
        <v>41977</v>
      </c>
      <c r="C759" s="11" t="s">
        <v>161</v>
      </c>
      <c r="D759" s="10">
        <v>41970</v>
      </c>
      <c r="E759" s="8" t="s">
        <v>427</v>
      </c>
      <c r="F759" s="5">
        <v>250000</v>
      </c>
      <c r="G759" s="15" t="s">
        <v>198</v>
      </c>
      <c r="H759" s="7" t="s">
        <v>212</v>
      </c>
      <c r="I759" s="5" t="str">
        <f>IF(AND(G759="154",'154 - CPSX'!$L$7=TH!A759),"154",IF(AND(G759="632",'632 - CPSX'!$K$7=TH!A759),"632",IF(AND(G759="6421",'641 - CPSX'!$K$7=TH!A759),"641",IF(AND(G759="6422",'642 - CPSX'!$N$7=TH!A759),"642",IF(AND(G759="242",'242 - CPSX'!$L$7=TH!A759),"242","")))))</f>
        <v/>
      </c>
    </row>
    <row r="760" spans="1:9">
      <c r="A760" s="6">
        <f>IF(B760&lt;&gt;"",IF(OR(AND(G760="154",'154 - CPSX'!$L$7="..."),AND(G760="632",'632 - CPSX'!$K$7="..."),AND(G760="641",'641 - CPSX'!$K$7="..."),AND(G760="642",'642 - CPSX'!$N$7="..."),AND(G760="242",'242 - CPSX'!$L$7="...")),"...",MONTH(B760)),"")</f>
        <v>12</v>
      </c>
      <c r="B760" s="10">
        <v>41977</v>
      </c>
      <c r="C760" s="11" t="s">
        <v>161</v>
      </c>
      <c r="D760" s="10">
        <v>41959</v>
      </c>
      <c r="E760" s="8" t="s">
        <v>428</v>
      </c>
      <c r="F760" s="5">
        <v>440909</v>
      </c>
      <c r="G760" s="15" t="s">
        <v>198</v>
      </c>
      <c r="H760" s="7" t="s">
        <v>212</v>
      </c>
      <c r="I760" s="5" t="str">
        <f>IF(AND(G760="154",'154 - CPSX'!$L$7=TH!A760),"154",IF(AND(G760="632",'632 - CPSX'!$K$7=TH!A760),"632",IF(AND(G760="6421",'641 - CPSX'!$K$7=TH!A760),"641",IF(AND(G760="6422",'642 - CPSX'!$N$7=TH!A760),"642",IF(AND(G760="242",'242 - CPSX'!$L$7=TH!A760),"242","")))))</f>
        <v/>
      </c>
    </row>
    <row r="761" spans="1:9">
      <c r="A761" s="6">
        <f>IF(B761&lt;&gt;"",IF(OR(AND(G761="154",'154 - CPSX'!$L$7="..."),AND(G761="632",'632 - CPSX'!$K$7="..."),AND(G761="641",'641 - CPSX'!$K$7="..."),AND(G761="642",'642 - CPSX'!$N$7="..."),AND(G761="242",'242 - CPSX'!$L$7="...")),"...",MONTH(B761)),"")</f>
        <v>12</v>
      </c>
      <c r="B761" s="10">
        <v>41977</v>
      </c>
      <c r="C761" s="11" t="s">
        <v>161</v>
      </c>
      <c r="D761" s="10">
        <v>41957</v>
      </c>
      <c r="E761" s="8" t="s">
        <v>426</v>
      </c>
      <c r="F761" s="5">
        <v>345455</v>
      </c>
      <c r="G761" s="15" t="s">
        <v>198</v>
      </c>
      <c r="H761" s="7" t="s">
        <v>212</v>
      </c>
      <c r="I761" s="5" t="str">
        <f>IF(AND(G761="154",'154 - CPSX'!$L$7=TH!A761),"154",IF(AND(G761="632",'632 - CPSX'!$K$7=TH!A761),"632",IF(AND(G761="6421",'641 - CPSX'!$K$7=TH!A761),"641",IF(AND(G761="6422",'642 - CPSX'!$N$7=TH!A761),"642",IF(AND(G761="242",'242 - CPSX'!$L$7=TH!A761),"242","")))))</f>
        <v/>
      </c>
    </row>
    <row r="762" spans="1:9">
      <c r="A762" s="6">
        <f>IF(B762&lt;&gt;"",IF(OR(AND(G762="154",'154 - CPSX'!$L$7="..."),AND(G762="632",'632 - CPSX'!$K$7="..."),AND(G762="641",'641 - CPSX'!$K$7="..."),AND(G762="642",'642 - CPSX'!$N$7="..."),AND(G762="242",'242 - CPSX'!$L$7="...")),"...",MONTH(B762)),"")</f>
        <v>12</v>
      </c>
      <c r="B762" s="10">
        <v>41977</v>
      </c>
      <c r="C762" s="11" t="s">
        <v>161</v>
      </c>
      <c r="D762" s="10">
        <v>41951</v>
      </c>
      <c r="E762" s="8" t="s">
        <v>429</v>
      </c>
      <c r="F762" s="5">
        <v>400000</v>
      </c>
      <c r="G762" s="15" t="s">
        <v>198</v>
      </c>
      <c r="H762" s="7" t="s">
        <v>212</v>
      </c>
      <c r="I762" s="5" t="str">
        <f>IF(AND(G762="154",'154 - CPSX'!$L$7=TH!A762),"154",IF(AND(G762="632",'632 - CPSX'!$K$7=TH!A762),"632",IF(AND(G762="6421",'641 - CPSX'!$K$7=TH!A762),"641",IF(AND(G762="6422",'642 - CPSX'!$N$7=TH!A762),"642",IF(AND(G762="242",'242 - CPSX'!$L$7=TH!A762),"242","")))))</f>
        <v/>
      </c>
    </row>
    <row r="763" spans="1:9">
      <c r="A763" s="6">
        <f>IF(B763&lt;&gt;"",IF(OR(AND(G763="154",'154 - CPSX'!$L$7="..."),AND(G763="632",'632 - CPSX'!$K$7="..."),AND(G763="641",'641 - CPSX'!$K$7="..."),AND(G763="642",'642 - CPSX'!$N$7="..."),AND(G763="242",'242 - CPSX'!$L$7="...")),"...",MONTH(B763)),"")</f>
        <v>12</v>
      </c>
      <c r="B763" s="10">
        <v>41977</v>
      </c>
      <c r="C763" s="11" t="s">
        <v>179</v>
      </c>
      <c r="D763" s="10">
        <v>41977</v>
      </c>
      <c r="E763" s="8" t="s">
        <v>430</v>
      </c>
      <c r="F763" s="5">
        <v>286364</v>
      </c>
      <c r="G763" s="15" t="s">
        <v>198</v>
      </c>
      <c r="H763" s="7" t="s">
        <v>212</v>
      </c>
      <c r="I763" s="5" t="str">
        <f>IF(AND(G763="154",'154 - CPSX'!$L$7=TH!A763),"154",IF(AND(G763="632",'632 - CPSX'!$K$7=TH!A763),"632",IF(AND(G763="6421",'641 - CPSX'!$K$7=TH!A763),"641",IF(AND(G763="6422",'642 - CPSX'!$N$7=TH!A763),"642",IF(AND(G763="242",'242 - CPSX'!$L$7=TH!A763),"242","")))))</f>
        <v/>
      </c>
    </row>
    <row r="764" spans="1:9">
      <c r="A764" s="6">
        <f>IF(B764&lt;&gt;"",IF(OR(AND(G764="154",'154 - CPSX'!$L$7="..."),AND(G764="632",'632 - CPSX'!$K$7="..."),AND(G764="641",'641 - CPSX'!$K$7="..."),AND(G764="642",'642 - CPSX'!$N$7="..."),AND(G764="242",'242 - CPSX'!$L$7="...")),"...",MONTH(B764)),"")</f>
        <v>12</v>
      </c>
      <c r="B764" s="10">
        <v>41977</v>
      </c>
      <c r="C764" s="11" t="s">
        <v>153</v>
      </c>
      <c r="D764" s="10">
        <v>41977</v>
      </c>
      <c r="E764" s="8" t="s">
        <v>431</v>
      </c>
      <c r="F764" s="5">
        <v>12545080</v>
      </c>
      <c r="G764" s="15" t="s">
        <v>198</v>
      </c>
      <c r="H764" s="7" t="s">
        <v>212</v>
      </c>
      <c r="I764" s="5" t="str">
        <f>IF(AND(G764="154",'154 - CPSX'!$L$7=TH!A764),"154",IF(AND(G764="632",'632 - CPSX'!$K$7=TH!A764),"632",IF(AND(G764="6421",'641 - CPSX'!$K$7=TH!A764),"641",IF(AND(G764="6422",'642 - CPSX'!$N$7=TH!A764),"642",IF(AND(G764="242",'242 - CPSX'!$L$7=TH!A764),"242","")))))</f>
        <v/>
      </c>
    </row>
    <row r="765" spans="1:9">
      <c r="A765" s="6">
        <f>IF(B765&lt;&gt;"",IF(OR(AND(G765="154",'154 - CPSX'!$L$7="..."),AND(G765="632",'632 - CPSX'!$K$7="..."),AND(G765="641",'641 - CPSX'!$K$7="..."),AND(G765="642",'642 - CPSX'!$N$7="..."),AND(G765="242",'242 - CPSX'!$L$7="...")),"...",MONTH(B765)),"")</f>
        <v>12</v>
      </c>
      <c r="B765" s="10">
        <v>41978</v>
      </c>
      <c r="C765" s="11" t="s">
        <v>162</v>
      </c>
      <c r="D765" s="10">
        <v>41978</v>
      </c>
      <c r="E765" s="8" t="s">
        <v>304</v>
      </c>
      <c r="F765" s="5">
        <v>20000</v>
      </c>
      <c r="G765" s="15" t="s">
        <v>198</v>
      </c>
      <c r="H765" s="7" t="s">
        <v>212</v>
      </c>
      <c r="I765" s="5" t="str">
        <f>IF(AND(G765="154",'154 - CPSX'!$L$7=TH!A765),"154",IF(AND(G765="632",'632 - CPSX'!$K$7=TH!A765),"632",IF(AND(G765="6421",'641 - CPSX'!$K$7=TH!A765),"641",IF(AND(G765="6422",'642 - CPSX'!$N$7=TH!A765),"642",IF(AND(G765="242",'242 - CPSX'!$L$7=TH!A765),"242","")))))</f>
        <v/>
      </c>
    </row>
    <row r="766" spans="1:9">
      <c r="A766" s="6">
        <f>IF(B766&lt;&gt;"",IF(OR(AND(G766="154",'154 - CPSX'!$L$7="..."),AND(G766="632",'632 - CPSX'!$K$7="..."),AND(G766="641",'641 - CPSX'!$K$7="..."),AND(G766="642",'642 - CPSX'!$N$7="..."),AND(G766="242",'242 - CPSX'!$L$7="...")),"...",MONTH(B766)),"")</f>
        <v>12</v>
      </c>
      <c r="B766" s="10">
        <v>41978</v>
      </c>
      <c r="C766" s="11" t="s">
        <v>163</v>
      </c>
      <c r="D766" s="10">
        <v>41906</v>
      </c>
      <c r="E766" s="8" t="s">
        <v>304</v>
      </c>
      <c r="F766" s="5">
        <v>20000</v>
      </c>
      <c r="G766" s="15" t="s">
        <v>198</v>
      </c>
      <c r="H766" s="7" t="s">
        <v>212</v>
      </c>
      <c r="I766" s="5" t="str">
        <f>IF(AND(G766="154",'154 - CPSX'!$L$7=TH!A766),"154",IF(AND(G766="632",'632 - CPSX'!$K$7=TH!A766),"632",IF(AND(G766="6421",'641 - CPSX'!$K$7=TH!A766),"641",IF(AND(G766="6422",'642 - CPSX'!$N$7=TH!A766),"642",IF(AND(G766="242",'242 - CPSX'!$L$7=TH!A766),"242","")))))</f>
        <v/>
      </c>
    </row>
    <row r="767" spans="1:9">
      <c r="A767" s="6">
        <f>IF(B767&lt;&gt;"",IF(OR(AND(G767="154",'154 - CPSX'!$L$7="..."),AND(G767="632",'632 - CPSX'!$K$7="..."),AND(G767="641",'641 - CPSX'!$K$7="..."),AND(G767="642",'642 - CPSX'!$N$7="..."),AND(G767="242",'242 - CPSX'!$L$7="...")),"...",MONTH(B767)),"")</f>
        <v>12</v>
      </c>
      <c r="B767" s="10">
        <v>41979</v>
      </c>
      <c r="C767" s="11" t="s">
        <v>164</v>
      </c>
      <c r="D767" s="10">
        <v>41979</v>
      </c>
      <c r="E767" s="8" t="s">
        <v>432</v>
      </c>
      <c r="F767" s="5">
        <v>4543773</v>
      </c>
      <c r="G767" s="15" t="s">
        <v>198</v>
      </c>
      <c r="H767" s="7" t="s">
        <v>212</v>
      </c>
      <c r="I767" s="5" t="str">
        <f>IF(AND(G767="154",'154 - CPSX'!$L$7=TH!A767),"154",IF(AND(G767="632",'632 - CPSX'!$K$7=TH!A767),"632",IF(AND(G767="6421",'641 - CPSX'!$K$7=TH!A767),"641",IF(AND(G767="6422",'642 - CPSX'!$N$7=TH!A767),"642",IF(AND(G767="242",'242 - CPSX'!$L$7=TH!A767),"242","")))))</f>
        <v/>
      </c>
    </row>
    <row r="768" spans="1:9">
      <c r="A768" s="6">
        <f>IF(B768&lt;&gt;"",IF(OR(AND(G768="154",'154 - CPSX'!$L$7="..."),AND(G768="632",'632 - CPSX'!$K$7="..."),AND(G768="641",'641 - CPSX'!$K$7="..."),AND(G768="642",'642 - CPSX'!$N$7="..."),AND(G768="242",'242 - CPSX'!$L$7="...")),"...",MONTH(B768)),"")</f>
        <v>12</v>
      </c>
      <c r="B768" s="10">
        <v>41981</v>
      </c>
      <c r="C768" s="11" t="s">
        <v>165</v>
      </c>
      <c r="D768" s="10">
        <v>41981</v>
      </c>
      <c r="E768" s="8" t="s">
        <v>433</v>
      </c>
      <c r="F768" s="5">
        <v>10200000</v>
      </c>
      <c r="G768" s="15" t="s">
        <v>198</v>
      </c>
      <c r="H768" s="7" t="s">
        <v>212</v>
      </c>
      <c r="I768" s="5" t="str">
        <f>IF(AND(G768="154",'154 - CPSX'!$L$7=TH!A768),"154",IF(AND(G768="632",'632 - CPSX'!$K$7=TH!A768),"632",IF(AND(G768="6421",'641 - CPSX'!$K$7=TH!A768),"641",IF(AND(G768="6422",'642 - CPSX'!$N$7=TH!A768),"642",IF(AND(G768="242",'242 - CPSX'!$L$7=TH!A768),"242","")))))</f>
        <v/>
      </c>
    </row>
    <row r="769" spans="1:9">
      <c r="A769" s="6">
        <f>IF(B769&lt;&gt;"",IF(OR(AND(G769="154",'154 - CPSX'!$L$7="..."),AND(G769="632",'632 - CPSX'!$K$7="..."),AND(G769="641",'641 - CPSX'!$K$7="..."),AND(G769="642",'642 - CPSX'!$N$7="..."),AND(G769="242",'242 - CPSX'!$L$7="...")),"...",MONTH(B769)),"")</f>
        <v>12</v>
      </c>
      <c r="B769" s="10">
        <v>41982</v>
      </c>
      <c r="C769" s="11" t="s">
        <v>181</v>
      </c>
      <c r="D769" s="10">
        <v>41982</v>
      </c>
      <c r="E769" s="8" t="s">
        <v>433</v>
      </c>
      <c r="F769" s="5">
        <v>8400000</v>
      </c>
      <c r="G769" s="15" t="s">
        <v>198</v>
      </c>
      <c r="H769" s="7" t="s">
        <v>212</v>
      </c>
      <c r="I769" s="5" t="str">
        <f>IF(AND(G769="154",'154 - CPSX'!$L$7=TH!A769),"154",IF(AND(G769="632",'632 - CPSX'!$K$7=TH!A769),"632",IF(AND(G769="6421",'641 - CPSX'!$K$7=TH!A769),"641",IF(AND(G769="6422",'642 - CPSX'!$N$7=TH!A769),"642",IF(AND(G769="242",'242 - CPSX'!$L$7=TH!A769),"242","")))))</f>
        <v/>
      </c>
    </row>
    <row r="770" spans="1:9">
      <c r="A770" s="6">
        <f>IF(B770&lt;&gt;"",IF(OR(AND(G770="154",'154 - CPSX'!$L$7="..."),AND(G770="632",'632 - CPSX'!$K$7="..."),AND(G770="641",'641 - CPSX'!$K$7="..."),AND(G770="642",'642 - CPSX'!$N$7="..."),AND(G770="242",'242 - CPSX'!$L$7="...")),"...",MONTH(B770)),"")</f>
        <v>12</v>
      </c>
      <c r="B770" s="10">
        <v>41982</v>
      </c>
      <c r="C770" s="11" t="s">
        <v>190</v>
      </c>
      <c r="D770" s="10">
        <v>41982</v>
      </c>
      <c r="E770" s="8" t="s">
        <v>434</v>
      </c>
      <c r="F770" s="5">
        <v>1005000</v>
      </c>
      <c r="G770" s="15" t="s">
        <v>192</v>
      </c>
      <c r="H770" s="7" t="s">
        <v>212</v>
      </c>
      <c r="I770" s="5" t="str">
        <f>IF(AND(G770="154",'154 - CPSX'!$L$7=TH!A770),"154",IF(AND(G770="632",'632 - CPSX'!$K$7=TH!A770),"632",IF(AND(G770="6421",'641 - CPSX'!$K$7=TH!A770),"641",IF(AND(G770="6422",'642 - CPSX'!$N$7=TH!A770),"642",IF(AND(G770="242",'242 - CPSX'!$L$7=TH!A770),"242","")))))</f>
        <v/>
      </c>
    </row>
    <row r="771" spans="1:9">
      <c r="A771" s="6">
        <f>IF(B771&lt;&gt;"",IF(OR(AND(G771="154",'154 - CPSX'!$L$7="..."),AND(G771="632",'632 - CPSX'!$K$7="..."),AND(G771="641",'641 - CPSX'!$K$7="..."),AND(G771="642",'642 - CPSX'!$N$7="..."),AND(G771="242",'242 - CPSX'!$L$7="...")),"...",MONTH(B771)),"")</f>
        <v>12</v>
      </c>
      <c r="B771" s="10">
        <v>41983</v>
      </c>
      <c r="C771" s="11" t="s">
        <v>149</v>
      </c>
      <c r="D771" s="10">
        <v>41983</v>
      </c>
      <c r="E771" s="8" t="s">
        <v>435</v>
      </c>
      <c r="F771" s="5">
        <v>153985</v>
      </c>
      <c r="G771" s="15" t="s">
        <v>192</v>
      </c>
      <c r="H771" s="7" t="s">
        <v>212</v>
      </c>
      <c r="I771" s="5" t="str">
        <f>IF(AND(G771="154",'154 - CPSX'!$L$7=TH!A771),"154",IF(AND(G771="632",'632 - CPSX'!$K$7=TH!A771),"632",IF(AND(G771="6421",'641 - CPSX'!$K$7=TH!A771),"641",IF(AND(G771="6422",'642 - CPSX'!$N$7=TH!A771),"642",IF(AND(G771="242",'242 - CPSX'!$L$7=TH!A771),"242","")))))</f>
        <v/>
      </c>
    </row>
    <row r="772" spans="1:9">
      <c r="A772" s="6">
        <f>IF(B772&lt;&gt;"",IF(OR(AND(G772="154",'154 - CPSX'!$L$7="..."),AND(G772="632",'632 - CPSX'!$K$7="..."),AND(G772="641",'641 - CPSX'!$K$7="..."),AND(G772="642",'642 - CPSX'!$N$7="..."),AND(G772="242",'242 - CPSX'!$L$7="...")),"...",MONTH(B772)),"")</f>
        <v>12</v>
      </c>
      <c r="B772" s="10">
        <v>41984</v>
      </c>
      <c r="C772" s="11" t="s">
        <v>169</v>
      </c>
      <c r="D772" s="10">
        <v>41984</v>
      </c>
      <c r="E772" s="8" t="s">
        <v>436</v>
      </c>
      <c r="F772" s="5">
        <v>5930000</v>
      </c>
      <c r="G772" s="15" t="s">
        <v>192</v>
      </c>
      <c r="H772" s="7" t="s">
        <v>212</v>
      </c>
      <c r="I772" s="5" t="str">
        <f>IF(AND(G772="154",'154 - CPSX'!$L$7=TH!A772),"154",IF(AND(G772="632",'632 - CPSX'!$K$7=TH!A772),"632",IF(AND(G772="6421",'641 - CPSX'!$K$7=TH!A772),"641",IF(AND(G772="6422",'642 - CPSX'!$N$7=TH!A772),"642",IF(AND(G772="242",'242 - CPSX'!$L$7=TH!A772),"242","")))))</f>
        <v/>
      </c>
    </row>
    <row r="773" spans="1:9">
      <c r="A773" s="6">
        <f>IF(B773&lt;&gt;"",IF(OR(AND(G773="154",'154 - CPSX'!$L$7="..."),AND(G773="632",'632 - CPSX'!$K$7="..."),AND(G773="641",'641 - CPSX'!$K$7="..."),AND(G773="642",'642 - CPSX'!$N$7="..."),AND(G773="242",'242 - CPSX'!$L$7="...")),"...",MONTH(B773)),"")</f>
        <v>12</v>
      </c>
      <c r="B773" s="10">
        <v>41985</v>
      </c>
      <c r="C773" s="11" t="s">
        <v>150</v>
      </c>
      <c r="D773" s="10">
        <v>41985</v>
      </c>
      <c r="E773" s="8" t="s">
        <v>402</v>
      </c>
      <c r="F773" s="5">
        <v>336294</v>
      </c>
      <c r="G773" s="15" t="s">
        <v>192</v>
      </c>
      <c r="H773" s="7" t="s">
        <v>212</v>
      </c>
      <c r="I773" s="5" t="str">
        <f>IF(AND(G773="154",'154 - CPSX'!$L$7=TH!A773),"154",IF(AND(G773="632",'632 - CPSX'!$K$7=TH!A773),"632",IF(AND(G773="6421",'641 - CPSX'!$K$7=TH!A773),"641",IF(AND(G773="6422",'642 - CPSX'!$N$7=TH!A773),"642",IF(AND(G773="242",'242 - CPSX'!$L$7=TH!A773),"242","")))))</f>
        <v/>
      </c>
    </row>
    <row r="774" spans="1:9">
      <c r="A774" s="6">
        <f>IF(B774&lt;&gt;"",IF(OR(AND(G774="154",'154 - CPSX'!$L$7="..."),AND(G774="632",'632 - CPSX'!$K$7="..."),AND(G774="641",'641 - CPSX'!$K$7="..."),AND(G774="642",'642 - CPSX'!$N$7="..."),AND(G774="242",'242 - CPSX'!$L$7="...")),"...",MONTH(B774)),"")</f>
        <v>12</v>
      </c>
      <c r="B774" s="10">
        <v>41988</v>
      </c>
      <c r="C774" s="11" t="s">
        <v>143</v>
      </c>
      <c r="D774" s="10">
        <v>41988</v>
      </c>
      <c r="E774" s="8" t="s">
        <v>437</v>
      </c>
      <c r="F774" s="5">
        <v>2514063</v>
      </c>
      <c r="G774" s="15" t="s">
        <v>192</v>
      </c>
      <c r="H774" s="7" t="s">
        <v>212</v>
      </c>
      <c r="I774" s="5" t="str">
        <f>IF(AND(G774="154",'154 - CPSX'!$L$7=TH!A774),"154",IF(AND(G774="632",'632 - CPSX'!$K$7=TH!A774),"632",IF(AND(G774="6421",'641 - CPSX'!$K$7=TH!A774),"641",IF(AND(G774="6422",'642 - CPSX'!$N$7=TH!A774),"642",IF(AND(G774="242",'242 - CPSX'!$L$7=TH!A774),"242","")))))</f>
        <v/>
      </c>
    </row>
    <row r="775" spans="1:9">
      <c r="A775" s="6">
        <f>IF(B775&lt;&gt;"",IF(OR(AND(G775="154",'154 - CPSX'!$L$7="..."),AND(G775="632",'632 - CPSX'!$K$7="..."),AND(G775="641",'641 - CPSX'!$K$7="..."),AND(G775="642",'642 - CPSX'!$N$7="..."),AND(G775="242",'242 - CPSX'!$L$7="...")),"...",MONTH(B775)),"")</f>
        <v>12</v>
      </c>
      <c r="B775" s="10">
        <v>41995</v>
      </c>
      <c r="C775" s="11" t="s">
        <v>173</v>
      </c>
      <c r="D775" s="10">
        <v>41995</v>
      </c>
      <c r="E775" s="8" t="s">
        <v>123</v>
      </c>
      <c r="F775" s="5">
        <v>4707445</v>
      </c>
      <c r="G775" s="15" t="s">
        <v>192</v>
      </c>
      <c r="H775" s="7" t="s">
        <v>212</v>
      </c>
      <c r="I775" s="5" t="str">
        <f>IF(AND(G775="154",'154 - CPSX'!$L$7=TH!A775),"154",IF(AND(G775="632",'632 - CPSX'!$K$7=TH!A775),"632",IF(AND(G775="6421",'641 - CPSX'!$K$7=TH!A775),"641",IF(AND(G775="6422",'642 - CPSX'!$N$7=TH!A775),"642",IF(AND(G775="242",'242 - CPSX'!$L$7=TH!A775),"242","")))))</f>
        <v/>
      </c>
    </row>
    <row r="776" spans="1:9">
      <c r="A776" s="6">
        <f>IF(B776&lt;&gt;"",IF(OR(AND(G776="154",'154 - CPSX'!$L$7="..."),AND(G776="632",'632 - CPSX'!$K$7="..."),AND(G776="641",'641 - CPSX'!$K$7="..."),AND(G776="642",'642 - CPSX'!$N$7="..."),AND(G776="242",'242 - CPSX'!$L$7="...")),"...",MONTH(B776)),"")</f>
        <v>12</v>
      </c>
      <c r="B776" s="10">
        <v>41995</v>
      </c>
      <c r="C776" s="11" t="s">
        <v>174</v>
      </c>
      <c r="D776" s="10">
        <v>41995</v>
      </c>
      <c r="E776" s="8" t="s">
        <v>438</v>
      </c>
      <c r="F776" s="5">
        <v>3357500</v>
      </c>
      <c r="G776" s="15" t="s">
        <v>192</v>
      </c>
      <c r="H776" s="7" t="s">
        <v>212</v>
      </c>
      <c r="I776" s="5" t="str">
        <f>IF(AND(G776="154",'154 - CPSX'!$L$7=TH!A776),"154",IF(AND(G776="632",'632 - CPSX'!$K$7=TH!A776),"632",IF(AND(G776="6421",'641 - CPSX'!$K$7=TH!A776),"641",IF(AND(G776="6422",'642 - CPSX'!$N$7=TH!A776),"642",IF(AND(G776="242",'242 - CPSX'!$L$7=TH!A776),"242","")))))</f>
        <v/>
      </c>
    </row>
    <row r="777" spans="1:9">
      <c r="A777" s="6">
        <f>IF(B777&lt;&gt;"",IF(OR(AND(G777="154",'154 - CPSX'!$L$7="..."),AND(G777="632",'632 - CPSX'!$K$7="..."),AND(G777="641",'641 - CPSX'!$K$7="..."),AND(G777="642",'642 - CPSX'!$N$7="..."),AND(G777="242",'242 - CPSX'!$L$7="...")),"...",MONTH(B777)),"")</f>
        <v>12</v>
      </c>
      <c r="B777" s="10">
        <v>41996</v>
      </c>
      <c r="C777" s="11" t="s">
        <v>439</v>
      </c>
      <c r="D777" s="10">
        <v>41996</v>
      </c>
      <c r="E777" s="8" t="s">
        <v>440</v>
      </c>
      <c r="F777" s="5">
        <v>495455</v>
      </c>
      <c r="G777" s="15" t="s">
        <v>192</v>
      </c>
      <c r="H777" s="7" t="s">
        <v>212</v>
      </c>
      <c r="I777" s="5" t="str">
        <f>IF(AND(G777="154",'154 - CPSX'!$L$7=TH!A777),"154",IF(AND(G777="632",'632 - CPSX'!$K$7=TH!A777),"632",IF(AND(G777="6421",'641 - CPSX'!$K$7=TH!A777),"641",IF(AND(G777="6422",'642 - CPSX'!$N$7=TH!A777),"642",IF(AND(G777="242",'242 - CPSX'!$L$7=TH!A777),"242","")))))</f>
        <v/>
      </c>
    </row>
    <row r="778" spans="1:9">
      <c r="A778" s="6">
        <f>IF(B778&lt;&gt;"",IF(OR(AND(G778="154",'154 - CPSX'!$L$7="..."),AND(G778="632",'632 - CPSX'!$K$7="..."),AND(G778="641",'641 - CPSX'!$K$7="..."),AND(G778="642",'642 - CPSX'!$N$7="..."),AND(G778="242",'242 - CPSX'!$L$7="...")),"...",MONTH(B778)),"")</f>
        <v>12</v>
      </c>
      <c r="B778" s="10">
        <v>41996</v>
      </c>
      <c r="C778" s="11" t="s">
        <v>441</v>
      </c>
      <c r="D778" s="10">
        <v>41996</v>
      </c>
      <c r="E778" s="8" t="s">
        <v>107</v>
      </c>
      <c r="F778" s="5">
        <v>10000000</v>
      </c>
      <c r="G778" s="15" t="s">
        <v>192</v>
      </c>
      <c r="H778" s="7" t="s">
        <v>212</v>
      </c>
      <c r="I778" s="5" t="str">
        <f>IF(AND(G778="154",'154 - CPSX'!$L$7=TH!A778),"154",IF(AND(G778="632",'632 - CPSX'!$K$7=TH!A778),"632",IF(AND(G778="6421",'641 - CPSX'!$K$7=TH!A778),"641",IF(AND(G778="6422",'642 - CPSX'!$N$7=TH!A778),"642",IF(AND(G778="242",'242 - CPSX'!$L$7=TH!A778),"242","")))))</f>
        <v/>
      </c>
    </row>
    <row r="779" spans="1:9">
      <c r="A779" s="6">
        <f>IF(B779&lt;&gt;"",IF(OR(AND(G779="154",'154 - CPSX'!$L$7="..."),AND(G779="632",'632 - CPSX'!$K$7="..."),AND(G779="641",'641 - CPSX'!$K$7="..."),AND(G779="642",'642 - CPSX'!$N$7="..."),AND(G779="242",'242 - CPSX'!$L$7="...")),"...",MONTH(B779)),"")</f>
        <v>12</v>
      </c>
      <c r="B779" s="10">
        <v>41999</v>
      </c>
      <c r="C779" s="11" t="s">
        <v>442</v>
      </c>
      <c r="D779" s="10">
        <v>41999</v>
      </c>
      <c r="E779" s="8" t="s">
        <v>443</v>
      </c>
      <c r="F779" s="5">
        <v>4407680</v>
      </c>
      <c r="G779" s="15" t="s">
        <v>192</v>
      </c>
      <c r="H779" s="7" t="s">
        <v>212</v>
      </c>
      <c r="I779" s="5" t="str">
        <f>IF(AND(G779="154",'154 - CPSX'!$L$7=TH!A779),"154",IF(AND(G779="632",'632 - CPSX'!$K$7=TH!A779),"632",IF(AND(G779="6421",'641 - CPSX'!$K$7=TH!A779),"641",IF(AND(G779="6422",'642 - CPSX'!$N$7=TH!A779),"642",IF(AND(G779="242",'242 - CPSX'!$L$7=TH!A779),"242","")))))</f>
        <v/>
      </c>
    </row>
    <row r="780" spans="1:9">
      <c r="A780" s="6">
        <f>IF(B780&lt;&gt;"",IF(OR(AND(G780="154",'154 - CPSX'!$L$7="..."),AND(G780="632",'632 - CPSX'!$K$7="..."),AND(G780="641",'641 - CPSX'!$K$7="..."),AND(G780="642",'642 - CPSX'!$N$7="..."),AND(G780="242",'242 - CPSX'!$L$7="...")),"...",MONTH(B780)),"")</f>
        <v>12</v>
      </c>
      <c r="B780" s="10">
        <v>42000</v>
      </c>
      <c r="C780" s="11" t="s">
        <v>444</v>
      </c>
      <c r="D780" s="10">
        <v>42000</v>
      </c>
      <c r="E780" s="8" t="s">
        <v>445</v>
      </c>
      <c r="F780" s="5">
        <v>16300000</v>
      </c>
      <c r="G780" s="15" t="s">
        <v>192</v>
      </c>
      <c r="H780" s="7" t="s">
        <v>212</v>
      </c>
      <c r="I780" s="5" t="str">
        <f>IF(AND(G780="154",'154 - CPSX'!$L$7=TH!A780),"154",IF(AND(G780="632",'632 - CPSX'!$K$7=TH!A780),"632",IF(AND(G780="6421",'641 - CPSX'!$K$7=TH!A780),"641",IF(AND(G780="6422",'642 - CPSX'!$N$7=TH!A780),"642",IF(AND(G780="242",'242 - CPSX'!$L$7=TH!A780),"242","")))))</f>
        <v/>
      </c>
    </row>
    <row r="781" spans="1:9">
      <c r="A781" s="6">
        <f>IF(B781&lt;&gt;"",IF(OR(AND(G781="154",'154 - CPSX'!$L$7="..."),AND(G781="632",'632 - CPSX'!$K$7="..."),AND(G781="641",'641 - CPSX'!$K$7="..."),AND(G781="642",'642 - CPSX'!$N$7="..."),AND(G781="242",'242 - CPSX'!$L$7="...")),"...",MONTH(B781)),"")</f>
        <v>12</v>
      </c>
      <c r="B781" s="10">
        <v>42002</v>
      </c>
      <c r="C781" s="11" t="s">
        <v>446</v>
      </c>
      <c r="D781" s="10">
        <v>42002</v>
      </c>
      <c r="E781" s="8" t="s">
        <v>447</v>
      </c>
      <c r="F781" s="5">
        <v>14400000</v>
      </c>
      <c r="G781" s="15" t="s">
        <v>192</v>
      </c>
      <c r="H781" s="7" t="s">
        <v>212</v>
      </c>
      <c r="I781" s="5" t="str">
        <f>IF(AND(G781="154",'154 - CPSX'!$L$7=TH!A781),"154",IF(AND(G781="632",'632 - CPSX'!$K$7=TH!A781),"632",IF(AND(G781="6421",'641 - CPSX'!$K$7=TH!A781),"641",IF(AND(G781="6422",'642 - CPSX'!$N$7=TH!A781),"642",IF(AND(G781="242",'242 - CPSX'!$L$7=TH!A781),"242","")))))</f>
        <v/>
      </c>
    </row>
    <row r="782" spans="1:9">
      <c r="A782" s="6">
        <f>IF(B782&lt;&gt;"",IF(OR(AND(G782="154",'154 - CPSX'!$L$7="..."),AND(G782="632",'632 - CPSX'!$K$7="..."),AND(G782="641",'641 - CPSX'!$K$7="..."),AND(G782="642",'642 - CPSX'!$N$7="..."),AND(G782="242",'242 - CPSX'!$L$7="...")),"...",MONTH(B782)),"")</f>
        <v>12</v>
      </c>
      <c r="B782" s="10">
        <v>42003</v>
      </c>
      <c r="C782" s="11" t="s">
        <v>448</v>
      </c>
      <c r="D782" s="10">
        <v>42003</v>
      </c>
      <c r="E782" s="8" t="s">
        <v>123</v>
      </c>
      <c r="F782" s="5">
        <v>1596000</v>
      </c>
      <c r="G782" s="15" t="s">
        <v>192</v>
      </c>
      <c r="H782" s="7" t="s">
        <v>212</v>
      </c>
      <c r="I782" s="5" t="str">
        <f>IF(AND(G782="154",'154 - CPSX'!$L$7=TH!A782),"154",IF(AND(G782="632",'632 - CPSX'!$K$7=TH!A782),"632",IF(AND(G782="6421",'641 - CPSX'!$K$7=TH!A782),"641",IF(AND(G782="6422",'642 - CPSX'!$N$7=TH!A782),"642",IF(AND(G782="242",'242 - CPSX'!$L$7=TH!A782),"242","")))))</f>
        <v/>
      </c>
    </row>
    <row r="783" spans="1:9">
      <c r="A783" s="6">
        <f>IF(B783&lt;&gt;"",IF(OR(AND(G783="154",'154 - CPSX'!$L$7="..."),AND(G783="632",'632 - CPSX'!$K$7="..."),AND(G783="641",'641 - CPSX'!$K$7="..."),AND(G783="642",'642 - CPSX'!$N$7="..."),AND(G783="242",'242 - CPSX'!$L$7="...")),"...",MONTH(B783)),"")</f>
        <v>12</v>
      </c>
      <c r="B783" s="10">
        <v>42004</v>
      </c>
      <c r="C783" s="11" t="s">
        <v>449</v>
      </c>
      <c r="D783" s="10">
        <v>41995</v>
      </c>
      <c r="E783" s="8" t="s">
        <v>450</v>
      </c>
      <c r="F783" s="5">
        <v>1613637</v>
      </c>
      <c r="G783" s="15" t="s">
        <v>198</v>
      </c>
      <c r="H783" s="7" t="s">
        <v>212</v>
      </c>
      <c r="I783" s="5" t="str">
        <f>IF(AND(G783="154",'154 - CPSX'!$L$7=TH!A783),"154",IF(AND(G783="632",'632 - CPSX'!$K$7=TH!A783),"632",IF(AND(G783="6421",'641 - CPSX'!$K$7=TH!A783),"641",IF(AND(G783="6422",'642 - CPSX'!$N$7=TH!A783),"642",IF(AND(G783="242",'242 - CPSX'!$L$7=TH!A783),"242","")))))</f>
        <v/>
      </c>
    </row>
    <row r="784" spans="1:9">
      <c r="A784" s="6">
        <f>IF(B784&lt;&gt;"",IF(OR(AND(G784="154",'154 - CPSX'!$L$7="..."),AND(G784="632",'632 - CPSX'!$K$7="..."),AND(G784="641",'641 - CPSX'!$K$7="..."),AND(G784="642",'642 - CPSX'!$N$7="..."),AND(G784="242",'242 - CPSX'!$L$7="...")),"...",MONTH(B784)),"")</f>
        <v>12</v>
      </c>
      <c r="B784" s="10">
        <v>42004</v>
      </c>
      <c r="C784" s="11" t="s">
        <v>451</v>
      </c>
      <c r="D784" s="10">
        <v>42004</v>
      </c>
      <c r="E784" s="8" t="s">
        <v>432</v>
      </c>
      <c r="F784" s="5">
        <v>998727</v>
      </c>
      <c r="G784" s="15" t="s">
        <v>192</v>
      </c>
      <c r="H784" s="7" t="s">
        <v>212</v>
      </c>
      <c r="I784" s="5" t="str">
        <f>IF(AND(G784="154",'154 - CPSX'!$L$7=TH!A784),"154",IF(AND(G784="632",'632 - CPSX'!$K$7=TH!A784),"632",IF(AND(G784="6421",'641 - CPSX'!$K$7=TH!A784),"641",IF(AND(G784="6422",'642 - CPSX'!$N$7=TH!A784),"642",IF(AND(G784="242",'242 - CPSX'!$L$7=TH!A784),"242","")))))</f>
        <v/>
      </c>
    </row>
    <row r="785" spans="1:9">
      <c r="A785" s="6">
        <f>IF(B785&lt;&gt;"",IF(OR(AND(G785="154",'154 - CPSX'!$L$7="..."),AND(G785="632",'632 - CPSX'!$K$7="..."),AND(G785="641",'641 - CPSX'!$K$7="..."),AND(G785="642",'642 - CPSX'!$N$7="..."),AND(G785="242",'242 - CPSX'!$L$7="...")),"...",MONTH(B785)),"")</f>
        <v>12</v>
      </c>
      <c r="B785" s="10">
        <v>42004</v>
      </c>
      <c r="C785" s="11" t="s">
        <v>452</v>
      </c>
      <c r="D785" s="10">
        <v>42004</v>
      </c>
      <c r="E785" s="8" t="s">
        <v>425</v>
      </c>
      <c r="F785" s="5">
        <v>500000</v>
      </c>
      <c r="G785" s="15" t="s">
        <v>192</v>
      </c>
      <c r="H785" s="7" t="s">
        <v>212</v>
      </c>
      <c r="I785" s="5" t="str">
        <f>IF(AND(G785="154",'154 - CPSX'!$L$7=TH!A785),"154",IF(AND(G785="632",'632 - CPSX'!$K$7=TH!A785),"632",IF(AND(G785="6421",'641 - CPSX'!$K$7=TH!A785),"641",IF(AND(G785="6422",'642 - CPSX'!$N$7=TH!A785),"642",IF(AND(G785="242",'242 - CPSX'!$L$7=TH!A785),"242","")))))</f>
        <v/>
      </c>
    </row>
    <row r="786" spans="1:9">
      <c r="A786" s="6">
        <f>IF(B786&lt;&gt;"",IF(OR(AND(G786="154",'154 - CPSX'!$L$7="..."),AND(G786="632",'632 - CPSX'!$K$7="..."),AND(G786="641",'641 - CPSX'!$K$7="..."),AND(G786="642",'642 - CPSX'!$N$7="..."),AND(G786="242",'242 - CPSX'!$L$7="...")),"...",MONTH(B786)),"")</f>
        <v>12</v>
      </c>
      <c r="B786" s="10">
        <v>42004</v>
      </c>
      <c r="C786" s="11" t="s">
        <v>453</v>
      </c>
      <c r="D786" s="10">
        <v>42004</v>
      </c>
      <c r="E786" s="8" t="s">
        <v>124</v>
      </c>
      <c r="F786" s="5">
        <v>336357</v>
      </c>
      <c r="G786" s="15" t="s">
        <v>198</v>
      </c>
      <c r="H786" s="7" t="s">
        <v>212</v>
      </c>
      <c r="I786" s="5" t="str">
        <f>IF(AND(G786="154",'154 - CPSX'!$L$7=TH!A786),"154",IF(AND(G786="632",'632 - CPSX'!$K$7=TH!A786),"632",IF(AND(G786="6421",'641 - CPSX'!$K$7=TH!A786),"641",IF(AND(G786="6422",'642 - CPSX'!$N$7=TH!A786),"642",IF(AND(G786="242",'242 - CPSX'!$L$7=TH!A786),"242","")))))</f>
        <v/>
      </c>
    </row>
    <row r="787" spans="1:9">
      <c r="A787" s="6">
        <f>IF(B787&lt;&gt;"",IF(OR(AND(G787="154",'154 - CPSX'!$L$7="..."),AND(G787="632",'632 - CPSX'!$K$7="..."),AND(G787="641",'641 - CPSX'!$K$7="..."),AND(G787="642",'642 - CPSX'!$N$7="..."),AND(G787="242",'242 - CPSX'!$L$7="...")),"...",MONTH(B787)),"")</f>
        <v>12</v>
      </c>
      <c r="B787" s="10">
        <v>42004</v>
      </c>
      <c r="C787" s="11" t="s">
        <v>454</v>
      </c>
      <c r="D787" s="10">
        <v>42004</v>
      </c>
      <c r="E787" s="8" t="s">
        <v>455</v>
      </c>
      <c r="F787" s="5">
        <v>102809</v>
      </c>
      <c r="G787" s="15" t="s">
        <v>192</v>
      </c>
      <c r="H787" s="7" t="s">
        <v>212</v>
      </c>
      <c r="I787" s="5" t="str">
        <f>IF(AND(G787="154",'154 - CPSX'!$L$7=TH!A787),"154",IF(AND(G787="632",'632 - CPSX'!$K$7=TH!A787),"632",IF(AND(G787="6421",'641 - CPSX'!$K$7=TH!A787),"641",IF(AND(G787="6422",'642 - CPSX'!$N$7=TH!A787),"642",IF(AND(G787="242",'242 - CPSX'!$L$7=TH!A787),"242","")))))</f>
        <v/>
      </c>
    </row>
    <row r="788" spans="1:9">
      <c r="A788" s="6">
        <f>IF(B788&lt;&gt;"",IF(OR(AND(G788="154",'154 - CPSX'!$L$7="..."),AND(G788="632",'632 - CPSX'!$K$7="..."),AND(G788="641",'641 - CPSX'!$K$7="..."),AND(G788="642",'642 - CPSX'!$N$7="..."),AND(G788="242",'242 - CPSX'!$L$7="...")),"...",MONTH(B788)),"")</f>
        <v>12</v>
      </c>
      <c r="B788" s="10">
        <v>42004</v>
      </c>
      <c r="C788" s="11" t="s">
        <v>456</v>
      </c>
      <c r="D788" s="10">
        <v>42004</v>
      </c>
      <c r="E788" s="8" t="s">
        <v>457</v>
      </c>
      <c r="F788" s="5">
        <v>5244225</v>
      </c>
      <c r="G788" s="15" t="s">
        <v>192</v>
      </c>
      <c r="H788" s="7" t="s">
        <v>212</v>
      </c>
      <c r="I788" s="5" t="str">
        <f>IF(AND(G788="154",'154 - CPSX'!$L$7=TH!A788),"154",IF(AND(G788="632",'632 - CPSX'!$K$7=TH!A788),"632",IF(AND(G788="6421",'641 - CPSX'!$K$7=TH!A788),"641",IF(AND(G788="6422",'642 - CPSX'!$N$7=TH!A788),"642",IF(AND(G788="242",'242 - CPSX'!$L$7=TH!A788),"242","")))))</f>
        <v/>
      </c>
    </row>
    <row r="789" spans="1:9">
      <c r="A789" s="6">
        <f>IF(B789&lt;&gt;"",IF(OR(AND(G789="154",'154 - CPSX'!$L$7="..."),AND(G789="632",'632 - CPSX'!$K$7="..."),AND(G789="641",'641 - CPSX'!$K$7="..."),AND(G789="642",'642 - CPSX'!$N$7="..."),AND(G789="242",'242 - CPSX'!$L$7="...")),"...",MONTH(B789)),"")</f>
        <v>12</v>
      </c>
      <c r="B789" s="10">
        <v>42004</v>
      </c>
      <c r="C789" s="11" t="s">
        <v>456</v>
      </c>
      <c r="D789" s="10">
        <v>42004</v>
      </c>
      <c r="E789" s="8" t="s">
        <v>188</v>
      </c>
      <c r="F789" s="5">
        <v>550000</v>
      </c>
      <c r="G789" s="15" t="s">
        <v>192</v>
      </c>
      <c r="H789" s="7" t="s">
        <v>212</v>
      </c>
      <c r="I789" s="5" t="str">
        <f>IF(AND(G789="154",'154 - CPSX'!$L$7=TH!A789),"154",IF(AND(G789="632",'632 - CPSX'!$K$7=TH!A789),"632",IF(AND(G789="6421",'641 - CPSX'!$K$7=TH!A789),"641",IF(AND(G789="6422",'642 - CPSX'!$N$7=TH!A789),"642",IF(AND(G789="242",'242 - CPSX'!$L$7=TH!A789),"242","")))))</f>
        <v/>
      </c>
    </row>
    <row r="790" spans="1:9">
      <c r="A790" s="6">
        <f>IF(B790&lt;&gt;"",IF(OR(AND(G790="154",'154 - CPSX'!$L$7="..."),AND(G790="632",'632 - CPSX'!$K$7="..."),AND(G790="641",'641 - CPSX'!$K$7="..."),AND(G790="642",'642 - CPSX'!$N$7="..."),AND(G790="242",'242 - CPSX'!$L$7="...")),"...",MONTH(B790)),"")</f>
        <v>12</v>
      </c>
      <c r="B790" s="10">
        <v>42004</v>
      </c>
      <c r="C790" s="11" t="s">
        <v>39</v>
      </c>
      <c r="D790" s="10">
        <v>41984</v>
      </c>
      <c r="E790" s="8" t="s">
        <v>250</v>
      </c>
      <c r="F790" s="5">
        <v>12000000</v>
      </c>
      <c r="G790" s="15" t="s">
        <v>192</v>
      </c>
      <c r="H790" s="7" t="s">
        <v>18</v>
      </c>
      <c r="I790" s="5" t="str">
        <f>IF(AND(G790="154",'154 - CPSX'!$L$7=TH!A790),"154",IF(AND(G790="632",'632 - CPSX'!$K$7=TH!A790),"632",IF(AND(G790="6421",'641 - CPSX'!$K$7=TH!A790),"641",IF(AND(G790="6422",'642 - CPSX'!$N$7=TH!A790),"642",IF(AND(G790="242",'242 - CPSX'!$L$7=TH!A790),"242","")))))</f>
        <v/>
      </c>
    </row>
    <row r="791" spans="1:9">
      <c r="A791" s="6">
        <f>IF(B791&lt;&gt;"",IF(OR(AND(G791="154",'154 - CPSX'!$L$7="..."),AND(G791="632",'632 - CPSX'!$K$7="..."),AND(G791="641",'641 - CPSX'!$K$7="..."),AND(G791="642",'642 - CPSX'!$N$7="..."),AND(G791="242",'242 - CPSX'!$L$7="...")),"...",MONTH(B791)),"")</f>
        <v>12</v>
      </c>
      <c r="B791" s="10">
        <v>42004</v>
      </c>
      <c r="C791" s="11" t="s">
        <v>39</v>
      </c>
      <c r="D791" s="10">
        <v>42004</v>
      </c>
      <c r="E791" s="8" t="s">
        <v>104</v>
      </c>
      <c r="F791" s="5">
        <v>124441299</v>
      </c>
      <c r="G791" s="15" t="s">
        <v>198</v>
      </c>
      <c r="H791" s="7" t="s">
        <v>18</v>
      </c>
      <c r="I791" s="5" t="str">
        <f>IF(AND(G791="154",'154 - CPSX'!$L$7=TH!A791),"154",IF(AND(G791="632",'632 - CPSX'!$K$7=TH!A791),"632",IF(AND(G791="6421",'641 - CPSX'!$K$7=TH!A791),"641",IF(AND(G791="6422",'642 - CPSX'!$N$7=TH!A791),"642",IF(AND(G791="242",'242 - CPSX'!$L$7=TH!A791),"242","")))))</f>
        <v/>
      </c>
    </row>
    <row r="792" spans="1:9">
      <c r="A792" s="6">
        <f>IF(B792&lt;&gt;"",IF(OR(AND(G792="154",'154 - CPSX'!$L$7="..."),AND(G792="632",'632 - CPSX'!$K$7="..."),AND(G792="641",'641 - CPSX'!$K$7="..."),AND(G792="642",'642 - CPSX'!$N$7="..."),AND(G792="242",'242 - CPSX'!$L$7="...")),"...",MONTH(B792)),"")</f>
        <v>12</v>
      </c>
      <c r="B792" s="10">
        <v>42004</v>
      </c>
      <c r="C792" s="11" t="s">
        <v>39</v>
      </c>
      <c r="D792" s="10">
        <v>41970</v>
      </c>
      <c r="E792" s="8" t="s">
        <v>105</v>
      </c>
      <c r="F792" s="5">
        <v>14980000</v>
      </c>
      <c r="G792" s="15" t="s">
        <v>198</v>
      </c>
      <c r="H792" s="7" t="s">
        <v>18</v>
      </c>
      <c r="I792" s="5" t="str">
        <f>IF(AND(G792="154",'154 - CPSX'!$L$7=TH!A792),"154",IF(AND(G792="632",'632 - CPSX'!$K$7=TH!A792),"632",IF(AND(G792="6421",'641 - CPSX'!$K$7=TH!A792),"641",IF(AND(G792="6422",'642 - CPSX'!$N$7=TH!A792),"642",IF(AND(G792="242",'242 - CPSX'!$L$7=TH!A792),"242","")))))</f>
        <v/>
      </c>
    </row>
    <row r="793" spans="1:9">
      <c r="A793" s="6">
        <f>IF(B793&lt;&gt;"",IF(OR(AND(G793="154",'154 - CPSX'!$L$7="..."),AND(G793="632",'632 - CPSX'!$K$7="..."),AND(G793="641",'641 - CPSX'!$K$7="..."),AND(G793="642",'642 - CPSX'!$N$7="..."),AND(G793="242",'242 - CPSX'!$L$7="...")),"...",MONTH(B793)),"")</f>
        <v>12</v>
      </c>
      <c r="B793" s="10">
        <v>42004</v>
      </c>
      <c r="C793" s="11" t="s">
        <v>39</v>
      </c>
      <c r="D793" s="10">
        <v>41970</v>
      </c>
      <c r="E793" s="8" t="s">
        <v>324</v>
      </c>
      <c r="F793" s="5">
        <v>5200200</v>
      </c>
      <c r="G793" s="15" t="s">
        <v>198</v>
      </c>
      <c r="H793" s="7" t="s">
        <v>18</v>
      </c>
      <c r="I793" s="5" t="str">
        <f>IF(AND(G793="154",'154 - CPSX'!$L$7=TH!A793),"154",IF(AND(G793="632",'632 - CPSX'!$K$7=TH!A793),"632",IF(AND(G793="6421",'641 - CPSX'!$K$7=TH!A793),"641",IF(AND(G793="6422",'642 - CPSX'!$N$7=TH!A793),"642",IF(AND(G793="242",'242 - CPSX'!$L$7=TH!A793),"242","")))))</f>
        <v/>
      </c>
    </row>
    <row r="794" spans="1:9">
      <c r="A794" s="6">
        <f>IF(B794&lt;&gt;"",IF(OR(AND(G794="154",'154 - CPSX'!$L$7="..."),AND(G794="632",'632 - CPSX'!$K$7="..."),AND(G794="641",'641 - CPSX'!$K$7="..."),AND(G794="642",'642 - CPSX'!$N$7="..."),AND(G794="242",'242 - CPSX'!$L$7="...")),"...",MONTH(B794)),"")</f>
        <v>12</v>
      </c>
      <c r="B794" s="10">
        <v>42004</v>
      </c>
      <c r="C794" s="11" t="s">
        <v>39</v>
      </c>
      <c r="D794" s="10">
        <v>41977</v>
      </c>
      <c r="E794" s="8" t="s">
        <v>105</v>
      </c>
      <c r="F794" s="5">
        <v>14538400</v>
      </c>
      <c r="G794" s="15" t="s">
        <v>198</v>
      </c>
      <c r="H794" s="7" t="s">
        <v>18</v>
      </c>
      <c r="I794" s="5" t="str">
        <f>IF(AND(G794="154",'154 - CPSX'!$L$7=TH!A794),"154",IF(AND(G794="632",'632 - CPSX'!$K$7=TH!A794),"632",IF(AND(G794="6421",'641 - CPSX'!$K$7=TH!A794),"641",IF(AND(G794="6422",'642 - CPSX'!$N$7=TH!A794),"642",IF(AND(G794="242",'242 - CPSX'!$L$7=TH!A794),"242","")))))</f>
        <v/>
      </c>
    </row>
    <row r="795" spans="1:9">
      <c r="A795" s="6">
        <f>IF(B795&lt;&gt;"",IF(OR(AND(G795="154",'154 - CPSX'!$L$7="..."),AND(G795="632",'632 - CPSX'!$K$7="..."),AND(G795="641",'641 - CPSX'!$K$7="..."),AND(G795="642",'642 - CPSX'!$N$7="..."),AND(G795="242",'242 - CPSX'!$L$7="...")),"...",MONTH(B795)),"")</f>
        <v>12</v>
      </c>
      <c r="B795" s="10">
        <v>42004</v>
      </c>
      <c r="C795" s="11" t="s">
        <v>39</v>
      </c>
      <c r="D795" s="10">
        <v>41977</v>
      </c>
      <c r="E795" s="8" t="s">
        <v>324</v>
      </c>
      <c r="F795" s="5">
        <v>4553940</v>
      </c>
      <c r="G795" s="15" t="s">
        <v>198</v>
      </c>
      <c r="H795" s="7" t="s">
        <v>18</v>
      </c>
      <c r="I795" s="5" t="str">
        <f>IF(AND(G795="154",'154 - CPSX'!$L$7=TH!A795),"154",IF(AND(G795="632",'632 - CPSX'!$K$7=TH!A795),"632",IF(AND(G795="6421",'641 - CPSX'!$K$7=TH!A795),"641",IF(AND(G795="6422",'642 - CPSX'!$N$7=TH!A795),"642",IF(AND(G795="242",'242 - CPSX'!$L$7=TH!A795),"242","")))))</f>
        <v/>
      </c>
    </row>
    <row r="796" spans="1:9">
      <c r="A796" s="6">
        <f>IF(B796&lt;&gt;"",IF(OR(AND(G796="154",'154 - CPSX'!$L$7="..."),AND(G796="632",'632 - CPSX'!$K$7="..."),AND(G796="641",'641 - CPSX'!$K$7="..."),AND(G796="642",'642 - CPSX'!$N$7="..."),AND(G796="242",'242 - CPSX'!$L$7="...")),"...",MONTH(B796)),"")</f>
        <v>12</v>
      </c>
      <c r="B796" s="10">
        <v>42004</v>
      </c>
      <c r="C796" s="11" t="s">
        <v>39</v>
      </c>
      <c r="D796" s="10">
        <v>41991</v>
      </c>
      <c r="E796" s="8" t="s">
        <v>106</v>
      </c>
      <c r="F796" s="5">
        <v>29590000</v>
      </c>
      <c r="G796" s="15" t="s">
        <v>192</v>
      </c>
      <c r="H796" s="7" t="s">
        <v>18</v>
      </c>
      <c r="I796" s="5" t="str">
        <f>IF(AND(G796="154",'154 - CPSX'!$L$7=TH!A796),"154",IF(AND(G796="632",'632 - CPSX'!$K$7=TH!A796),"632",IF(AND(G796="6421",'641 - CPSX'!$K$7=TH!A796),"641",IF(AND(G796="6422",'642 - CPSX'!$N$7=TH!A796),"642",IF(AND(G796="242",'242 - CPSX'!$L$7=TH!A796),"242","")))))</f>
        <v/>
      </c>
    </row>
    <row r="797" spans="1:9">
      <c r="A797" s="6">
        <f>IF(B797&lt;&gt;"",IF(OR(AND(G797="154",'154 - CPSX'!$L$7="..."),AND(G797="632",'632 - CPSX'!$K$7="..."),AND(G797="641",'641 - CPSX'!$K$7="..."),AND(G797="642",'642 - CPSX'!$N$7="..."),AND(G797="242",'242 - CPSX'!$L$7="...")),"...",MONTH(B797)),"")</f>
        <v>12</v>
      </c>
      <c r="B797" s="10">
        <v>42004</v>
      </c>
      <c r="C797" s="11" t="s">
        <v>39</v>
      </c>
      <c r="D797" s="10">
        <v>41998</v>
      </c>
      <c r="E797" s="8" t="s">
        <v>105</v>
      </c>
      <c r="F797" s="5">
        <v>14555400</v>
      </c>
      <c r="G797" s="15" t="s">
        <v>198</v>
      </c>
      <c r="H797" s="7" t="s">
        <v>18</v>
      </c>
      <c r="I797" s="5" t="str">
        <f>IF(AND(G797="154",'154 - CPSX'!$L$7=TH!A797),"154",IF(AND(G797="632",'632 - CPSX'!$K$7=TH!A797),"632",IF(AND(G797="6421",'641 - CPSX'!$K$7=TH!A797),"641",IF(AND(G797="6422",'642 - CPSX'!$N$7=TH!A797),"642",IF(AND(G797="242",'242 - CPSX'!$L$7=TH!A797),"242","")))))</f>
        <v/>
      </c>
    </row>
    <row r="798" spans="1:9">
      <c r="A798" s="6">
        <f>IF(B798&lt;&gt;"",IF(OR(AND(G798="154",'154 - CPSX'!$L$7="..."),AND(G798="632",'632 - CPSX'!$K$7="..."),AND(G798="641",'641 - CPSX'!$K$7="..."),AND(G798="642",'642 - CPSX'!$N$7="..."),AND(G798="242",'242 - CPSX'!$L$7="...")),"...",MONTH(B798)),"")</f>
        <v>12</v>
      </c>
      <c r="B798" s="10">
        <v>42004</v>
      </c>
      <c r="C798" s="11" t="s">
        <v>39</v>
      </c>
      <c r="D798" s="10">
        <v>41998</v>
      </c>
      <c r="E798" s="8" t="s">
        <v>324</v>
      </c>
      <c r="F798" s="5">
        <v>5950590</v>
      </c>
      <c r="G798" s="15" t="s">
        <v>198</v>
      </c>
      <c r="H798" s="7" t="s">
        <v>18</v>
      </c>
      <c r="I798" s="5" t="str">
        <f>IF(AND(G798="154",'154 - CPSX'!$L$7=TH!A798),"154",IF(AND(G798="632",'632 - CPSX'!$K$7=TH!A798),"632",IF(AND(G798="6421",'641 - CPSX'!$K$7=TH!A798),"641",IF(AND(G798="6422",'642 - CPSX'!$N$7=TH!A798),"642",IF(AND(G798="242",'242 - CPSX'!$L$7=TH!A798),"242","")))))</f>
        <v/>
      </c>
    </row>
    <row r="799" spans="1:9">
      <c r="A799" s="6">
        <f>IF(B799&lt;&gt;"",IF(OR(AND(G799="154",'154 - CPSX'!$L$7="..."),AND(G799="632",'632 - CPSX'!$K$7="..."),AND(G799="641",'641 - CPSX'!$K$7="..."),AND(G799="642",'642 - CPSX'!$N$7="..."),AND(G799="242",'242 - CPSX'!$L$7="...")),"...",MONTH(B799)),"")</f>
        <v>12</v>
      </c>
      <c r="B799" s="10">
        <v>42004</v>
      </c>
      <c r="C799" s="11" t="s">
        <v>39</v>
      </c>
      <c r="D799" s="10">
        <v>41999</v>
      </c>
      <c r="E799" s="8" t="s">
        <v>105</v>
      </c>
      <c r="F799" s="5">
        <v>80268750</v>
      </c>
      <c r="G799" s="15" t="s">
        <v>198</v>
      </c>
      <c r="H799" s="7" t="s">
        <v>18</v>
      </c>
      <c r="I799" s="5" t="str">
        <f>IF(AND(G799="154",'154 - CPSX'!$L$7=TH!A799),"154",IF(AND(G799="632",'632 - CPSX'!$K$7=TH!A799),"632",IF(AND(G799="6421",'641 - CPSX'!$K$7=TH!A799),"641",IF(AND(G799="6422",'642 - CPSX'!$N$7=TH!A799),"642",IF(AND(G799="242",'242 - CPSX'!$L$7=TH!A799),"242","")))))</f>
        <v/>
      </c>
    </row>
    <row r="800" spans="1:9">
      <c r="A800" s="6">
        <f>IF(B800&lt;&gt;"",IF(OR(AND(G800="154",'154 - CPSX'!$L$7="..."),AND(G800="632",'632 - CPSX'!$K$7="..."),AND(G800="641",'641 - CPSX'!$K$7="..."),AND(G800="642",'642 - CPSX'!$N$7="..."),AND(G800="242",'242 - CPSX'!$L$7="...")),"...",MONTH(B800)),"")</f>
        <v>12</v>
      </c>
      <c r="B800" s="10">
        <v>42004</v>
      </c>
      <c r="C800" s="11" t="s">
        <v>39</v>
      </c>
      <c r="D800" s="10">
        <v>42003</v>
      </c>
      <c r="E800" s="8" t="s">
        <v>324</v>
      </c>
      <c r="F800" s="5">
        <v>5736540</v>
      </c>
      <c r="G800" s="15" t="s">
        <v>198</v>
      </c>
      <c r="H800" s="7" t="s">
        <v>18</v>
      </c>
      <c r="I800" s="5" t="str">
        <f>IF(AND(G800="154",'154 - CPSX'!$L$7=TH!A800),"154",IF(AND(G800="632",'632 - CPSX'!$K$7=TH!A800),"632",IF(AND(G800="6421",'641 - CPSX'!$K$7=TH!A800),"641",IF(AND(G800="6422",'642 - CPSX'!$N$7=TH!A800),"642",IF(AND(G800="242",'242 - CPSX'!$L$7=TH!A800),"242","")))))</f>
        <v/>
      </c>
    </row>
    <row r="801" spans="1:9">
      <c r="A801" s="6">
        <f>IF(B801&lt;&gt;"",IF(OR(AND(G801="154",'154 - CPSX'!$L$7="..."),AND(G801="632",'632 - CPSX'!$K$7="..."),AND(G801="641",'641 - CPSX'!$K$7="..."),AND(G801="642",'642 - CPSX'!$N$7="..."),AND(G801="242",'242 - CPSX'!$L$7="...")),"...",MONTH(B801)),"")</f>
        <v>12</v>
      </c>
      <c r="B801" s="10">
        <v>41990</v>
      </c>
      <c r="C801" s="11" t="s">
        <v>39</v>
      </c>
      <c r="D801" s="10">
        <v>41990</v>
      </c>
      <c r="E801" s="8" t="s">
        <v>458</v>
      </c>
      <c r="F801" s="5">
        <v>42760</v>
      </c>
      <c r="G801" s="15" t="s">
        <v>192</v>
      </c>
      <c r="H801" s="7" t="s">
        <v>118</v>
      </c>
      <c r="I801" s="5" t="str">
        <f>IF(AND(G801="154",'154 - CPSX'!$L$7=TH!A801),"154",IF(AND(G801="632",'632 - CPSX'!$K$7=TH!A801),"632",IF(AND(G801="6421",'641 - CPSX'!$K$7=TH!A801),"641",IF(AND(G801="6422",'642 - CPSX'!$N$7=TH!A801),"642",IF(AND(G801="242",'242 - CPSX'!$L$7=TH!A801),"242","")))))</f>
        <v/>
      </c>
    </row>
    <row r="802" spans="1:9">
      <c r="A802" s="6">
        <f>IF(B802&lt;&gt;"",IF(OR(AND(G802="154",'154 - CPSX'!$L$7="..."),AND(G802="632",'632 - CPSX'!$K$7="..."),AND(G802="641",'641 - CPSX'!$K$7="..."),AND(G802="642",'642 - CPSX'!$N$7="..."),AND(G802="242",'242 - CPSX'!$L$7="...")),"...",MONTH(B802)),"")</f>
        <v>12</v>
      </c>
      <c r="B802" s="10">
        <v>41990</v>
      </c>
      <c r="C802" s="11" t="s">
        <v>39</v>
      </c>
      <c r="D802" s="10">
        <v>41990</v>
      </c>
      <c r="E802" s="8" t="s">
        <v>459</v>
      </c>
      <c r="F802" s="5">
        <v>238173</v>
      </c>
      <c r="G802" s="15" t="s">
        <v>192</v>
      </c>
      <c r="H802" s="7" t="s">
        <v>118</v>
      </c>
      <c r="I802" s="5" t="str">
        <f>IF(AND(G802="154",'154 - CPSX'!$L$7=TH!A802),"154",IF(AND(G802="632",'632 - CPSX'!$K$7=TH!A802),"632",IF(AND(G802="6421",'641 - CPSX'!$K$7=TH!A802),"641",IF(AND(G802="6422",'642 - CPSX'!$N$7=TH!A802),"642",IF(AND(G802="242",'242 - CPSX'!$L$7=TH!A802),"242","")))))</f>
        <v/>
      </c>
    </row>
    <row r="803" spans="1:9">
      <c r="A803" s="6">
        <f>IF(B803&lt;&gt;"",IF(OR(AND(G803="154",'154 - CPSX'!$L$7="..."),AND(G803="632",'632 - CPSX'!$K$7="..."),AND(G803="641",'641 - CPSX'!$K$7="..."),AND(G803="642",'642 - CPSX'!$N$7="..."),AND(G803="242",'242 - CPSX'!$L$7="...")),"...",MONTH(B803)),"")</f>
        <v>12</v>
      </c>
      <c r="B803" s="10">
        <v>41990</v>
      </c>
      <c r="C803" s="11" t="s">
        <v>39</v>
      </c>
      <c r="D803" s="10">
        <v>41990</v>
      </c>
      <c r="E803" s="8" t="s">
        <v>459</v>
      </c>
      <c r="F803" s="5">
        <v>106045</v>
      </c>
      <c r="G803" s="15" t="s">
        <v>192</v>
      </c>
      <c r="H803" s="7" t="s">
        <v>118</v>
      </c>
      <c r="I803" s="5" t="str">
        <f>IF(AND(G803="154",'154 - CPSX'!$L$7=TH!A803),"154",IF(AND(G803="632",'632 - CPSX'!$K$7=TH!A803),"632",IF(AND(G803="6421",'641 - CPSX'!$K$7=TH!A803),"641",IF(AND(G803="6422",'642 - CPSX'!$N$7=TH!A803),"642",IF(AND(G803="242",'242 - CPSX'!$L$7=TH!A803),"242","")))))</f>
        <v/>
      </c>
    </row>
    <row r="804" spans="1:9">
      <c r="A804" s="6">
        <f>IF(B804&lt;&gt;"",IF(OR(AND(G804="154",'154 - CPSX'!$L$7="..."),AND(G804="632",'632 - CPSX'!$K$7="..."),AND(G804="641",'641 - CPSX'!$K$7="..."),AND(G804="642",'642 - CPSX'!$N$7="..."),AND(G804="242",'242 - CPSX'!$L$7="...")),"...",MONTH(B804)),"")</f>
        <v>12</v>
      </c>
      <c r="B804" s="10">
        <v>41990</v>
      </c>
      <c r="C804" s="11" t="s">
        <v>39</v>
      </c>
      <c r="D804" s="10">
        <v>41990</v>
      </c>
      <c r="E804" s="8" t="s">
        <v>460</v>
      </c>
      <c r="F804" s="5">
        <v>42760</v>
      </c>
      <c r="G804" s="15" t="s">
        <v>192</v>
      </c>
      <c r="H804" s="7" t="s">
        <v>118</v>
      </c>
      <c r="I804" s="5" t="str">
        <f>IF(AND(G804="154",'154 - CPSX'!$L$7=TH!A804),"154",IF(AND(G804="632",'632 - CPSX'!$K$7=TH!A804),"632",IF(AND(G804="6421",'641 - CPSX'!$K$7=TH!A804),"641",IF(AND(G804="6422",'642 - CPSX'!$N$7=TH!A804),"642",IF(AND(G804="242",'242 - CPSX'!$L$7=TH!A804),"242","")))))</f>
        <v/>
      </c>
    </row>
    <row r="805" spans="1:9">
      <c r="A805" s="6">
        <f>IF(B805&lt;&gt;"",IF(OR(AND(G805="154",'154 - CPSX'!$L$7="..."),AND(G805="632",'632 - CPSX'!$K$7="..."),AND(G805="641",'641 - CPSX'!$K$7="..."),AND(G805="642",'642 - CPSX'!$N$7="..."),AND(G805="242",'242 - CPSX'!$L$7="...")),"...",MONTH(B805)),"")</f>
        <v>12</v>
      </c>
      <c r="B805" s="10">
        <v>41990</v>
      </c>
      <c r="C805" s="11" t="s">
        <v>39</v>
      </c>
      <c r="D805" s="10">
        <v>41990</v>
      </c>
      <c r="E805" s="8" t="s">
        <v>461</v>
      </c>
      <c r="F805" s="5">
        <v>51098</v>
      </c>
      <c r="G805" s="15" t="s">
        <v>192</v>
      </c>
      <c r="H805" s="7" t="s">
        <v>118</v>
      </c>
      <c r="I805" s="5" t="str">
        <f>IF(AND(G805="154",'154 - CPSX'!$L$7=TH!A805),"154",IF(AND(G805="632",'632 - CPSX'!$K$7=TH!A805),"632",IF(AND(G805="6421",'641 - CPSX'!$K$7=TH!A805),"641",IF(AND(G805="6422",'642 - CPSX'!$N$7=TH!A805),"642",IF(AND(G805="242",'242 - CPSX'!$L$7=TH!A805),"242","")))))</f>
        <v/>
      </c>
    </row>
    <row r="806" spans="1:9">
      <c r="A806" s="6">
        <f>IF(B806&lt;&gt;"",IF(OR(AND(G806="154",'154 - CPSX'!$L$7="..."),AND(G806="632",'632 - CPSX'!$K$7="..."),AND(G806="641",'641 - CPSX'!$K$7="..."),AND(G806="642",'642 - CPSX'!$N$7="..."),AND(G806="242",'242 - CPSX'!$L$7="...")),"...",MONTH(B806)),"")</f>
        <v>12</v>
      </c>
      <c r="B806" s="10">
        <v>41996</v>
      </c>
      <c r="C806" s="11" t="s">
        <v>39</v>
      </c>
      <c r="D806" s="10">
        <v>41996</v>
      </c>
      <c r="E806" s="8" t="s">
        <v>351</v>
      </c>
      <c r="F806" s="5">
        <v>89670</v>
      </c>
      <c r="G806" s="15" t="s">
        <v>192</v>
      </c>
      <c r="H806" s="7" t="s">
        <v>118</v>
      </c>
      <c r="I806" s="5" t="str">
        <f>IF(AND(G806="154",'154 - CPSX'!$L$7=TH!A806),"154",IF(AND(G806="632",'632 - CPSX'!$K$7=TH!A806),"632",IF(AND(G806="6421",'641 - CPSX'!$K$7=TH!A806),"641",IF(AND(G806="6422",'642 - CPSX'!$N$7=TH!A806),"642",IF(AND(G806="242",'242 - CPSX'!$L$7=TH!A806),"242","")))))</f>
        <v/>
      </c>
    </row>
    <row r="807" spans="1:9">
      <c r="A807" s="6">
        <f>IF(B807&lt;&gt;"",IF(OR(AND(G807="154",'154 - CPSX'!$L$7="..."),AND(G807="632",'632 - CPSX'!$K$7="..."),AND(G807="641",'641 - CPSX'!$K$7="..."),AND(G807="642",'642 - CPSX'!$N$7="..."),AND(G807="242",'242 - CPSX'!$L$7="...")),"...",MONTH(B807)),"")</f>
        <v>12</v>
      </c>
      <c r="B807" s="10">
        <v>42002</v>
      </c>
      <c r="C807" s="11" t="s">
        <v>39</v>
      </c>
      <c r="D807" s="10">
        <v>42002</v>
      </c>
      <c r="E807" s="8" t="s">
        <v>351</v>
      </c>
      <c r="F807" s="5">
        <v>373936</v>
      </c>
      <c r="G807" s="15" t="s">
        <v>192</v>
      </c>
      <c r="H807" s="7" t="s">
        <v>118</v>
      </c>
      <c r="I807" s="5" t="str">
        <f>IF(AND(G807="154",'154 - CPSX'!$L$7=TH!A807),"154",IF(AND(G807="632",'632 - CPSX'!$K$7=TH!A807),"632",IF(AND(G807="6421",'641 - CPSX'!$K$7=TH!A807),"641",IF(AND(G807="6422",'642 - CPSX'!$N$7=TH!A807),"642",IF(AND(G807="242",'242 - CPSX'!$L$7=TH!A807),"242","")))))</f>
        <v/>
      </c>
    </row>
    <row r="808" spans="1:9">
      <c r="A808" s="6">
        <f>IF(B808&lt;&gt;"",IF(OR(AND(G808="154",'154 - CPSX'!$L$7="..."),AND(G808="632",'632 - CPSX'!$K$7="..."),AND(G808="641",'641 - CPSX'!$K$7="..."),AND(G808="642",'642 - CPSX'!$N$7="..."),AND(G808="242",'242 - CPSX'!$L$7="...")),"...",MONTH(B808)),"")</f>
        <v>12</v>
      </c>
      <c r="B808" s="10">
        <v>42002</v>
      </c>
      <c r="C808" s="11" t="s">
        <v>39</v>
      </c>
      <c r="D808" s="10">
        <v>42002</v>
      </c>
      <c r="E808" s="8" t="s">
        <v>417</v>
      </c>
      <c r="F808" s="5">
        <v>64140</v>
      </c>
      <c r="G808" s="15" t="s">
        <v>192</v>
      </c>
      <c r="H808" s="7" t="s">
        <v>118</v>
      </c>
      <c r="I808" s="5" t="str">
        <f>IF(AND(G808="154",'154 - CPSX'!$L$7=TH!A808),"154",IF(AND(G808="632",'632 - CPSX'!$K$7=TH!A808),"632",IF(AND(G808="6421",'641 - CPSX'!$K$7=TH!A808),"641",IF(AND(G808="6422",'642 - CPSX'!$N$7=TH!A808),"642",IF(AND(G808="242",'242 - CPSX'!$L$7=TH!A808),"242","")))))</f>
        <v/>
      </c>
    </row>
    <row r="809" spans="1:9">
      <c r="A809" s="6">
        <f>IF(B809&lt;&gt;"",IF(OR(AND(G809="154",'154 - CPSX'!$L$7="..."),AND(G809="632",'632 - CPSX'!$K$7="..."),AND(G809="641",'641 - CPSX'!$K$7="..."),AND(G809="642",'642 - CPSX'!$N$7="..."),AND(G809="242",'242 - CPSX'!$L$7="...")),"...",MONTH(B809)),"")</f>
        <v>12</v>
      </c>
      <c r="B809" s="10">
        <v>41977</v>
      </c>
      <c r="C809" s="11" t="s">
        <v>39</v>
      </c>
      <c r="D809" s="10">
        <v>41977</v>
      </c>
      <c r="E809" s="8" t="s">
        <v>391</v>
      </c>
      <c r="F809" s="5">
        <v>1267002</v>
      </c>
      <c r="G809" s="15" t="s">
        <v>192</v>
      </c>
      <c r="H809" s="7" t="s">
        <v>118</v>
      </c>
      <c r="I809" s="5" t="str">
        <f>IF(AND(G809="154",'154 - CPSX'!$L$7=TH!A809),"154",IF(AND(G809="632",'632 - CPSX'!$K$7=TH!A809),"632",IF(AND(G809="6421",'641 - CPSX'!$K$7=TH!A809),"641",IF(AND(G809="6422",'642 - CPSX'!$N$7=TH!A809),"642",IF(AND(G809="242",'242 - CPSX'!$L$7=TH!A809),"242","")))))</f>
        <v/>
      </c>
    </row>
    <row r="810" spans="1:9">
      <c r="A810" s="6">
        <f>IF(B810&lt;&gt;"",IF(OR(AND(G810="154",'154 - CPSX'!$L$7="..."),AND(G810="632",'632 - CPSX'!$K$7="..."),AND(G810="641",'641 - CPSX'!$K$7="..."),AND(G810="642",'642 - CPSX'!$N$7="..."),AND(G810="242",'242 - CPSX'!$L$7="...")),"...",MONTH(B810)),"")</f>
        <v>12</v>
      </c>
      <c r="B810" s="10">
        <v>41977</v>
      </c>
      <c r="C810" s="11" t="s">
        <v>39</v>
      </c>
      <c r="D810" s="10">
        <v>41977</v>
      </c>
      <c r="E810" s="8" t="s">
        <v>392</v>
      </c>
      <c r="F810" s="5">
        <v>3626100</v>
      </c>
      <c r="G810" s="15" t="s">
        <v>192</v>
      </c>
      <c r="H810" s="7" t="s">
        <v>118</v>
      </c>
      <c r="I810" s="5" t="str">
        <f>IF(AND(G810="154",'154 - CPSX'!$L$7=TH!A810),"154",IF(AND(G810="632",'632 - CPSX'!$K$7=TH!A810),"632",IF(AND(G810="6421",'641 - CPSX'!$K$7=TH!A810),"641",IF(AND(G810="6422",'642 - CPSX'!$N$7=TH!A810),"642",IF(AND(G810="242",'242 - CPSX'!$L$7=TH!A810),"242","")))))</f>
        <v/>
      </c>
    </row>
    <row r="811" spans="1:9">
      <c r="A811" s="6">
        <f>IF(B811&lt;&gt;"",IF(OR(AND(G811="154",'154 - CPSX'!$L$7="..."),AND(G811="632",'632 - CPSX'!$K$7="..."),AND(G811="641",'641 - CPSX'!$K$7="..."),AND(G811="642",'642 - CPSX'!$N$7="..."),AND(G811="242",'242 - CPSX'!$L$7="...")),"...",MONTH(B811)),"")</f>
        <v>12</v>
      </c>
      <c r="B811" s="10">
        <v>41998</v>
      </c>
      <c r="C811" s="11" t="s">
        <v>39</v>
      </c>
      <c r="D811" s="10">
        <v>41998</v>
      </c>
      <c r="E811" s="8" t="s">
        <v>119</v>
      </c>
      <c r="F811" s="5">
        <v>2470887</v>
      </c>
      <c r="G811" s="15" t="s">
        <v>192</v>
      </c>
      <c r="H811" s="7" t="s">
        <v>118</v>
      </c>
      <c r="I811" s="5" t="str">
        <f>IF(AND(G811="154",'154 - CPSX'!$L$7=TH!A811),"154",IF(AND(G811="632",'632 - CPSX'!$K$7=TH!A811),"632",IF(AND(G811="6421",'641 - CPSX'!$K$7=TH!A811),"641",IF(AND(G811="6422",'642 - CPSX'!$N$7=TH!A811),"642",IF(AND(G811="242",'242 - CPSX'!$L$7=TH!A811),"242","")))))</f>
        <v/>
      </c>
    </row>
    <row r="812" spans="1:9">
      <c r="A812" s="6">
        <f>IF(B812&lt;&gt;"",IF(OR(AND(G812="154",'154 - CPSX'!$L$7="..."),AND(G812="632",'632 - CPSX'!$K$7="..."),AND(G812="641",'641 - CPSX'!$K$7="..."),AND(G812="642",'642 - CPSX'!$N$7="..."),AND(G812="242",'242 - CPSX'!$L$7="...")),"...",MONTH(B812)),"")</f>
        <v>12</v>
      </c>
      <c r="B812" s="10">
        <v>41998</v>
      </c>
      <c r="C812" s="11" t="s">
        <v>39</v>
      </c>
      <c r="D812" s="10">
        <v>41998</v>
      </c>
      <c r="E812" s="8" t="s">
        <v>371</v>
      </c>
      <c r="F812" s="5">
        <v>246939</v>
      </c>
      <c r="G812" s="15" t="s">
        <v>192</v>
      </c>
      <c r="H812" s="7" t="s">
        <v>118</v>
      </c>
      <c r="I812" s="5" t="str">
        <f>IF(AND(G812="154",'154 - CPSX'!$L$7=TH!A812),"154",IF(AND(G812="632",'632 - CPSX'!$K$7=TH!A812),"632",IF(AND(G812="6421",'641 - CPSX'!$K$7=TH!A812),"641",IF(AND(G812="6422",'642 - CPSX'!$N$7=TH!A812),"642",IF(AND(G812="242",'242 - CPSX'!$L$7=TH!A812),"242","")))))</f>
        <v/>
      </c>
    </row>
    <row r="813" spans="1:9">
      <c r="A813" s="6">
        <f>IF(B813&lt;&gt;"",IF(OR(AND(G813="154",'154 - CPSX'!$L$7="..."),AND(G813="632",'632 - CPSX'!$K$7="..."),AND(G813="641",'641 - CPSX'!$K$7="..."),AND(G813="642",'642 - CPSX'!$N$7="..."),AND(G813="242",'242 - CPSX'!$L$7="...")),"...",MONTH(B813)),"")</f>
        <v>12</v>
      </c>
      <c r="B813" s="10">
        <v>41998</v>
      </c>
      <c r="C813" s="11" t="s">
        <v>39</v>
      </c>
      <c r="D813" s="10">
        <v>41998</v>
      </c>
      <c r="E813" s="8" t="s">
        <v>120</v>
      </c>
      <c r="F813" s="5">
        <v>1881440</v>
      </c>
      <c r="G813" s="15" t="s">
        <v>192</v>
      </c>
      <c r="H813" s="7" t="s">
        <v>118</v>
      </c>
      <c r="I813" s="5" t="str">
        <f>IF(AND(G813="154",'154 - CPSX'!$L$7=TH!A813),"154",IF(AND(G813="632",'632 - CPSX'!$K$7=TH!A813),"632",IF(AND(G813="6421",'641 - CPSX'!$K$7=TH!A813),"641",IF(AND(G813="6422",'642 - CPSX'!$N$7=TH!A813),"642",IF(AND(G813="242",'242 - CPSX'!$L$7=TH!A813),"242","")))))</f>
        <v/>
      </c>
    </row>
    <row r="814" spans="1:9">
      <c r="A814" s="6">
        <f>IF(B814&lt;&gt;"",IF(OR(AND(G814="154",'154 - CPSX'!$L$7="..."),AND(G814="632",'632 - CPSX'!$K$7="..."),AND(G814="641",'641 - CPSX'!$K$7="..."),AND(G814="642",'642 - CPSX'!$N$7="..."),AND(G814="242",'242 - CPSX'!$L$7="...")),"...",MONTH(B814)),"")</f>
        <v>12</v>
      </c>
      <c r="B814" s="10">
        <v>42004</v>
      </c>
      <c r="C814" s="11" t="s">
        <v>39</v>
      </c>
      <c r="D814" s="10">
        <v>42004</v>
      </c>
      <c r="E814" s="8" t="s">
        <v>119</v>
      </c>
      <c r="F814" s="5">
        <v>1881440</v>
      </c>
      <c r="G814" s="15" t="s">
        <v>192</v>
      </c>
      <c r="H814" s="7" t="s">
        <v>118</v>
      </c>
      <c r="I814" s="5" t="str">
        <f>IF(AND(G814="154",'154 - CPSX'!$L$7=TH!A814),"154",IF(AND(G814="632",'632 - CPSX'!$K$7=TH!A814),"632",IF(AND(G814="6421",'641 - CPSX'!$K$7=TH!A814),"641",IF(AND(G814="6422",'642 - CPSX'!$N$7=TH!A814),"642",IF(AND(G814="242",'242 - CPSX'!$L$7=TH!A814),"242","")))))</f>
        <v/>
      </c>
    </row>
    <row r="815" spans="1:9">
      <c r="A815" s="6">
        <f>IF(B815&lt;&gt;"",IF(OR(AND(G815="154",'154 - CPSX'!$L$7="..."),AND(G815="632",'632 - CPSX'!$K$7="..."),AND(G815="641",'641 - CPSX'!$K$7="..."),AND(G815="642",'642 - CPSX'!$N$7="..."),AND(G815="242",'242 - CPSX'!$L$7="...")),"...",MONTH(B815)),"")</f>
        <v>12</v>
      </c>
      <c r="B815" s="10">
        <v>42004</v>
      </c>
      <c r="C815" s="11" t="s">
        <v>39</v>
      </c>
      <c r="D815" s="10">
        <v>42004</v>
      </c>
      <c r="E815" s="8" t="s">
        <v>371</v>
      </c>
      <c r="F815" s="5">
        <v>2129876</v>
      </c>
      <c r="G815" s="15" t="s">
        <v>192</v>
      </c>
      <c r="H815" s="7" t="s">
        <v>118</v>
      </c>
      <c r="I815" s="5" t="str">
        <f>IF(AND(G815="154",'154 - CPSX'!$L$7=TH!A815),"154",IF(AND(G815="632",'632 - CPSX'!$K$7=TH!A815),"632",IF(AND(G815="6421",'641 - CPSX'!$K$7=TH!A815),"641",IF(AND(G815="6422",'642 - CPSX'!$N$7=TH!A815),"642",IF(AND(G815="242",'242 - CPSX'!$L$7=TH!A815),"242","")))))</f>
        <v/>
      </c>
    </row>
    <row r="816" spans="1:9">
      <c r="A816" s="6">
        <f>IF(B816&lt;&gt;"",IF(OR(AND(G816="154",'154 - CPSX'!$L$7="..."),AND(G816="632",'632 - CPSX'!$K$7="..."),AND(G816="641",'641 - CPSX'!$K$7="..."),AND(G816="642",'642 - CPSX'!$N$7="..."),AND(G816="242",'242 - CPSX'!$L$7="...")),"...",MONTH(B816)),"")</f>
        <v>12</v>
      </c>
      <c r="B816" s="10">
        <v>42004</v>
      </c>
      <c r="C816" s="11" t="s">
        <v>39</v>
      </c>
      <c r="D816" s="10">
        <v>42004</v>
      </c>
      <c r="E816" s="8" t="s">
        <v>120</v>
      </c>
      <c r="F816" s="5">
        <v>212945</v>
      </c>
      <c r="G816" s="15" t="s">
        <v>192</v>
      </c>
      <c r="H816" s="7" t="s">
        <v>118</v>
      </c>
      <c r="I816" s="5" t="str">
        <f>IF(AND(G816="154",'154 - CPSX'!$L$7=TH!A816),"154",IF(AND(G816="632",'632 - CPSX'!$K$7=TH!A816),"632",IF(AND(G816="6421",'641 - CPSX'!$K$7=TH!A816),"641",IF(AND(G816="6422",'642 - CPSX'!$N$7=TH!A816),"642",IF(AND(G816="242",'242 - CPSX'!$L$7=TH!A816),"242","")))))</f>
        <v/>
      </c>
    </row>
    <row r="817" spans="1:9">
      <c r="A817" s="6">
        <f>IF(B817&lt;&gt;"",IF(OR(AND(G817="154",'154 - CPSX'!$L$7="..."),AND(G817="632",'632 - CPSX'!$K$7="..."),AND(G817="641",'641 - CPSX'!$K$7="..."),AND(G817="642",'642 - CPSX'!$N$7="..."),AND(G817="242",'242 - CPSX'!$L$7="...")),"...",MONTH(B817)),"")</f>
        <v>12</v>
      </c>
      <c r="B817" s="10">
        <v>42004</v>
      </c>
      <c r="C817" s="11" t="s">
        <v>39</v>
      </c>
      <c r="D817" s="10">
        <v>42004</v>
      </c>
      <c r="E817" s="8" t="s">
        <v>125</v>
      </c>
      <c r="F817" s="5">
        <v>3671166</v>
      </c>
      <c r="G817" s="15" t="s">
        <v>192</v>
      </c>
      <c r="H817" s="7" t="s">
        <v>61</v>
      </c>
      <c r="I817" s="5" t="str">
        <f>IF(AND(G817="154",'154 - CPSX'!$L$7=TH!A817),"154",IF(AND(G817="632",'632 - CPSX'!$K$7=TH!A817),"632",IF(AND(G817="6421",'641 - CPSX'!$K$7=TH!A817),"641",IF(AND(G817="6422",'642 - CPSX'!$N$7=TH!A817),"642",IF(AND(G817="242",'242 - CPSX'!$L$7=TH!A817),"242","")))))</f>
        <v/>
      </c>
    </row>
    <row r="818" spans="1:9">
      <c r="A818" s="6">
        <f>IF(B818&lt;&gt;"",IF(OR(AND(G818="154",'154 - CPSX'!$L$7="..."),AND(G818="632",'632 - CPSX'!$K$7="..."),AND(G818="641",'641 - CPSX'!$K$7="..."),AND(G818="642",'642 - CPSX'!$N$7="..."),AND(G818="242",'242 - CPSX'!$L$7="...")),"...",MONTH(B818)),"")</f>
        <v>12</v>
      </c>
      <c r="B818" s="10">
        <v>42004</v>
      </c>
      <c r="C818" s="11" t="s">
        <v>39</v>
      </c>
      <c r="D818" s="10">
        <v>42004</v>
      </c>
      <c r="E818" s="8" t="s">
        <v>126</v>
      </c>
      <c r="F818" s="5">
        <v>28546837</v>
      </c>
      <c r="G818" s="15" t="s">
        <v>192</v>
      </c>
      <c r="H818" s="7" t="s">
        <v>61</v>
      </c>
      <c r="I818" s="5" t="str">
        <f>IF(AND(G818="154",'154 - CPSX'!$L$7=TH!A818),"154",IF(AND(G818="632",'632 - CPSX'!$K$7=TH!A818),"632",IF(AND(G818="6421",'641 - CPSX'!$K$7=TH!A818),"641",IF(AND(G818="6422",'642 - CPSX'!$N$7=TH!A818),"642",IF(AND(G818="242",'242 - CPSX'!$L$7=TH!A818),"242","")))))</f>
        <v/>
      </c>
    </row>
    <row r="819" spans="1:9">
      <c r="A819" s="6">
        <f>IF(B819&lt;&gt;"",IF(OR(AND(G819="154",'154 - CPSX'!$L$7="..."),AND(G819="632",'632 - CPSX'!$K$7="..."),AND(G819="641",'641 - CPSX'!$K$7="..."),AND(G819="642",'642 - CPSX'!$N$7="..."),AND(G819="242",'242 - CPSX'!$L$7="...")),"...",MONTH(B819)),"")</f>
        <v>12</v>
      </c>
      <c r="B819" s="10">
        <v>42004</v>
      </c>
      <c r="C819" s="11" t="s">
        <v>39</v>
      </c>
      <c r="D819" s="10">
        <v>42004</v>
      </c>
      <c r="E819" s="8" t="s">
        <v>108</v>
      </c>
      <c r="F819" s="5">
        <v>30038481</v>
      </c>
      <c r="G819" s="15" t="s">
        <v>198</v>
      </c>
      <c r="H819" s="7" t="s">
        <v>77</v>
      </c>
      <c r="I819" s="5" t="str">
        <f>IF(AND(G819="154",'154 - CPSX'!$L$7=TH!A819),"154",IF(AND(G819="632",'632 - CPSX'!$K$7=TH!A819),"632",IF(AND(G819="6421",'641 - CPSX'!$K$7=TH!A819),"641",IF(AND(G819="6422",'642 - CPSX'!$N$7=TH!A819),"642",IF(AND(G819="242",'242 - CPSX'!$L$7=TH!A819),"242","")))))</f>
        <v/>
      </c>
    </row>
    <row r="820" spans="1:9">
      <c r="A820" s="6">
        <f>IF(B820&lt;&gt;"",IF(OR(AND(G820="154",'154 - CPSX'!$L$7="..."),AND(G820="632",'632 - CPSX'!$K$7="..."),AND(G820="641",'641 - CPSX'!$K$7="..."),AND(G820="642",'642 - CPSX'!$N$7="..."),AND(G820="242",'242 - CPSX'!$L$7="...")),"...",MONTH(B820)),"")</f>
        <v>12</v>
      </c>
      <c r="B820" s="10">
        <v>42004</v>
      </c>
      <c r="C820" s="11" t="s">
        <v>39</v>
      </c>
      <c r="D820" s="10">
        <v>42004</v>
      </c>
      <c r="E820" s="8" t="s">
        <v>109</v>
      </c>
      <c r="F820" s="5">
        <v>2700000</v>
      </c>
      <c r="G820" s="15" t="s">
        <v>198</v>
      </c>
      <c r="H820" s="7" t="s">
        <v>77</v>
      </c>
      <c r="I820" s="5" t="str">
        <f>IF(AND(G820="154",'154 - CPSX'!$L$7=TH!A820),"154",IF(AND(G820="632",'632 - CPSX'!$K$7=TH!A820),"632",IF(AND(G820="6421",'641 - CPSX'!$K$7=TH!A820),"641",IF(AND(G820="6422",'642 - CPSX'!$N$7=TH!A820),"642",IF(AND(G820="242",'242 - CPSX'!$L$7=TH!A820),"242","")))))</f>
        <v/>
      </c>
    </row>
    <row r="821" spans="1:9">
      <c r="A821" s="6">
        <f>IF(B821&lt;&gt;"",IF(OR(AND(G821="154",'154 - CPSX'!$L$7="..."),AND(G821="632",'632 - CPSX'!$K$7="..."),AND(G821="641",'641 - CPSX'!$K$7="..."),AND(G821="642",'642 - CPSX'!$N$7="..."),AND(G821="242",'242 - CPSX'!$L$7="...")),"...",MONTH(B821)),"")</f>
        <v>12</v>
      </c>
      <c r="B821" s="10">
        <v>42004</v>
      </c>
      <c r="C821" s="11" t="s">
        <v>39</v>
      </c>
      <c r="D821" s="10">
        <v>42004</v>
      </c>
      <c r="E821" s="8" t="s">
        <v>110</v>
      </c>
      <c r="F821" s="5">
        <v>5694480</v>
      </c>
      <c r="G821" s="15" t="s">
        <v>198</v>
      </c>
      <c r="H821" s="7" t="s">
        <v>82</v>
      </c>
      <c r="I821" s="5" t="str">
        <f>IF(AND(G821="154",'154 - CPSX'!$L$7=TH!A821),"154",IF(AND(G821="632",'632 - CPSX'!$K$7=TH!A821),"632",IF(AND(G821="6421",'641 - CPSX'!$K$7=TH!A821),"641",IF(AND(G821="6422",'642 - CPSX'!$N$7=TH!A821),"642",IF(AND(G821="242",'242 - CPSX'!$L$7=TH!A821),"242","")))))</f>
        <v/>
      </c>
    </row>
    <row r="822" spans="1:9">
      <c r="A822" s="6">
        <f>IF(B822&lt;&gt;"",IF(OR(AND(G822="154",'154 - CPSX'!$L$7="..."),AND(G822="632",'632 - CPSX'!$K$7="..."),AND(G822="641",'641 - CPSX'!$K$7="..."),AND(G822="642",'642 - CPSX'!$N$7="..."),AND(G822="242",'242 - CPSX'!$L$7="...")),"...",MONTH(B822)),"")</f>
        <v>12</v>
      </c>
      <c r="B822" s="10">
        <v>42004</v>
      </c>
      <c r="C822" s="11" t="s">
        <v>39</v>
      </c>
      <c r="D822" s="10">
        <v>42004</v>
      </c>
      <c r="E822" s="8" t="s">
        <v>111</v>
      </c>
      <c r="F822" s="5">
        <v>949080</v>
      </c>
      <c r="G822" s="15" t="s">
        <v>198</v>
      </c>
      <c r="H822" s="7" t="s">
        <v>85</v>
      </c>
      <c r="I822" s="5" t="str">
        <f>IF(AND(G822="154",'154 - CPSX'!$L$7=TH!A822),"154",IF(AND(G822="632",'632 - CPSX'!$K$7=TH!A822),"632",IF(AND(G822="6421",'641 - CPSX'!$K$7=TH!A822),"641",IF(AND(G822="6422",'642 - CPSX'!$N$7=TH!A822),"642",IF(AND(G822="242",'242 - CPSX'!$L$7=TH!A822),"242","")))))</f>
        <v/>
      </c>
    </row>
    <row r="823" spans="1:9">
      <c r="A823" s="6">
        <f>IF(B823&lt;&gt;"",IF(OR(AND(G823="154",'154 - CPSX'!$L$7="..."),AND(G823="632",'632 - CPSX'!$K$7="..."),AND(G823="641",'641 - CPSX'!$K$7="..."),AND(G823="642",'642 - CPSX'!$N$7="..."),AND(G823="242",'242 - CPSX'!$L$7="...")),"...",MONTH(B823)),"")</f>
        <v>12</v>
      </c>
      <c r="B823" s="10">
        <v>42004</v>
      </c>
      <c r="C823" s="11" t="s">
        <v>39</v>
      </c>
      <c r="D823" s="10">
        <v>42004</v>
      </c>
      <c r="E823" s="8" t="s">
        <v>112</v>
      </c>
      <c r="F823" s="5">
        <v>316360</v>
      </c>
      <c r="G823" s="15" t="s">
        <v>198</v>
      </c>
      <c r="H823" s="7" t="s">
        <v>229</v>
      </c>
      <c r="I823" s="5" t="str">
        <f>IF(AND(G823="154",'154 - CPSX'!$L$7=TH!A823),"154",IF(AND(G823="632",'632 - CPSX'!$K$7=TH!A823),"632",IF(AND(G823="6421",'641 - CPSX'!$K$7=TH!A823),"641",IF(AND(G823="6422",'642 - CPSX'!$N$7=TH!A823),"642",IF(AND(G823="242",'242 - CPSX'!$L$7=TH!A823),"242","")))))</f>
        <v/>
      </c>
    </row>
    <row r="824" spans="1:9">
      <c r="A824" s="6">
        <f>IF(B824&lt;&gt;"",IF(OR(AND(G824="154",'154 - CPSX'!$L$7="..."),AND(G824="632",'632 - CPSX'!$K$7="..."),AND(G824="641",'641 - CPSX'!$K$7="..."),AND(G824="642",'642 - CPSX'!$N$7="..."),AND(G824="242",'242 - CPSX'!$L$7="...")),"...",MONTH(B824)),"")</f>
        <v>1</v>
      </c>
      <c r="B824" s="10">
        <v>41670</v>
      </c>
      <c r="C824" s="11" t="s">
        <v>39</v>
      </c>
      <c r="D824" s="10">
        <v>41646</v>
      </c>
      <c r="E824" s="8" t="s">
        <v>462</v>
      </c>
      <c r="F824" s="5">
        <v>23834400</v>
      </c>
      <c r="G824" s="15" t="s">
        <v>16</v>
      </c>
      <c r="H824" s="7" t="s">
        <v>18</v>
      </c>
      <c r="I824" s="5" t="str">
        <f>IF(AND(G824="154",'154 - CPSX'!$L$7=TH!A824),"154",IF(AND(G824="632",'632 - CPSX'!$K$7=TH!A824),"632",IF(AND(G824="6421",'641 - CPSX'!$K$7=TH!A824),"641",IF(AND(G824="6422",'642 - CPSX'!$N$7=TH!A824),"642",IF(AND(G824="242",'242 - CPSX'!$L$7=TH!A824),"242","")))))</f>
        <v>154</v>
      </c>
    </row>
    <row r="825" spans="1:9">
      <c r="A825" s="6">
        <f>IF(B825&lt;&gt;"",IF(OR(AND(G825="154",'154 - CPSX'!$L$7="..."),AND(G825="632",'632 - CPSX'!$K$7="..."),AND(G825="641",'641 - CPSX'!$K$7="..."),AND(G825="642",'642 - CPSX'!$N$7="..."),AND(G825="242",'242 - CPSX'!$L$7="...")),"...",MONTH(B825)),"")</f>
        <v>1</v>
      </c>
      <c r="B825" s="10">
        <v>41670</v>
      </c>
      <c r="C825" s="11" t="s">
        <v>39</v>
      </c>
      <c r="D825" s="10">
        <v>41655</v>
      </c>
      <c r="E825" s="8" t="s">
        <v>463</v>
      </c>
      <c r="F825" s="5">
        <v>18336600</v>
      </c>
      <c r="G825" s="15" t="s">
        <v>16</v>
      </c>
      <c r="H825" s="7" t="s">
        <v>18</v>
      </c>
      <c r="I825" s="5" t="str">
        <f>IF(AND(G825="154",'154 - CPSX'!$L$7=TH!A825),"154",IF(AND(G825="632",'632 - CPSX'!$K$7=TH!A825),"632",IF(AND(G825="6421",'641 - CPSX'!$K$7=TH!A825),"641",IF(AND(G825="6422",'642 - CPSX'!$N$7=TH!A825),"642",IF(AND(G825="242",'242 - CPSX'!$L$7=TH!A825),"242","")))))</f>
        <v>154</v>
      </c>
    </row>
    <row r="826" spans="1:9">
      <c r="A826" s="6">
        <f>IF(B826&lt;&gt;"",IF(OR(AND(G826="154",'154 - CPSX'!$L$7="..."),AND(G826="632",'632 - CPSX'!$K$7="..."),AND(G826="641",'641 - CPSX'!$K$7="..."),AND(G826="642",'642 - CPSX'!$N$7="..."),AND(G826="242",'242 - CPSX'!$L$7="...")),"...",MONTH(B826)),"")</f>
        <v>1</v>
      </c>
      <c r="B826" s="10">
        <v>41670</v>
      </c>
      <c r="C826" s="11" t="s">
        <v>39</v>
      </c>
      <c r="D826" s="10">
        <v>41666</v>
      </c>
      <c r="E826" s="8" t="s">
        <v>464</v>
      </c>
      <c r="F826" s="5">
        <v>14826900</v>
      </c>
      <c r="G826" s="15" t="s">
        <v>16</v>
      </c>
      <c r="H826" s="7" t="s">
        <v>18</v>
      </c>
      <c r="I826" s="5" t="str">
        <f>IF(AND(G826="154",'154 - CPSX'!$L$7=TH!A826),"154",IF(AND(G826="632",'632 - CPSX'!$K$7=TH!A826),"632",IF(AND(G826="6421",'641 - CPSX'!$K$7=TH!A826),"641",IF(AND(G826="6422",'642 - CPSX'!$N$7=TH!A826),"642",IF(AND(G826="242",'242 - CPSX'!$L$7=TH!A826),"242","")))))</f>
        <v>154</v>
      </c>
    </row>
    <row r="827" spans="1:9">
      <c r="A827" s="6">
        <f>IF(B827&lt;&gt;"",IF(OR(AND(G827="154",'154 - CPSX'!$L$7="..."),AND(G827="632",'632 - CPSX'!$K$7="..."),AND(G827="641",'641 - CPSX'!$K$7="..."),AND(G827="642",'642 - CPSX'!$N$7="..."),AND(G827="242",'242 - CPSX'!$L$7="...")),"...",MONTH(B827)),"")</f>
        <v>1</v>
      </c>
      <c r="B827" s="10">
        <v>41641</v>
      </c>
      <c r="C827" s="11" t="s">
        <v>145</v>
      </c>
      <c r="D827" s="10">
        <v>41638</v>
      </c>
      <c r="E827" s="8" t="s">
        <v>465</v>
      </c>
      <c r="F827" s="5">
        <v>15869850</v>
      </c>
      <c r="G827" s="15" t="s">
        <v>16</v>
      </c>
      <c r="H827" s="7" t="s">
        <v>212</v>
      </c>
      <c r="I827" s="5" t="str">
        <f>IF(AND(G827="154",'154 - CPSX'!$L$7=TH!A827),"154",IF(AND(G827="632",'632 - CPSX'!$K$7=TH!A827),"632",IF(AND(G827="6421",'641 - CPSX'!$K$7=TH!A827),"641",IF(AND(G827="6422",'642 - CPSX'!$N$7=TH!A827),"642",IF(AND(G827="242",'242 - CPSX'!$L$7=TH!A827),"242","")))))</f>
        <v>154</v>
      </c>
    </row>
    <row r="828" spans="1:9">
      <c r="A828" s="6">
        <f>IF(B828&lt;&gt;"",IF(OR(AND(G828="154",'154 - CPSX'!$L$7="..."),AND(G828="632",'632 - CPSX'!$K$7="..."),AND(G828="641",'641 - CPSX'!$K$7="..."),AND(G828="642",'642 - CPSX'!$N$7="..."),AND(G828="242",'242 - CPSX'!$L$7="...")),"...",MONTH(B828)),"")</f>
        <v>1</v>
      </c>
      <c r="B828" s="10">
        <v>41641</v>
      </c>
      <c r="C828" s="11" t="s">
        <v>159</v>
      </c>
      <c r="D828" s="10">
        <v>41641</v>
      </c>
      <c r="E828" s="8" t="s">
        <v>466</v>
      </c>
      <c r="F828" s="5">
        <v>1920000</v>
      </c>
      <c r="G828" s="15" t="s">
        <v>16</v>
      </c>
      <c r="H828" s="7" t="s">
        <v>212</v>
      </c>
      <c r="I828" s="5" t="str">
        <f>IF(AND(G828="154",'154 - CPSX'!$L$7=TH!A828),"154",IF(AND(G828="632",'632 - CPSX'!$K$7=TH!A828),"632",IF(AND(G828="6421",'641 - CPSX'!$K$7=TH!A828),"641",IF(AND(G828="6422",'642 - CPSX'!$N$7=TH!A828),"642",IF(AND(G828="242",'242 - CPSX'!$L$7=TH!A828),"242","")))))</f>
        <v>154</v>
      </c>
    </row>
    <row r="829" spans="1:9">
      <c r="A829" s="6">
        <f>IF(B829&lt;&gt;"",IF(OR(AND(G829="154",'154 - CPSX'!$L$7="..."),AND(G829="632",'632 - CPSX'!$K$7="..."),AND(G829="641",'641 - CPSX'!$K$7="..."),AND(G829="642",'642 - CPSX'!$N$7="..."),AND(G829="242",'242 - CPSX'!$L$7="...")),"...",MONTH(B829)),"")</f>
        <v>1</v>
      </c>
      <c r="B829" s="10">
        <v>41654</v>
      </c>
      <c r="C829" s="11" t="s">
        <v>163</v>
      </c>
      <c r="D829" s="10">
        <v>41654</v>
      </c>
      <c r="E829" s="8" t="s">
        <v>40</v>
      </c>
      <c r="F829" s="5">
        <v>4790273</v>
      </c>
      <c r="G829" s="15" t="s">
        <v>16</v>
      </c>
      <c r="H829" s="7" t="s">
        <v>212</v>
      </c>
      <c r="I829" s="5" t="str">
        <f>IF(AND(G829="154",'154 - CPSX'!$L$7=TH!A829),"154",IF(AND(G829="632",'632 - CPSX'!$K$7=TH!A829),"632",IF(AND(G829="6421",'641 - CPSX'!$K$7=TH!A829),"641",IF(AND(G829="6422",'642 - CPSX'!$N$7=TH!A829),"642",IF(AND(G829="242",'242 - CPSX'!$L$7=TH!A829),"242","")))))</f>
        <v>154</v>
      </c>
    </row>
    <row r="830" spans="1:9">
      <c r="A830" s="6">
        <f>IF(B830&lt;&gt;"",IF(OR(AND(G830="154",'154 - CPSX'!$L$7="..."),AND(G830="632",'632 - CPSX'!$K$7="..."),AND(G830="641",'641 - CPSX'!$K$7="..."),AND(G830="642",'642 - CPSX'!$N$7="..."),AND(G830="242",'242 - CPSX'!$L$7="...")),"...",MONTH(B830)),"")</f>
        <v>1</v>
      </c>
      <c r="B830" s="10">
        <v>41666</v>
      </c>
      <c r="C830" s="11" t="s">
        <v>228</v>
      </c>
      <c r="D830" s="10">
        <v>41666</v>
      </c>
      <c r="E830" s="8" t="s">
        <v>40</v>
      </c>
      <c r="F830" s="5">
        <v>2291000</v>
      </c>
      <c r="G830" s="15" t="s">
        <v>16</v>
      </c>
      <c r="H830" s="7" t="s">
        <v>212</v>
      </c>
      <c r="I830" s="5" t="str">
        <f>IF(AND(G830="154",'154 - CPSX'!$L$7=TH!A830),"154",IF(AND(G830="632",'632 - CPSX'!$K$7=TH!A830),"632",IF(AND(G830="6421",'641 - CPSX'!$K$7=TH!A830),"641",IF(AND(G830="6422",'642 - CPSX'!$N$7=TH!A830),"642",IF(AND(G830="242",'242 - CPSX'!$L$7=TH!A830),"242","")))))</f>
        <v>154</v>
      </c>
    </row>
    <row r="831" spans="1:9">
      <c r="A831" s="6">
        <f>IF(B831&lt;&gt;"",IF(OR(AND(G831="154",'154 - CPSX'!$L$7="..."),AND(G831="632",'632 - CPSX'!$K$7="..."),AND(G831="641",'641 - CPSX'!$K$7="..."),AND(G831="642",'642 - CPSX'!$N$7="..."),AND(G831="242",'242 - CPSX'!$L$7="...")),"...",MONTH(B831)),"")</f>
        <v>1</v>
      </c>
      <c r="B831" s="10">
        <v>41642</v>
      </c>
      <c r="C831" s="11" t="s">
        <v>41</v>
      </c>
      <c r="D831" s="10">
        <v>41642</v>
      </c>
      <c r="E831" s="8" t="s">
        <v>467</v>
      </c>
      <c r="F831" s="5">
        <v>166935000</v>
      </c>
      <c r="G831" s="15" t="s">
        <v>16</v>
      </c>
      <c r="H831" s="7" t="s">
        <v>24</v>
      </c>
      <c r="I831" s="5" t="str">
        <f>IF(AND(G831="154",'154 - CPSX'!$L$7=TH!A831),"154",IF(AND(G831="632",'632 - CPSX'!$K$7=TH!A831),"632",IF(AND(G831="6421",'641 - CPSX'!$K$7=TH!A831),"641",IF(AND(G831="6422",'642 - CPSX'!$N$7=TH!A831),"642",IF(AND(G831="242",'242 - CPSX'!$L$7=TH!A831),"242","")))))</f>
        <v>154</v>
      </c>
    </row>
    <row r="832" spans="1:9">
      <c r="A832" s="6">
        <f>IF(B832&lt;&gt;"",IF(OR(AND(G832="154",'154 - CPSX'!$L$7="..."),AND(G832="632",'632 - CPSX'!$K$7="..."),AND(G832="641",'641 - CPSX'!$K$7="..."),AND(G832="642",'642 - CPSX'!$N$7="..."),AND(G832="242",'242 - CPSX'!$L$7="...")),"...",MONTH(B832)),"")</f>
        <v>1</v>
      </c>
      <c r="B832" s="10">
        <v>41643</v>
      </c>
      <c r="C832" s="11" t="s">
        <v>42</v>
      </c>
      <c r="D832" s="10">
        <v>41643</v>
      </c>
      <c r="E832" s="8" t="s">
        <v>468</v>
      </c>
      <c r="F832" s="5">
        <v>445770000</v>
      </c>
      <c r="G832" s="15" t="s">
        <v>16</v>
      </c>
      <c r="H832" s="7" t="s">
        <v>24</v>
      </c>
      <c r="I832" s="5" t="str">
        <f>IF(AND(G832="154",'154 - CPSX'!$L$7=TH!A832),"154",IF(AND(G832="632",'632 - CPSX'!$K$7=TH!A832),"632",IF(AND(G832="6421",'641 - CPSX'!$K$7=TH!A832),"641",IF(AND(G832="6422",'642 - CPSX'!$N$7=TH!A832),"642",IF(AND(G832="242",'242 - CPSX'!$L$7=TH!A832),"242","")))))</f>
        <v>154</v>
      </c>
    </row>
    <row r="833" spans="1:9">
      <c r="A833" s="6">
        <f>IF(B833&lt;&gt;"",IF(OR(AND(G833="154",'154 - CPSX'!$L$7="..."),AND(G833="632",'632 - CPSX'!$K$7="..."),AND(G833="641",'641 - CPSX'!$K$7="..."),AND(G833="642",'642 - CPSX'!$N$7="..."),AND(G833="242",'242 - CPSX'!$L$7="...")),"...",MONTH(B833)),"")</f>
        <v>1</v>
      </c>
      <c r="B833" s="10">
        <v>41643</v>
      </c>
      <c r="C833" s="11" t="s">
        <v>42</v>
      </c>
      <c r="D833" s="10">
        <v>41643</v>
      </c>
      <c r="E833" s="8" t="s">
        <v>469</v>
      </c>
      <c r="F833" s="5">
        <v>417576000</v>
      </c>
      <c r="G833" s="15" t="s">
        <v>16</v>
      </c>
      <c r="H833" s="7" t="s">
        <v>24</v>
      </c>
      <c r="I833" s="5" t="str">
        <f>IF(AND(G833="154",'154 - CPSX'!$L$7=TH!A833),"154",IF(AND(G833="632",'632 - CPSX'!$K$7=TH!A833),"632",IF(AND(G833="6421",'641 - CPSX'!$K$7=TH!A833),"641",IF(AND(G833="6422",'642 - CPSX'!$N$7=TH!A833),"642",IF(AND(G833="242",'242 - CPSX'!$L$7=TH!A833),"242","")))))</f>
        <v>154</v>
      </c>
    </row>
    <row r="834" spans="1:9">
      <c r="A834" s="6">
        <f>IF(B834&lt;&gt;"",IF(OR(AND(G834="154",'154 - CPSX'!$L$7="..."),AND(G834="632",'632 - CPSX'!$K$7="..."),AND(G834="641",'641 - CPSX'!$K$7="..."),AND(G834="642",'642 - CPSX'!$N$7="..."),AND(G834="242",'242 - CPSX'!$L$7="...")),"...",MONTH(B834)),"")</f>
        <v>1</v>
      </c>
      <c r="B834" s="10">
        <v>41643</v>
      </c>
      <c r="C834" s="11" t="s">
        <v>42</v>
      </c>
      <c r="D834" s="10">
        <v>41643</v>
      </c>
      <c r="E834" s="8" t="s">
        <v>467</v>
      </c>
      <c r="F834" s="5">
        <v>170025000</v>
      </c>
      <c r="G834" s="15" t="s">
        <v>16</v>
      </c>
      <c r="H834" s="7" t="s">
        <v>24</v>
      </c>
      <c r="I834" s="5" t="str">
        <f>IF(AND(G834="154",'154 - CPSX'!$L$7=TH!A834),"154",IF(AND(G834="632",'632 - CPSX'!$K$7=TH!A834),"632",IF(AND(G834="6421",'641 - CPSX'!$K$7=TH!A834),"641",IF(AND(G834="6422",'642 - CPSX'!$N$7=TH!A834),"642",IF(AND(G834="242",'242 - CPSX'!$L$7=TH!A834),"242","")))))</f>
        <v>154</v>
      </c>
    </row>
    <row r="835" spans="1:9">
      <c r="A835" s="6">
        <f>IF(B835&lt;&gt;"",IF(OR(AND(G835="154",'154 - CPSX'!$L$7="..."),AND(G835="632",'632 - CPSX'!$K$7="..."),AND(G835="641",'641 - CPSX'!$K$7="..."),AND(G835="642",'642 - CPSX'!$N$7="..."),AND(G835="242",'242 - CPSX'!$L$7="...")),"...",MONTH(B835)),"")</f>
        <v>1</v>
      </c>
      <c r="B835" s="10">
        <v>41644</v>
      </c>
      <c r="C835" s="11" t="s">
        <v>43</v>
      </c>
      <c r="D835" s="10">
        <v>41644</v>
      </c>
      <c r="E835" s="8" t="s">
        <v>470</v>
      </c>
      <c r="F835" s="5">
        <v>158205000</v>
      </c>
      <c r="G835" s="15" t="s">
        <v>16</v>
      </c>
      <c r="H835" s="7" t="s">
        <v>24</v>
      </c>
      <c r="I835" s="5" t="str">
        <f>IF(AND(G835="154",'154 - CPSX'!$L$7=TH!A835),"154",IF(AND(G835="632",'632 - CPSX'!$K$7=TH!A835),"632",IF(AND(G835="6421",'641 - CPSX'!$K$7=TH!A835),"641",IF(AND(G835="6422",'642 - CPSX'!$N$7=TH!A835),"642",IF(AND(G835="242",'242 - CPSX'!$L$7=TH!A835),"242","")))))</f>
        <v>154</v>
      </c>
    </row>
    <row r="836" spans="1:9">
      <c r="A836" s="6">
        <f>IF(B836&lt;&gt;"",IF(OR(AND(G836="154",'154 - CPSX'!$L$7="..."),AND(G836="632",'632 - CPSX'!$K$7="..."),AND(G836="641",'641 - CPSX'!$K$7="..."),AND(G836="642",'642 - CPSX'!$N$7="..."),AND(G836="242",'242 - CPSX'!$L$7="...")),"...",MONTH(B836)),"")</f>
        <v>1</v>
      </c>
      <c r="B836" s="10">
        <v>41646</v>
      </c>
      <c r="C836" s="11" t="s">
        <v>44</v>
      </c>
      <c r="D836" s="10">
        <v>41646</v>
      </c>
      <c r="E836" s="8" t="s">
        <v>468</v>
      </c>
      <c r="F836" s="5">
        <v>595738000</v>
      </c>
      <c r="G836" s="15" t="s">
        <v>16</v>
      </c>
      <c r="H836" s="7" t="s">
        <v>24</v>
      </c>
      <c r="I836" s="5" t="str">
        <f>IF(AND(G836="154",'154 - CPSX'!$L$7=TH!A836),"154",IF(AND(G836="632",'632 - CPSX'!$K$7=TH!A836),"632",IF(AND(G836="6421",'641 - CPSX'!$K$7=TH!A836),"641",IF(AND(G836="6422",'642 - CPSX'!$N$7=TH!A836),"642",IF(AND(G836="242",'242 - CPSX'!$L$7=TH!A836),"242","")))))</f>
        <v>154</v>
      </c>
    </row>
    <row r="837" spans="1:9">
      <c r="A837" s="6">
        <f>IF(B837&lt;&gt;"",IF(OR(AND(G837="154",'154 - CPSX'!$L$7="..."),AND(G837="632",'632 - CPSX'!$K$7="..."),AND(G837="641",'641 - CPSX'!$K$7="..."),AND(G837="642",'642 - CPSX'!$N$7="..."),AND(G837="242",'242 - CPSX'!$L$7="...")),"...",MONTH(B837)),"")</f>
        <v>1</v>
      </c>
      <c r="B837" s="10">
        <v>41646</v>
      </c>
      <c r="C837" s="11" t="s">
        <v>44</v>
      </c>
      <c r="D837" s="10">
        <v>41646</v>
      </c>
      <c r="E837" s="8" t="s">
        <v>470</v>
      </c>
      <c r="F837" s="5">
        <v>181525000</v>
      </c>
      <c r="G837" s="15" t="s">
        <v>16</v>
      </c>
      <c r="H837" s="7" t="s">
        <v>24</v>
      </c>
      <c r="I837" s="5" t="str">
        <f>IF(AND(G837="154",'154 - CPSX'!$L$7=TH!A837),"154",IF(AND(G837="632",'632 - CPSX'!$K$7=TH!A837),"632",IF(AND(G837="6421",'641 - CPSX'!$K$7=TH!A837),"641",IF(AND(G837="6422",'642 - CPSX'!$N$7=TH!A837),"642",IF(AND(G837="242",'242 - CPSX'!$L$7=TH!A837),"242","")))))</f>
        <v>154</v>
      </c>
    </row>
    <row r="838" spans="1:9">
      <c r="A838" s="6">
        <f>IF(B838&lt;&gt;"",IF(OR(AND(G838="154",'154 - CPSX'!$L$7="..."),AND(G838="632",'632 - CPSX'!$K$7="..."),AND(G838="641",'641 - CPSX'!$K$7="..."),AND(G838="642",'642 - CPSX'!$N$7="..."),AND(G838="242",'242 - CPSX'!$L$7="...")),"...",MONTH(B838)),"")</f>
        <v>1</v>
      </c>
      <c r="B838" s="10">
        <v>41649</v>
      </c>
      <c r="C838" s="11" t="s">
        <v>45</v>
      </c>
      <c r="D838" s="10">
        <v>41649</v>
      </c>
      <c r="E838" s="8" t="s">
        <v>468</v>
      </c>
      <c r="F838" s="5">
        <v>597558000</v>
      </c>
      <c r="G838" s="15" t="s">
        <v>16</v>
      </c>
      <c r="H838" s="7" t="s">
        <v>24</v>
      </c>
      <c r="I838" s="5" t="str">
        <f>IF(AND(G838="154",'154 - CPSX'!$L$7=TH!A838),"154",IF(AND(G838="632",'632 - CPSX'!$K$7=TH!A838),"632",IF(AND(G838="6421",'641 - CPSX'!$K$7=TH!A838),"641",IF(AND(G838="6422",'642 - CPSX'!$N$7=TH!A838),"642",IF(AND(G838="242",'242 - CPSX'!$L$7=TH!A838),"242","")))))</f>
        <v>154</v>
      </c>
    </row>
    <row r="839" spans="1:9">
      <c r="A839" s="6">
        <f>IF(B839&lt;&gt;"",IF(OR(AND(G839="154",'154 - CPSX'!$L$7="..."),AND(G839="632",'632 - CPSX'!$K$7="..."),AND(G839="641",'641 - CPSX'!$K$7="..."),AND(G839="642",'642 - CPSX'!$N$7="..."),AND(G839="242",'242 - CPSX'!$L$7="...")),"...",MONTH(B839)),"")</f>
        <v>1</v>
      </c>
      <c r="B839" s="10">
        <v>41649</v>
      </c>
      <c r="C839" s="11" t="s">
        <v>45</v>
      </c>
      <c r="D839" s="10">
        <v>41649</v>
      </c>
      <c r="E839" s="8" t="s">
        <v>471</v>
      </c>
      <c r="F839" s="5">
        <v>99968000</v>
      </c>
      <c r="G839" s="15" t="s">
        <v>16</v>
      </c>
      <c r="H839" s="7" t="s">
        <v>24</v>
      </c>
      <c r="I839" s="5" t="str">
        <f>IF(AND(G839="154",'154 - CPSX'!$L$7=TH!A839),"154",IF(AND(G839="632",'632 - CPSX'!$K$7=TH!A839),"632",IF(AND(G839="6421",'641 - CPSX'!$K$7=TH!A839),"641",IF(AND(G839="6422",'642 - CPSX'!$N$7=TH!A839),"642",IF(AND(G839="242",'242 - CPSX'!$L$7=TH!A839),"242","")))))</f>
        <v>154</v>
      </c>
    </row>
    <row r="840" spans="1:9">
      <c r="A840" s="6">
        <f>IF(B840&lt;&gt;"",IF(OR(AND(G840="154",'154 - CPSX'!$L$7="..."),AND(G840="632",'632 - CPSX'!$K$7="..."),AND(G840="641",'641 - CPSX'!$K$7="..."),AND(G840="642",'642 - CPSX'!$N$7="..."),AND(G840="242",'242 - CPSX'!$L$7="...")),"...",MONTH(B840)),"")</f>
        <v>1</v>
      </c>
      <c r="B840" s="10">
        <v>41649</v>
      </c>
      <c r="C840" s="11" t="s">
        <v>45</v>
      </c>
      <c r="D840" s="10">
        <v>41649</v>
      </c>
      <c r="E840" s="8" t="s">
        <v>469</v>
      </c>
      <c r="F840" s="5">
        <v>417552000</v>
      </c>
      <c r="G840" s="15" t="s">
        <v>16</v>
      </c>
      <c r="H840" s="7" t="s">
        <v>24</v>
      </c>
      <c r="I840" s="5" t="str">
        <f>IF(AND(G840="154",'154 - CPSX'!$L$7=TH!A840),"154",IF(AND(G840="632",'632 - CPSX'!$K$7=TH!A840),"632",IF(AND(G840="6421",'641 - CPSX'!$K$7=TH!A840),"641",IF(AND(G840="6422",'642 - CPSX'!$N$7=TH!A840),"642",IF(AND(G840="242",'242 - CPSX'!$L$7=TH!A840),"242","")))))</f>
        <v>154</v>
      </c>
    </row>
    <row r="841" spans="1:9">
      <c r="A841" s="6">
        <f>IF(B841&lt;&gt;"",IF(OR(AND(G841="154",'154 - CPSX'!$L$7="..."),AND(G841="632",'632 - CPSX'!$K$7="..."),AND(G841="641",'641 - CPSX'!$K$7="..."),AND(G841="642",'642 - CPSX'!$N$7="..."),AND(G841="242",'242 - CPSX'!$L$7="...")),"...",MONTH(B841)),"")</f>
        <v>1</v>
      </c>
      <c r="B841" s="10">
        <v>41650</v>
      </c>
      <c r="C841" s="11" t="s">
        <v>46</v>
      </c>
      <c r="D841" s="10">
        <v>41650</v>
      </c>
      <c r="E841" s="8" t="s">
        <v>470</v>
      </c>
      <c r="F841" s="5">
        <v>168275000</v>
      </c>
      <c r="G841" s="15" t="s">
        <v>16</v>
      </c>
      <c r="H841" s="7" t="s">
        <v>24</v>
      </c>
      <c r="I841" s="5" t="str">
        <f>IF(AND(G841="154",'154 - CPSX'!$L$7=TH!A841),"154",IF(AND(G841="632",'632 - CPSX'!$K$7=TH!A841),"632",IF(AND(G841="6421",'641 - CPSX'!$K$7=TH!A841),"641",IF(AND(G841="6422",'642 - CPSX'!$N$7=TH!A841),"642",IF(AND(G841="242",'242 - CPSX'!$L$7=TH!A841),"242","")))))</f>
        <v>154</v>
      </c>
    </row>
    <row r="842" spans="1:9">
      <c r="A842" s="6">
        <f>IF(B842&lt;&gt;"",IF(OR(AND(G842="154",'154 - CPSX'!$L$7="..."),AND(G842="632",'632 - CPSX'!$K$7="..."),AND(G842="641",'641 - CPSX'!$K$7="..."),AND(G842="642",'642 - CPSX'!$N$7="..."),AND(G842="242",'242 - CPSX'!$L$7="...")),"...",MONTH(B842)),"")</f>
        <v>1</v>
      </c>
      <c r="B842" s="10">
        <v>41654</v>
      </c>
      <c r="C842" s="11" t="s">
        <v>47</v>
      </c>
      <c r="D842" s="10">
        <v>41654</v>
      </c>
      <c r="E842" s="8" t="s">
        <v>468</v>
      </c>
      <c r="F842" s="5">
        <v>454142000</v>
      </c>
      <c r="G842" s="15" t="s">
        <v>16</v>
      </c>
      <c r="H842" s="7" t="s">
        <v>24</v>
      </c>
      <c r="I842" s="5" t="str">
        <f>IF(AND(G842="154",'154 - CPSX'!$L$7=TH!A842),"154",IF(AND(G842="632",'632 - CPSX'!$K$7=TH!A842),"632",IF(AND(G842="6421",'641 - CPSX'!$K$7=TH!A842),"641",IF(AND(G842="6422",'642 - CPSX'!$N$7=TH!A842),"642",IF(AND(G842="242",'242 - CPSX'!$L$7=TH!A842),"242","")))))</f>
        <v>154</v>
      </c>
    </row>
    <row r="843" spans="1:9">
      <c r="A843" s="6">
        <f>IF(B843&lt;&gt;"",IF(OR(AND(G843="154",'154 - CPSX'!$L$7="..."),AND(G843="632",'632 - CPSX'!$K$7="..."),AND(G843="641",'641 - CPSX'!$K$7="..."),AND(G843="642",'642 - CPSX'!$N$7="..."),AND(G843="242",'242 - CPSX'!$L$7="...")),"...",MONTH(B843)),"")</f>
        <v>1</v>
      </c>
      <c r="B843" s="10">
        <v>41654</v>
      </c>
      <c r="C843" s="11" t="s">
        <v>47</v>
      </c>
      <c r="D843" s="10">
        <v>41654</v>
      </c>
      <c r="E843" s="8" t="s">
        <v>469</v>
      </c>
      <c r="F843" s="5">
        <v>280872000</v>
      </c>
      <c r="G843" s="15" t="s">
        <v>16</v>
      </c>
      <c r="H843" s="7" t="s">
        <v>24</v>
      </c>
      <c r="I843" s="5" t="str">
        <f>IF(AND(G843="154",'154 - CPSX'!$L$7=TH!A843),"154",IF(AND(G843="632",'632 - CPSX'!$K$7=TH!A843),"632",IF(AND(G843="6421",'641 - CPSX'!$K$7=TH!A843),"641",IF(AND(G843="6422",'642 - CPSX'!$N$7=TH!A843),"642",IF(AND(G843="242",'242 - CPSX'!$L$7=TH!A843),"242","")))))</f>
        <v>154</v>
      </c>
    </row>
    <row r="844" spans="1:9">
      <c r="A844" s="6">
        <f>IF(B844&lt;&gt;"",IF(OR(AND(G844="154",'154 - CPSX'!$L$7="..."),AND(G844="632",'632 - CPSX'!$K$7="..."),AND(G844="641",'641 - CPSX'!$K$7="..."),AND(G844="642",'642 - CPSX'!$N$7="..."),AND(G844="242",'242 - CPSX'!$L$7="...")),"...",MONTH(B844)),"")</f>
        <v>1</v>
      </c>
      <c r="B844" s="10">
        <v>41656</v>
      </c>
      <c r="C844" s="11" t="s">
        <v>48</v>
      </c>
      <c r="D844" s="10">
        <v>41656</v>
      </c>
      <c r="E844" s="8" t="s">
        <v>468</v>
      </c>
      <c r="F844" s="5">
        <v>439842000</v>
      </c>
      <c r="G844" s="15" t="s">
        <v>16</v>
      </c>
      <c r="H844" s="7" t="s">
        <v>24</v>
      </c>
      <c r="I844" s="5" t="str">
        <f>IF(AND(G844="154",'154 - CPSX'!$L$7=TH!A844),"154",IF(AND(G844="632",'632 - CPSX'!$K$7=TH!A844),"632",IF(AND(G844="6421",'641 - CPSX'!$K$7=TH!A844),"641",IF(AND(G844="6422",'642 - CPSX'!$N$7=TH!A844),"642",IF(AND(G844="242",'242 - CPSX'!$L$7=TH!A844),"242","")))))</f>
        <v>154</v>
      </c>
    </row>
    <row r="845" spans="1:9">
      <c r="A845" s="6">
        <f>IF(B845&lt;&gt;"",IF(OR(AND(G845="154",'154 - CPSX'!$L$7="..."),AND(G845="632",'632 - CPSX'!$K$7="..."),AND(G845="641",'641 - CPSX'!$K$7="..."),AND(G845="642",'642 - CPSX'!$N$7="..."),AND(G845="242",'242 - CPSX'!$L$7="...")),"...",MONTH(B845)),"")</f>
        <v>1</v>
      </c>
      <c r="B845" s="10">
        <v>41659</v>
      </c>
      <c r="C845" s="11" t="s">
        <v>49</v>
      </c>
      <c r="D845" s="10">
        <v>41659</v>
      </c>
      <c r="E845" s="8" t="s">
        <v>472</v>
      </c>
      <c r="F845" s="5">
        <v>4475000</v>
      </c>
      <c r="G845" s="15" t="s">
        <v>16</v>
      </c>
      <c r="H845" s="7" t="s">
        <v>24</v>
      </c>
      <c r="I845" s="5" t="str">
        <f>IF(AND(G845="154",'154 - CPSX'!$L$7=TH!A845),"154",IF(AND(G845="632",'632 - CPSX'!$K$7=TH!A845),"632",IF(AND(G845="6421",'641 - CPSX'!$K$7=TH!A845),"641",IF(AND(G845="6422",'642 - CPSX'!$N$7=TH!A845),"642",IF(AND(G845="242",'242 - CPSX'!$L$7=TH!A845),"242","")))))</f>
        <v>154</v>
      </c>
    </row>
    <row r="846" spans="1:9">
      <c r="A846" s="6">
        <f>IF(B846&lt;&gt;"",IF(OR(AND(G846="154",'154 - CPSX'!$L$7="..."),AND(G846="632",'632 - CPSX'!$K$7="..."),AND(G846="641",'641 - CPSX'!$K$7="..."),AND(G846="642",'642 - CPSX'!$N$7="..."),AND(G846="242",'242 - CPSX'!$L$7="...")),"...",MONTH(B846)),"")</f>
        <v>1</v>
      </c>
      <c r="B846" s="10">
        <v>41659</v>
      </c>
      <c r="C846" s="11" t="s">
        <v>49</v>
      </c>
      <c r="D846" s="10">
        <v>41659</v>
      </c>
      <c r="E846" s="8" t="s">
        <v>473</v>
      </c>
      <c r="F846" s="5">
        <v>7550000</v>
      </c>
      <c r="G846" s="15" t="s">
        <v>16</v>
      </c>
      <c r="H846" s="7" t="s">
        <v>24</v>
      </c>
      <c r="I846" s="5" t="str">
        <f>IF(AND(G846="154",'154 - CPSX'!$L$7=TH!A846),"154",IF(AND(G846="632",'632 - CPSX'!$K$7=TH!A846),"632",IF(AND(G846="6421",'641 - CPSX'!$K$7=TH!A846),"641",IF(AND(G846="6422",'642 - CPSX'!$N$7=TH!A846),"642",IF(AND(G846="242",'242 - CPSX'!$L$7=TH!A846),"242","")))))</f>
        <v>154</v>
      </c>
    </row>
    <row r="847" spans="1:9">
      <c r="A847" s="6">
        <f>IF(B847&lt;&gt;"",IF(OR(AND(G847="154",'154 - CPSX'!$L$7="..."),AND(G847="632",'632 - CPSX'!$K$7="..."),AND(G847="641",'641 - CPSX'!$K$7="..."),AND(G847="642",'642 - CPSX'!$N$7="..."),AND(G847="242",'242 - CPSX'!$L$7="...")),"...",MONTH(B847)),"")</f>
        <v>1</v>
      </c>
      <c r="B847" s="10">
        <v>41659</v>
      </c>
      <c r="C847" s="11" t="s">
        <v>49</v>
      </c>
      <c r="D847" s="10">
        <v>41659</v>
      </c>
      <c r="E847" s="8" t="s">
        <v>474</v>
      </c>
      <c r="F847" s="5">
        <v>121000</v>
      </c>
      <c r="G847" s="15" t="s">
        <v>16</v>
      </c>
      <c r="H847" s="7" t="s">
        <v>24</v>
      </c>
      <c r="I847" s="5" t="str">
        <f>IF(AND(G847="154",'154 - CPSX'!$L$7=TH!A847),"154",IF(AND(G847="632",'632 - CPSX'!$K$7=TH!A847),"632",IF(AND(G847="6421",'641 - CPSX'!$K$7=TH!A847),"641",IF(AND(G847="6422",'642 - CPSX'!$N$7=TH!A847),"642",IF(AND(G847="242",'242 - CPSX'!$L$7=TH!A847),"242","")))))</f>
        <v>154</v>
      </c>
    </row>
    <row r="848" spans="1:9">
      <c r="A848" s="6">
        <f>IF(B848&lt;&gt;"",IF(OR(AND(G848="154",'154 - CPSX'!$L$7="..."),AND(G848="632",'632 - CPSX'!$K$7="..."),AND(G848="641",'641 - CPSX'!$K$7="..."),AND(G848="642",'642 - CPSX'!$N$7="..."),AND(G848="242",'242 - CPSX'!$L$7="...")),"...",MONTH(B848)),"")</f>
        <v>1</v>
      </c>
      <c r="B848" s="10">
        <v>41644</v>
      </c>
      <c r="C848" s="11" t="s">
        <v>53</v>
      </c>
      <c r="D848" s="10">
        <v>41644</v>
      </c>
      <c r="E848" s="8" t="s">
        <v>475</v>
      </c>
      <c r="F848" s="5">
        <v>490920</v>
      </c>
      <c r="G848" s="15" t="s">
        <v>16</v>
      </c>
      <c r="H848" s="7" t="s">
        <v>22</v>
      </c>
      <c r="I848" s="5" t="str">
        <f>IF(AND(G848="154",'154 - CPSX'!$L$7=TH!A848),"154",IF(AND(G848="632",'632 - CPSX'!$K$7=TH!A848),"632",IF(AND(G848="6421",'641 - CPSX'!$K$7=TH!A848),"641",IF(AND(G848="6422",'642 - CPSX'!$N$7=TH!A848),"642",IF(AND(G848="242",'242 - CPSX'!$L$7=TH!A848),"242","")))))</f>
        <v>154</v>
      </c>
    </row>
    <row r="849" spans="1:9">
      <c r="A849" s="6">
        <f>IF(B849&lt;&gt;"",IF(OR(AND(G849="154",'154 - CPSX'!$L$7="..."),AND(G849="632",'632 - CPSX'!$K$7="..."),AND(G849="641",'641 - CPSX'!$K$7="..."),AND(G849="642",'642 - CPSX'!$N$7="..."),AND(G849="242",'242 - CPSX'!$L$7="...")),"...",MONTH(B849)),"")</f>
        <v>1</v>
      </c>
      <c r="B849" s="10">
        <v>41644</v>
      </c>
      <c r="C849" s="11" t="s">
        <v>53</v>
      </c>
      <c r="D849" s="10">
        <v>41644</v>
      </c>
      <c r="E849" s="8" t="s">
        <v>476</v>
      </c>
      <c r="F849" s="5">
        <v>245000</v>
      </c>
      <c r="G849" s="15" t="s">
        <v>16</v>
      </c>
      <c r="H849" s="7" t="s">
        <v>22</v>
      </c>
      <c r="I849" s="5" t="str">
        <f>IF(AND(G849="154",'154 - CPSX'!$L$7=TH!A849),"154",IF(AND(G849="632",'632 - CPSX'!$K$7=TH!A849),"632",IF(AND(G849="6421",'641 - CPSX'!$K$7=TH!A849),"641",IF(AND(G849="6422",'642 - CPSX'!$N$7=TH!A849),"642",IF(AND(G849="242",'242 - CPSX'!$L$7=TH!A849),"242","")))))</f>
        <v>154</v>
      </c>
    </row>
    <row r="850" spans="1:9">
      <c r="A850" s="6">
        <f>IF(B850&lt;&gt;"",IF(OR(AND(G850="154",'154 - CPSX'!$L$7="..."),AND(G850="632",'632 - CPSX'!$K$7="..."),AND(G850="641",'641 - CPSX'!$K$7="..."),AND(G850="642",'642 - CPSX'!$N$7="..."),AND(G850="242",'242 - CPSX'!$L$7="...")),"...",MONTH(B850)),"")</f>
        <v>1</v>
      </c>
      <c r="B850" s="10">
        <v>41644</v>
      </c>
      <c r="C850" s="11" t="s">
        <v>53</v>
      </c>
      <c r="D850" s="10">
        <v>41644</v>
      </c>
      <c r="E850" s="8" t="s">
        <v>477</v>
      </c>
      <c r="F850" s="5">
        <v>16362675</v>
      </c>
      <c r="G850" s="15" t="s">
        <v>16</v>
      </c>
      <c r="H850" s="7" t="s">
        <v>22</v>
      </c>
      <c r="I850" s="5" t="str">
        <f>IF(AND(G850="154",'154 - CPSX'!$L$7=TH!A850),"154",IF(AND(G850="632",'632 - CPSX'!$K$7=TH!A850),"632",IF(AND(G850="6421",'641 - CPSX'!$K$7=TH!A850),"641",IF(AND(G850="6422",'642 - CPSX'!$N$7=TH!A850),"642",IF(AND(G850="242",'242 - CPSX'!$L$7=TH!A850),"242","")))))</f>
        <v>154</v>
      </c>
    </row>
    <row r="851" spans="1:9">
      <c r="A851" s="6">
        <f>IF(B851&lt;&gt;"",IF(OR(AND(G851="154",'154 - CPSX'!$L$7="..."),AND(G851="632",'632 - CPSX'!$K$7="..."),AND(G851="641",'641 - CPSX'!$K$7="..."),AND(G851="642",'642 - CPSX'!$N$7="..."),AND(G851="242",'242 - CPSX'!$L$7="...")),"...",MONTH(B851)),"")</f>
        <v>1</v>
      </c>
      <c r="B851" s="10">
        <v>41644</v>
      </c>
      <c r="C851" s="11" t="s">
        <v>53</v>
      </c>
      <c r="D851" s="10">
        <v>41644</v>
      </c>
      <c r="E851" s="8" t="s">
        <v>478</v>
      </c>
      <c r="F851" s="5">
        <v>3149196</v>
      </c>
      <c r="G851" s="15" t="s">
        <v>16</v>
      </c>
      <c r="H851" s="7" t="s">
        <v>22</v>
      </c>
      <c r="I851" s="5" t="str">
        <f>IF(AND(G851="154",'154 - CPSX'!$L$7=TH!A851),"154",IF(AND(G851="632",'632 - CPSX'!$K$7=TH!A851),"632",IF(AND(G851="6421",'641 - CPSX'!$K$7=TH!A851),"641",IF(AND(G851="6422",'642 - CPSX'!$N$7=TH!A851),"642",IF(AND(G851="242",'242 - CPSX'!$L$7=TH!A851),"242","")))))</f>
        <v>154</v>
      </c>
    </row>
    <row r="852" spans="1:9">
      <c r="A852" s="6">
        <f>IF(B852&lt;&gt;"",IF(OR(AND(G852="154",'154 - CPSX'!$L$7="..."),AND(G852="632",'632 - CPSX'!$K$7="..."),AND(G852="641",'641 - CPSX'!$K$7="..."),AND(G852="642",'642 - CPSX'!$N$7="..."),AND(G852="242",'242 - CPSX'!$L$7="...")),"...",MONTH(B852)),"")</f>
        <v>1</v>
      </c>
      <c r="B852" s="10">
        <v>41644</v>
      </c>
      <c r="C852" s="11" t="s">
        <v>53</v>
      </c>
      <c r="D852" s="10">
        <v>41644</v>
      </c>
      <c r="E852" s="8" t="s">
        <v>479</v>
      </c>
      <c r="F852" s="5">
        <v>2171300</v>
      </c>
      <c r="G852" s="15" t="s">
        <v>16</v>
      </c>
      <c r="H852" s="7" t="s">
        <v>22</v>
      </c>
      <c r="I852" s="5" t="str">
        <f>IF(AND(G852="154",'154 - CPSX'!$L$7=TH!A852),"154",IF(AND(G852="632",'632 - CPSX'!$K$7=TH!A852),"632",IF(AND(G852="6421",'641 - CPSX'!$K$7=TH!A852),"641",IF(AND(G852="6422",'642 - CPSX'!$N$7=TH!A852),"642",IF(AND(G852="242",'242 - CPSX'!$L$7=TH!A852),"242","")))))</f>
        <v>154</v>
      </c>
    </row>
    <row r="853" spans="1:9">
      <c r="A853" s="6">
        <f>IF(B853&lt;&gt;"",IF(OR(AND(G853="154",'154 - CPSX'!$L$7="..."),AND(G853="632",'632 - CPSX'!$K$7="..."),AND(G853="641",'641 - CPSX'!$K$7="..."),AND(G853="642",'642 - CPSX'!$N$7="..."),AND(G853="242",'242 - CPSX'!$L$7="...")),"...",MONTH(B853)),"")</f>
        <v>1</v>
      </c>
      <c r="B853" s="10">
        <v>41644</v>
      </c>
      <c r="C853" s="11" t="s">
        <v>54</v>
      </c>
      <c r="D853" s="10">
        <v>41644</v>
      </c>
      <c r="E853" s="8" t="s">
        <v>480</v>
      </c>
      <c r="F853" s="5">
        <v>123772</v>
      </c>
      <c r="G853" s="15" t="s">
        <v>16</v>
      </c>
      <c r="H853" s="7" t="s">
        <v>22</v>
      </c>
      <c r="I853" s="5" t="str">
        <f>IF(AND(G853="154",'154 - CPSX'!$L$7=TH!A853),"154",IF(AND(G853="632",'632 - CPSX'!$K$7=TH!A853),"632",IF(AND(G853="6421",'641 - CPSX'!$K$7=TH!A853),"641",IF(AND(G853="6422",'642 - CPSX'!$N$7=TH!A853),"642",IF(AND(G853="242",'242 - CPSX'!$L$7=TH!A853),"242","")))))</f>
        <v>154</v>
      </c>
    </row>
    <row r="854" spans="1:9">
      <c r="A854" s="6">
        <f>IF(B854&lt;&gt;"",IF(OR(AND(G854="154",'154 - CPSX'!$L$7="..."),AND(G854="632",'632 - CPSX'!$K$7="..."),AND(G854="641",'641 - CPSX'!$K$7="..."),AND(G854="642",'642 - CPSX'!$N$7="..."),AND(G854="242",'242 - CPSX'!$L$7="...")),"...",MONTH(B854)),"")</f>
        <v>1</v>
      </c>
      <c r="B854" s="10">
        <v>41644</v>
      </c>
      <c r="C854" s="11" t="s">
        <v>54</v>
      </c>
      <c r="D854" s="10">
        <v>41644</v>
      </c>
      <c r="E854" s="8" t="s">
        <v>481</v>
      </c>
      <c r="F854" s="5">
        <v>5851200</v>
      </c>
      <c r="G854" s="15" t="s">
        <v>16</v>
      </c>
      <c r="H854" s="7" t="s">
        <v>22</v>
      </c>
      <c r="I854" s="5" t="str">
        <f>IF(AND(G854="154",'154 - CPSX'!$L$7=TH!A854),"154",IF(AND(G854="632",'632 - CPSX'!$K$7=TH!A854),"632",IF(AND(G854="6421",'641 - CPSX'!$K$7=TH!A854),"641",IF(AND(G854="6422",'642 - CPSX'!$N$7=TH!A854),"642",IF(AND(G854="242",'242 - CPSX'!$L$7=TH!A854),"242","")))))</f>
        <v>154</v>
      </c>
    </row>
    <row r="855" spans="1:9">
      <c r="A855" s="6">
        <f>IF(B855&lt;&gt;"",IF(OR(AND(G855="154",'154 - CPSX'!$L$7="..."),AND(G855="632",'632 - CPSX'!$K$7="..."),AND(G855="641",'641 - CPSX'!$K$7="..."),AND(G855="642",'642 - CPSX'!$N$7="..."),AND(G855="242",'242 - CPSX'!$L$7="...")),"...",MONTH(B855)),"")</f>
        <v>1</v>
      </c>
      <c r="B855" s="10">
        <v>41644</v>
      </c>
      <c r="C855" s="11" t="s">
        <v>54</v>
      </c>
      <c r="D855" s="10">
        <v>41644</v>
      </c>
      <c r="E855" s="8" t="s">
        <v>482</v>
      </c>
      <c r="F855" s="5">
        <v>10444392</v>
      </c>
      <c r="G855" s="15" t="s">
        <v>16</v>
      </c>
      <c r="H855" s="7" t="s">
        <v>22</v>
      </c>
      <c r="I855" s="5" t="str">
        <f>IF(AND(G855="154",'154 - CPSX'!$L$7=TH!A855),"154",IF(AND(G855="632",'632 - CPSX'!$K$7=TH!A855),"632",IF(AND(G855="6421",'641 - CPSX'!$K$7=TH!A855),"641",IF(AND(G855="6422",'642 - CPSX'!$N$7=TH!A855),"642",IF(AND(G855="242",'242 - CPSX'!$L$7=TH!A855),"242","")))))</f>
        <v>154</v>
      </c>
    </row>
    <row r="856" spans="1:9">
      <c r="A856" s="6">
        <f>IF(B856&lt;&gt;"",IF(OR(AND(G856="154",'154 - CPSX'!$L$7="..."),AND(G856="632",'632 - CPSX'!$K$7="..."),AND(G856="641",'641 - CPSX'!$K$7="..."),AND(G856="642",'642 - CPSX'!$N$7="..."),AND(G856="242",'242 - CPSX'!$L$7="...")),"...",MONTH(B856)),"")</f>
        <v>1</v>
      </c>
      <c r="B856" s="10">
        <v>41644</v>
      </c>
      <c r="C856" s="11" t="s">
        <v>54</v>
      </c>
      <c r="D856" s="10">
        <v>41644</v>
      </c>
      <c r="E856" s="8" t="s">
        <v>483</v>
      </c>
      <c r="F856" s="5">
        <v>2100000</v>
      </c>
      <c r="G856" s="15" t="s">
        <v>16</v>
      </c>
      <c r="H856" s="7" t="s">
        <v>22</v>
      </c>
      <c r="I856" s="5" t="str">
        <f>IF(AND(G856="154",'154 - CPSX'!$L$7=TH!A856),"154",IF(AND(G856="632",'632 - CPSX'!$K$7=TH!A856),"632",IF(AND(G856="6421",'641 - CPSX'!$K$7=TH!A856),"641",IF(AND(G856="6422",'642 - CPSX'!$N$7=TH!A856),"642",IF(AND(G856="242",'242 - CPSX'!$L$7=TH!A856),"242","")))))</f>
        <v>154</v>
      </c>
    </row>
    <row r="857" spans="1:9">
      <c r="A857" s="6">
        <f>IF(B857&lt;&gt;"",IF(OR(AND(G857="154",'154 - CPSX'!$L$7="..."),AND(G857="632",'632 - CPSX'!$K$7="..."),AND(G857="641",'641 - CPSX'!$K$7="..."),AND(G857="642",'642 - CPSX'!$N$7="..."),AND(G857="242",'242 - CPSX'!$L$7="...")),"...",MONTH(B857)),"")</f>
        <v>1</v>
      </c>
      <c r="B857" s="10">
        <v>41644</v>
      </c>
      <c r="C857" s="11" t="s">
        <v>54</v>
      </c>
      <c r="D857" s="10">
        <v>41644</v>
      </c>
      <c r="E857" s="8" t="s">
        <v>484</v>
      </c>
      <c r="F857" s="5">
        <v>2347250</v>
      </c>
      <c r="G857" s="15" t="s">
        <v>16</v>
      </c>
      <c r="H857" s="7" t="s">
        <v>22</v>
      </c>
      <c r="I857" s="5" t="str">
        <f>IF(AND(G857="154",'154 - CPSX'!$L$7=TH!A857),"154",IF(AND(G857="632",'632 - CPSX'!$K$7=TH!A857),"632",IF(AND(G857="6421",'641 - CPSX'!$K$7=TH!A857),"641",IF(AND(G857="6422",'642 - CPSX'!$N$7=TH!A857),"642",IF(AND(G857="242",'242 - CPSX'!$L$7=TH!A857),"242","")))))</f>
        <v>154</v>
      </c>
    </row>
    <row r="858" spans="1:9">
      <c r="A858" s="6">
        <f>IF(B858&lt;&gt;"",IF(OR(AND(G858="154",'154 - CPSX'!$L$7="..."),AND(G858="632",'632 - CPSX'!$K$7="..."),AND(G858="641",'641 - CPSX'!$K$7="..."),AND(G858="642",'642 - CPSX'!$N$7="..."),AND(G858="242",'242 - CPSX'!$L$7="...")),"...",MONTH(B858)),"")</f>
        <v>1</v>
      </c>
      <c r="B858" s="10">
        <v>41645</v>
      </c>
      <c r="C858" s="11" t="s">
        <v>55</v>
      </c>
      <c r="D858" s="10">
        <v>41645</v>
      </c>
      <c r="E858" s="8" t="s">
        <v>480</v>
      </c>
      <c r="F858" s="5">
        <v>23666</v>
      </c>
      <c r="G858" s="15" t="s">
        <v>16</v>
      </c>
      <c r="H858" s="7" t="s">
        <v>22</v>
      </c>
      <c r="I858" s="5" t="str">
        <f>IF(AND(G858="154",'154 - CPSX'!$L$7=TH!A858),"154",IF(AND(G858="632",'632 - CPSX'!$K$7=TH!A858),"632",IF(AND(G858="6421",'641 - CPSX'!$K$7=TH!A858),"641",IF(AND(G858="6422",'642 - CPSX'!$N$7=TH!A858),"642",IF(AND(G858="242",'242 - CPSX'!$L$7=TH!A858),"242","")))))</f>
        <v>154</v>
      </c>
    </row>
    <row r="859" spans="1:9">
      <c r="A859" s="6">
        <f>IF(B859&lt;&gt;"",IF(OR(AND(G859="154",'154 - CPSX'!$L$7="..."),AND(G859="632",'632 - CPSX'!$K$7="..."),AND(G859="641",'641 - CPSX'!$K$7="..."),AND(G859="642",'642 - CPSX'!$N$7="..."),AND(G859="242",'242 - CPSX'!$L$7="...")),"...",MONTH(B859)),"")</f>
        <v>1</v>
      </c>
      <c r="B859" s="10">
        <v>41649</v>
      </c>
      <c r="C859" s="11" t="s">
        <v>56</v>
      </c>
      <c r="D859" s="10">
        <v>41649</v>
      </c>
      <c r="E859" s="8" t="s">
        <v>480</v>
      </c>
      <c r="F859" s="5">
        <v>788072</v>
      </c>
      <c r="G859" s="15" t="s">
        <v>16</v>
      </c>
      <c r="H859" s="7" t="s">
        <v>22</v>
      </c>
      <c r="I859" s="5" t="str">
        <f>IF(AND(G859="154",'154 - CPSX'!$L$7=TH!A859),"154",IF(AND(G859="632",'632 - CPSX'!$K$7=TH!A859),"632",IF(AND(G859="6421",'641 - CPSX'!$K$7=TH!A859),"641",IF(AND(G859="6422",'642 - CPSX'!$N$7=TH!A859),"642",IF(AND(G859="242",'242 - CPSX'!$L$7=TH!A859),"242","")))))</f>
        <v>154</v>
      </c>
    </row>
    <row r="860" spans="1:9">
      <c r="A860" s="6">
        <f>IF(B860&lt;&gt;"",IF(OR(AND(G860="154",'154 - CPSX'!$L$7="..."),AND(G860="632",'632 - CPSX'!$K$7="..."),AND(G860="641",'641 - CPSX'!$K$7="..."),AND(G860="642",'642 - CPSX'!$N$7="..."),AND(G860="242",'242 - CPSX'!$L$7="...")),"...",MONTH(B860)),"")</f>
        <v>1</v>
      </c>
      <c r="B860" s="10">
        <v>41650</v>
      </c>
      <c r="C860" s="11" t="s">
        <v>57</v>
      </c>
      <c r="D860" s="10">
        <v>41650</v>
      </c>
      <c r="E860" s="8" t="s">
        <v>485</v>
      </c>
      <c r="F860" s="5">
        <v>54112500</v>
      </c>
      <c r="G860" s="15" t="s">
        <v>16</v>
      </c>
      <c r="H860" s="7" t="s">
        <v>22</v>
      </c>
      <c r="I860" s="5" t="str">
        <f>IF(AND(G860="154",'154 - CPSX'!$L$7=TH!A860),"154",IF(AND(G860="632",'632 - CPSX'!$K$7=TH!A860),"632",IF(AND(G860="6421",'641 - CPSX'!$K$7=TH!A860),"641",IF(AND(G860="6422",'642 - CPSX'!$N$7=TH!A860),"642",IF(AND(G860="242",'242 - CPSX'!$L$7=TH!A860),"242","")))))</f>
        <v>154</v>
      </c>
    </row>
    <row r="861" spans="1:9">
      <c r="A861" s="6">
        <f>IF(B861&lt;&gt;"",IF(OR(AND(G861="154",'154 - CPSX'!$L$7="..."),AND(G861="632",'632 - CPSX'!$K$7="..."),AND(G861="641",'641 - CPSX'!$K$7="..."),AND(G861="642",'642 - CPSX'!$N$7="..."),AND(G861="242",'242 - CPSX'!$L$7="...")),"...",MONTH(B861)),"")</f>
        <v>1</v>
      </c>
      <c r="B861" s="10">
        <v>41656</v>
      </c>
      <c r="C861" s="11" t="s">
        <v>139</v>
      </c>
      <c r="D861" s="10">
        <v>41656</v>
      </c>
      <c r="E861" s="8" t="s">
        <v>486</v>
      </c>
      <c r="F861" s="5">
        <v>6635527</v>
      </c>
      <c r="G861" s="15" t="s">
        <v>16</v>
      </c>
      <c r="H861" s="7" t="s">
        <v>22</v>
      </c>
      <c r="I861" s="5" t="str">
        <f>IF(AND(G861="154",'154 - CPSX'!$L$7=TH!A861),"154",IF(AND(G861="632",'632 - CPSX'!$K$7=TH!A861),"632",IF(AND(G861="6421",'641 - CPSX'!$K$7=TH!A861),"641",IF(AND(G861="6422",'642 - CPSX'!$N$7=TH!A861),"642",IF(AND(G861="242",'242 - CPSX'!$L$7=TH!A861),"242","")))))</f>
        <v>154</v>
      </c>
    </row>
    <row r="862" spans="1:9">
      <c r="A862" s="6">
        <f>IF(B862&lt;&gt;"",IF(OR(AND(G862="154",'154 - CPSX'!$L$7="..."),AND(G862="632",'632 - CPSX'!$K$7="..."),AND(G862="641",'641 - CPSX'!$K$7="..."),AND(G862="642",'642 - CPSX'!$N$7="..."),AND(G862="242",'242 - CPSX'!$L$7="...")),"...",MONTH(B862)),"")</f>
        <v>1</v>
      </c>
      <c r="B862" s="10">
        <v>41659</v>
      </c>
      <c r="C862" s="11" t="s">
        <v>140</v>
      </c>
      <c r="D862" s="10">
        <v>41659</v>
      </c>
      <c r="E862" s="8" t="s">
        <v>480</v>
      </c>
      <c r="F862" s="5">
        <v>23666</v>
      </c>
      <c r="G862" s="15" t="s">
        <v>16</v>
      </c>
      <c r="H862" s="7" t="s">
        <v>22</v>
      </c>
      <c r="I862" s="5" t="str">
        <f>IF(AND(G862="154",'154 - CPSX'!$L$7=TH!A862),"154",IF(AND(G862="632",'632 - CPSX'!$K$7=TH!A862),"632",IF(AND(G862="6421",'641 - CPSX'!$K$7=TH!A862),"641",IF(AND(G862="6422",'642 - CPSX'!$N$7=TH!A862),"642",IF(AND(G862="242",'242 - CPSX'!$L$7=TH!A862),"242","")))))</f>
        <v>154</v>
      </c>
    </row>
    <row r="863" spans="1:9">
      <c r="A863" s="6">
        <f>IF(B863&lt;&gt;"",IF(OR(AND(G863="154",'154 - CPSX'!$L$7="..."),AND(G863="632",'632 - CPSX'!$K$7="..."),AND(G863="641",'641 - CPSX'!$K$7="..."),AND(G863="642",'642 - CPSX'!$N$7="..."),AND(G863="242",'242 - CPSX'!$L$7="...")),"...",MONTH(B863)),"")</f>
        <v>1</v>
      </c>
      <c r="B863" s="10">
        <v>41659</v>
      </c>
      <c r="C863" s="11" t="s">
        <v>140</v>
      </c>
      <c r="D863" s="10">
        <v>41659</v>
      </c>
      <c r="E863" s="8" t="s">
        <v>487</v>
      </c>
      <c r="F863" s="5">
        <v>1800000</v>
      </c>
      <c r="G863" s="15" t="s">
        <v>16</v>
      </c>
      <c r="H863" s="7" t="s">
        <v>22</v>
      </c>
      <c r="I863" s="5" t="str">
        <f>IF(AND(G863="154",'154 - CPSX'!$L$7=TH!A863),"154",IF(AND(G863="632",'632 - CPSX'!$K$7=TH!A863),"632",IF(AND(G863="6421",'641 - CPSX'!$K$7=TH!A863),"641",IF(AND(G863="6422",'642 - CPSX'!$N$7=TH!A863),"642",IF(AND(G863="242",'242 - CPSX'!$L$7=TH!A863),"242","")))))</f>
        <v>154</v>
      </c>
    </row>
    <row r="864" spans="1:9">
      <c r="A864" s="6">
        <f>IF(B864&lt;&gt;"",IF(OR(AND(G864="154",'154 - CPSX'!$L$7="..."),AND(G864="632",'632 - CPSX'!$K$7="..."),AND(G864="641",'641 - CPSX'!$K$7="..."),AND(G864="642",'642 - CPSX'!$N$7="..."),AND(G864="242",'242 - CPSX'!$L$7="...")),"...",MONTH(B864)),"")</f>
        <v>1</v>
      </c>
      <c r="B864" s="10">
        <v>41670</v>
      </c>
      <c r="C864" s="11" t="s">
        <v>39</v>
      </c>
      <c r="D864" s="10">
        <v>41670</v>
      </c>
      <c r="E864" s="8" t="s">
        <v>60</v>
      </c>
      <c r="F864" s="5">
        <v>3500000</v>
      </c>
      <c r="G864" s="15" t="s">
        <v>16</v>
      </c>
      <c r="H864" s="7" t="s">
        <v>61</v>
      </c>
      <c r="I864" s="5" t="str">
        <f>IF(AND(G864="154",'154 - CPSX'!$L$7=TH!A864),"154",IF(AND(G864="632",'632 - CPSX'!$K$7=TH!A864),"632",IF(AND(G864="6421",'641 - CPSX'!$K$7=TH!A864),"641",IF(AND(G864="6422",'642 - CPSX'!$N$7=TH!A864),"642",IF(AND(G864="242",'242 - CPSX'!$L$7=TH!A864),"242","")))))</f>
        <v>154</v>
      </c>
    </row>
    <row r="865" spans="1:9">
      <c r="A865" s="6">
        <f>IF(B865&lt;&gt;"",IF(OR(AND(G865="154",'154 - CPSX'!$L$7="..."),AND(G865="632",'632 - CPSX'!$K$7="..."),AND(G865="641",'641 - CPSX'!$K$7="..."),AND(G865="642",'642 - CPSX'!$N$7="..."),AND(G865="242",'242 - CPSX'!$L$7="...")),"...",MONTH(B865)),"")</f>
        <v>1</v>
      </c>
      <c r="B865" s="10">
        <v>41670</v>
      </c>
      <c r="C865" s="11" t="s">
        <v>39</v>
      </c>
      <c r="D865" s="10">
        <v>41670</v>
      </c>
      <c r="E865" s="8" t="s">
        <v>62</v>
      </c>
      <c r="F865" s="5">
        <v>15225379</v>
      </c>
      <c r="G865" s="15" t="s">
        <v>16</v>
      </c>
      <c r="H865" s="7" t="s">
        <v>61</v>
      </c>
      <c r="I865" s="5" t="str">
        <f>IF(AND(G865="154",'154 - CPSX'!$L$7=TH!A865),"154",IF(AND(G865="632",'632 - CPSX'!$K$7=TH!A865),"632",IF(AND(G865="6421",'641 - CPSX'!$K$7=TH!A865),"641",IF(AND(G865="6422",'642 - CPSX'!$N$7=TH!A865),"642",IF(AND(G865="242",'242 - CPSX'!$L$7=TH!A865),"242","")))))</f>
        <v>154</v>
      </c>
    </row>
    <row r="866" spans="1:9">
      <c r="A866" s="6">
        <f>IF(B866&lt;&gt;"",IF(OR(AND(G866="154",'154 - CPSX'!$L$7="..."),AND(G866="632",'632 - CPSX'!$K$7="..."),AND(G866="641",'641 - CPSX'!$K$7="..."),AND(G866="642",'642 - CPSX'!$N$7="..."),AND(G866="242",'242 - CPSX'!$L$7="...")),"...",MONTH(B866)),"")</f>
        <v>1</v>
      </c>
      <c r="B866" s="10">
        <v>41670</v>
      </c>
      <c r="C866" s="11" t="s">
        <v>39</v>
      </c>
      <c r="D866" s="10">
        <v>41670</v>
      </c>
      <c r="E866" s="8" t="s">
        <v>63</v>
      </c>
      <c r="F866" s="5">
        <v>46464981</v>
      </c>
      <c r="G866" s="15" t="s">
        <v>16</v>
      </c>
      <c r="H866" s="7" t="s">
        <v>61</v>
      </c>
      <c r="I866" s="5" t="str">
        <f>IF(AND(G866="154",'154 - CPSX'!$L$7=TH!A866),"154",IF(AND(G866="632",'632 - CPSX'!$K$7=TH!A866),"632",IF(AND(G866="6421",'641 - CPSX'!$K$7=TH!A866),"641",IF(AND(G866="6422",'642 - CPSX'!$N$7=TH!A866),"642",IF(AND(G866="242",'242 - CPSX'!$L$7=TH!A866),"242","")))))</f>
        <v>154</v>
      </c>
    </row>
    <row r="867" spans="1:9">
      <c r="A867" s="6">
        <f>IF(B867&lt;&gt;"",IF(OR(AND(G867="154",'154 - CPSX'!$L$7="..."),AND(G867="632",'632 - CPSX'!$K$7="..."),AND(G867="641",'641 - CPSX'!$K$7="..."),AND(G867="642",'642 - CPSX'!$N$7="..."),AND(G867="242",'242 - CPSX'!$L$7="...")),"...",MONTH(B867)),"")</f>
        <v>1</v>
      </c>
      <c r="B867" s="10">
        <v>41670</v>
      </c>
      <c r="C867" s="11" t="s">
        <v>39</v>
      </c>
      <c r="D867" s="10">
        <v>41670</v>
      </c>
      <c r="E867" s="8" t="s">
        <v>64</v>
      </c>
      <c r="F867" s="5">
        <v>36231014</v>
      </c>
      <c r="G867" s="15" t="s">
        <v>16</v>
      </c>
      <c r="H867" s="7" t="s">
        <v>61</v>
      </c>
      <c r="I867" s="5" t="str">
        <f>IF(AND(G867="154",'154 - CPSX'!$L$7=TH!A867),"154",IF(AND(G867="632",'632 - CPSX'!$K$7=TH!A867),"632",IF(AND(G867="6421",'641 - CPSX'!$K$7=TH!A867),"641",IF(AND(G867="6422",'642 - CPSX'!$N$7=TH!A867),"642",IF(AND(G867="242",'242 - CPSX'!$L$7=TH!A867),"242","")))))</f>
        <v>154</v>
      </c>
    </row>
    <row r="868" spans="1:9">
      <c r="A868" s="6">
        <f>IF(B868&lt;&gt;"",IF(OR(AND(G868="154",'154 - CPSX'!$L$7="..."),AND(G868="632",'632 - CPSX'!$K$7="..."),AND(G868="641",'641 - CPSX'!$K$7="..."),AND(G868="642",'642 - CPSX'!$N$7="..."),AND(G868="242",'242 - CPSX'!$L$7="...")),"...",MONTH(B868)),"")</f>
        <v>1</v>
      </c>
      <c r="B868" s="10">
        <v>41670</v>
      </c>
      <c r="C868" s="11" t="s">
        <v>39</v>
      </c>
      <c r="D868" s="10">
        <v>41670</v>
      </c>
      <c r="E868" s="8" t="s">
        <v>65</v>
      </c>
      <c r="F868" s="5">
        <v>10859839</v>
      </c>
      <c r="G868" s="15" t="s">
        <v>16</v>
      </c>
      <c r="H868" s="7" t="s">
        <v>61</v>
      </c>
      <c r="I868" s="5" t="str">
        <f>IF(AND(G868="154",'154 - CPSX'!$L$7=TH!A868),"154",IF(AND(G868="632",'632 - CPSX'!$K$7=TH!A868),"632",IF(AND(G868="6421",'641 - CPSX'!$K$7=TH!A868),"641",IF(AND(G868="6422",'642 - CPSX'!$N$7=TH!A868),"642",IF(AND(G868="242",'242 - CPSX'!$L$7=TH!A868),"242","")))))</f>
        <v>154</v>
      </c>
    </row>
    <row r="869" spans="1:9">
      <c r="A869" s="6">
        <f>IF(B869&lt;&gt;"",IF(OR(AND(G869="154",'154 - CPSX'!$L$7="..."),AND(G869="632",'632 - CPSX'!$K$7="..."),AND(G869="641",'641 - CPSX'!$K$7="..."),AND(G869="642",'642 - CPSX'!$N$7="..."),AND(G869="242",'242 - CPSX'!$L$7="...")),"...",MONTH(B869)),"")</f>
        <v>1</v>
      </c>
      <c r="B869" s="10">
        <v>41670</v>
      </c>
      <c r="C869" s="11" t="s">
        <v>39</v>
      </c>
      <c r="D869" s="10">
        <v>41670</v>
      </c>
      <c r="E869" s="8" t="s">
        <v>66</v>
      </c>
      <c r="F869" s="5">
        <v>2615641</v>
      </c>
      <c r="G869" s="15" t="s">
        <v>16</v>
      </c>
      <c r="H869" s="7" t="s">
        <v>61</v>
      </c>
      <c r="I869" s="5" t="str">
        <f>IF(AND(G869="154",'154 - CPSX'!$L$7=TH!A869),"154",IF(AND(G869="632",'632 - CPSX'!$K$7=TH!A869),"632",IF(AND(G869="6421",'641 - CPSX'!$K$7=TH!A869),"641",IF(AND(G869="6422",'642 - CPSX'!$N$7=TH!A869),"642",IF(AND(G869="242",'242 - CPSX'!$L$7=TH!A869),"242","")))))</f>
        <v>154</v>
      </c>
    </row>
    <row r="870" spans="1:9">
      <c r="A870" s="6">
        <f>IF(B870&lt;&gt;"",IF(OR(AND(G870="154",'154 - CPSX'!$L$7="..."),AND(G870="632",'632 - CPSX'!$K$7="..."),AND(G870="641",'641 - CPSX'!$K$7="..."),AND(G870="642",'642 - CPSX'!$N$7="..."),AND(G870="242",'242 - CPSX'!$L$7="...")),"...",MONTH(B870)),"")</f>
        <v>1</v>
      </c>
      <c r="B870" s="10">
        <v>41670</v>
      </c>
      <c r="C870" s="11" t="s">
        <v>39</v>
      </c>
      <c r="D870" s="10">
        <v>41670</v>
      </c>
      <c r="E870" s="8" t="s">
        <v>67</v>
      </c>
      <c r="F870" s="5">
        <v>10010706</v>
      </c>
      <c r="G870" s="15" t="s">
        <v>16</v>
      </c>
      <c r="H870" s="7" t="s">
        <v>68</v>
      </c>
      <c r="I870" s="5" t="str">
        <f>IF(AND(G870="154",'154 - CPSX'!$L$7=TH!A870),"154",IF(AND(G870="632",'632 - CPSX'!$K$7=TH!A870),"632",IF(AND(G870="6421",'641 - CPSX'!$K$7=TH!A870),"641",IF(AND(G870="6422",'642 - CPSX'!$N$7=TH!A870),"642",IF(AND(G870="242",'242 - CPSX'!$L$7=TH!A870),"242","")))))</f>
        <v>154</v>
      </c>
    </row>
    <row r="871" spans="1:9">
      <c r="A871" s="6">
        <f>IF(B871&lt;&gt;"",IF(OR(AND(G871="154",'154 - CPSX'!$L$7="..."),AND(G871="632",'632 - CPSX'!$K$7="..."),AND(G871="641",'641 - CPSX'!$K$7="..."),AND(G871="642",'642 - CPSX'!$N$7="..."),AND(G871="242",'242 - CPSX'!$L$7="...")),"...",MONTH(B871)),"")</f>
        <v>1</v>
      </c>
      <c r="B871" s="10">
        <v>41670</v>
      </c>
      <c r="C871" s="11" t="s">
        <v>39</v>
      </c>
      <c r="D871" s="10">
        <v>41670</v>
      </c>
      <c r="E871" s="8" t="s">
        <v>69</v>
      </c>
      <c r="F871" s="5">
        <v>1816167</v>
      </c>
      <c r="G871" s="15" t="s">
        <v>16</v>
      </c>
      <c r="H871" s="7" t="s">
        <v>61</v>
      </c>
      <c r="I871" s="5" t="str">
        <f>IF(AND(G871="154",'154 - CPSX'!$L$7=TH!A871),"154",IF(AND(G871="632",'632 - CPSX'!$K$7=TH!A871),"632",IF(AND(G871="6421",'641 - CPSX'!$K$7=TH!A871),"641",IF(AND(G871="6422",'642 - CPSX'!$N$7=TH!A871),"642",IF(AND(G871="242",'242 - CPSX'!$L$7=TH!A871),"242","")))))</f>
        <v>154</v>
      </c>
    </row>
    <row r="872" spans="1:9">
      <c r="A872" s="6">
        <f>IF(B872&lt;&gt;"",IF(OR(AND(G872="154",'154 - CPSX'!$L$7="..."),AND(G872="632",'632 - CPSX'!$K$7="..."),AND(G872="641",'641 - CPSX'!$K$7="..."),AND(G872="642",'642 - CPSX'!$N$7="..."),AND(G872="242",'242 - CPSX'!$L$7="...")),"...",MONTH(B872)),"")</f>
        <v>1</v>
      </c>
      <c r="B872" s="10">
        <v>41670</v>
      </c>
      <c r="C872" s="11" t="s">
        <v>39</v>
      </c>
      <c r="D872" s="10">
        <v>41670</v>
      </c>
      <c r="E872" s="8" t="s">
        <v>76</v>
      </c>
      <c r="F872" s="5">
        <v>15003000</v>
      </c>
      <c r="G872" s="15" t="s">
        <v>16</v>
      </c>
      <c r="H872" s="7" t="s">
        <v>77</v>
      </c>
      <c r="I872" s="5" t="str">
        <f>IF(AND(G872="154",'154 - CPSX'!$L$7=TH!A872),"154",IF(AND(G872="632",'632 - CPSX'!$K$7=TH!A872),"632",IF(AND(G872="6421",'641 - CPSX'!$K$7=TH!A872),"641",IF(AND(G872="6422",'642 - CPSX'!$N$7=TH!A872),"642",IF(AND(G872="242",'242 - CPSX'!$L$7=TH!A872),"242","")))))</f>
        <v>154</v>
      </c>
    </row>
    <row r="873" spans="1:9">
      <c r="A873" s="6">
        <f>IF(B873&lt;&gt;"",IF(OR(AND(G873="154",'154 - CPSX'!$L$7="..."),AND(G873="632",'632 - CPSX'!$K$7="..."),AND(G873="641",'641 - CPSX'!$K$7="..."),AND(G873="642",'642 - CPSX'!$N$7="..."),AND(G873="242",'242 - CPSX'!$L$7="...")),"...",MONTH(B873)),"")</f>
        <v>1</v>
      </c>
      <c r="B873" s="10">
        <v>41670</v>
      </c>
      <c r="C873" s="11" t="s">
        <v>39</v>
      </c>
      <c r="D873" s="10">
        <v>41670</v>
      </c>
      <c r="E873" s="8" t="s">
        <v>78</v>
      </c>
      <c r="F873" s="5">
        <v>77297000</v>
      </c>
      <c r="G873" s="15" t="s">
        <v>16</v>
      </c>
      <c r="H873" s="7" t="s">
        <v>77</v>
      </c>
      <c r="I873" s="5" t="str">
        <f>IF(AND(G873="154",'154 - CPSX'!$L$7=TH!A873),"154",IF(AND(G873="632",'632 - CPSX'!$K$7=TH!A873),"632",IF(AND(G873="6421",'641 - CPSX'!$K$7=TH!A873),"641",IF(AND(G873="6422",'642 - CPSX'!$N$7=TH!A873),"642",IF(AND(G873="242",'242 - CPSX'!$L$7=TH!A873),"242","")))))</f>
        <v>154</v>
      </c>
    </row>
    <row r="874" spans="1:9">
      <c r="A874" s="6">
        <f>IF(B874&lt;&gt;"",IF(OR(AND(G874="154",'154 - CPSX'!$L$7="..."),AND(G874="632",'632 - CPSX'!$K$7="..."),AND(G874="641",'641 - CPSX'!$K$7="..."),AND(G874="642",'642 - CPSX'!$N$7="..."),AND(G874="242",'242 - CPSX'!$L$7="...")),"...",MONTH(B874)),"")</f>
        <v>1</v>
      </c>
      <c r="B874" s="10">
        <v>41670</v>
      </c>
      <c r="C874" s="11" t="s">
        <v>39</v>
      </c>
      <c r="D874" s="10">
        <v>41670</v>
      </c>
      <c r="E874" s="8" t="s">
        <v>79</v>
      </c>
      <c r="F874" s="5">
        <v>1320000</v>
      </c>
      <c r="G874" s="15" t="s">
        <v>16</v>
      </c>
      <c r="H874" s="7" t="s">
        <v>77</v>
      </c>
      <c r="I874" s="5" t="str">
        <f>IF(AND(G874="154",'154 - CPSX'!$L$7=TH!A874),"154",IF(AND(G874="632",'632 - CPSX'!$K$7=TH!A874),"632",IF(AND(G874="6421",'641 - CPSX'!$K$7=TH!A874),"641",IF(AND(G874="6422",'642 - CPSX'!$N$7=TH!A874),"642",IF(AND(G874="242",'242 - CPSX'!$L$7=TH!A874),"242","")))))</f>
        <v>154</v>
      </c>
    </row>
    <row r="875" spans="1:9">
      <c r="A875" s="6">
        <f>IF(B875&lt;&gt;"",IF(OR(AND(G875="154",'154 - CPSX'!$L$7="..."),AND(G875="632",'632 - CPSX'!$K$7="..."),AND(G875="641",'641 - CPSX'!$K$7="..."),AND(G875="642",'642 - CPSX'!$N$7="..."),AND(G875="242",'242 - CPSX'!$L$7="...")),"...",MONTH(B875)),"")</f>
        <v>1</v>
      </c>
      <c r="B875" s="10">
        <v>41670</v>
      </c>
      <c r="C875" s="11" t="s">
        <v>39</v>
      </c>
      <c r="D875" s="10">
        <v>41670</v>
      </c>
      <c r="E875" s="8" t="s">
        <v>80</v>
      </c>
      <c r="F875" s="5">
        <v>9900000</v>
      </c>
      <c r="G875" s="15" t="s">
        <v>16</v>
      </c>
      <c r="H875" s="7" t="s">
        <v>77</v>
      </c>
      <c r="I875" s="5" t="str">
        <f>IF(AND(G875="154",'154 - CPSX'!$L$7=TH!A875),"154",IF(AND(G875="632",'632 - CPSX'!$K$7=TH!A875),"632",IF(AND(G875="6421",'641 - CPSX'!$K$7=TH!A875),"641",IF(AND(G875="6422",'642 - CPSX'!$N$7=TH!A875),"642",IF(AND(G875="242",'242 - CPSX'!$L$7=TH!A875),"242","")))))</f>
        <v>154</v>
      </c>
    </row>
    <row r="876" spans="1:9">
      <c r="A876" s="6">
        <f>IF(B876&lt;&gt;"",IF(OR(AND(G876="154",'154 - CPSX'!$L$7="..."),AND(G876="632",'632 - CPSX'!$K$7="..."),AND(G876="641",'641 - CPSX'!$K$7="..."),AND(G876="642",'642 - CPSX'!$N$7="..."),AND(G876="242",'242 - CPSX'!$L$7="...")),"...",MONTH(B876)),"")</f>
        <v>1</v>
      </c>
      <c r="B876" s="10">
        <v>41670</v>
      </c>
      <c r="C876" s="11" t="s">
        <v>39</v>
      </c>
      <c r="D876" s="10">
        <v>41670</v>
      </c>
      <c r="E876" s="8" t="s">
        <v>81</v>
      </c>
      <c r="F876" s="5">
        <v>2700540</v>
      </c>
      <c r="G876" s="15" t="s">
        <v>16</v>
      </c>
      <c r="H876" s="7" t="s">
        <v>82</v>
      </c>
      <c r="I876" s="5" t="str">
        <f>IF(AND(G876="154",'154 - CPSX'!$L$7=TH!A876),"154",IF(AND(G876="632",'632 - CPSX'!$K$7=TH!A876),"632",IF(AND(G876="6421",'641 - CPSX'!$K$7=TH!A876),"641",IF(AND(G876="6422",'642 - CPSX'!$N$7=TH!A876),"642",IF(AND(G876="242",'242 - CPSX'!$L$7=TH!A876),"242","")))))</f>
        <v>154</v>
      </c>
    </row>
    <row r="877" spans="1:9">
      <c r="A877" s="6">
        <f>IF(B877&lt;&gt;"",IF(OR(AND(G877="154",'154 - CPSX'!$L$7="..."),AND(G877="632",'632 - CPSX'!$K$7="..."),AND(G877="641",'641 - CPSX'!$K$7="..."),AND(G877="642",'642 - CPSX'!$N$7="..."),AND(G877="242",'242 - CPSX'!$L$7="...")),"...",MONTH(B877)),"")</f>
        <v>1</v>
      </c>
      <c r="B877" s="10">
        <v>41670</v>
      </c>
      <c r="C877" s="11" t="s">
        <v>39</v>
      </c>
      <c r="D877" s="10">
        <v>41670</v>
      </c>
      <c r="E877" s="8" t="s">
        <v>83</v>
      </c>
      <c r="F877" s="5">
        <v>13913460</v>
      </c>
      <c r="G877" s="15" t="s">
        <v>16</v>
      </c>
      <c r="H877" s="7" t="s">
        <v>82</v>
      </c>
      <c r="I877" s="5" t="str">
        <f>IF(AND(G877="154",'154 - CPSX'!$L$7=TH!A877),"154",IF(AND(G877="632",'632 - CPSX'!$K$7=TH!A877),"632",IF(AND(G877="6421",'641 - CPSX'!$K$7=TH!A877),"641",IF(AND(G877="6422",'642 - CPSX'!$N$7=TH!A877),"642",IF(AND(G877="242",'242 - CPSX'!$L$7=TH!A877),"242","")))))</f>
        <v>154</v>
      </c>
    </row>
    <row r="878" spans="1:9">
      <c r="A878" s="6">
        <f>IF(B878&lt;&gt;"",IF(OR(AND(G878="154",'154 - CPSX'!$L$7="..."),AND(G878="632",'632 - CPSX'!$K$7="..."),AND(G878="641",'641 - CPSX'!$K$7="..."),AND(G878="642",'642 - CPSX'!$N$7="..."),AND(G878="242",'242 - CPSX'!$L$7="...")),"...",MONTH(B878)),"")</f>
        <v>1</v>
      </c>
      <c r="B878" s="10">
        <v>41670</v>
      </c>
      <c r="C878" s="11" t="s">
        <v>39</v>
      </c>
      <c r="D878" s="10">
        <v>41670</v>
      </c>
      <c r="E878" s="8" t="s">
        <v>84</v>
      </c>
      <c r="F878" s="5">
        <v>450090</v>
      </c>
      <c r="G878" s="15" t="s">
        <v>16</v>
      </c>
      <c r="H878" s="7" t="s">
        <v>85</v>
      </c>
      <c r="I878" s="5" t="str">
        <f>IF(AND(G878="154",'154 - CPSX'!$L$7=TH!A878),"154",IF(AND(G878="632",'632 - CPSX'!$K$7=TH!A878),"632",IF(AND(G878="6421",'641 - CPSX'!$K$7=TH!A878),"641",IF(AND(G878="6422",'642 - CPSX'!$N$7=TH!A878),"642",IF(AND(G878="242",'242 - CPSX'!$L$7=TH!A878),"242","")))))</f>
        <v>154</v>
      </c>
    </row>
    <row r="879" spans="1:9">
      <c r="A879" s="6">
        <f>IF(B879&lt;&gt;"",IF(OR(AND(G879="154",'154 - CPSX'!$L$7="..."),AND(G879="632",'632 - CPSX'!$K$7="..."),AND(G879="641",'641 - CPSX'!$K$7="..."),AND(G879="642",'642 - CPSX'!$N$7="..."),AND(G879="242",'242 - CPSX'!$L$7="...")),"...",MONTH(B879)),"")</f>
        <v>1</v>
      </c>
      <c r="B879" s="10">
        <v>41670</v>
      </c>
      <c r="C879" s="11" t="s">
        <v>39</v>
      </c>
      <c r="D879" s="10">
        <v>41670</v>
      </c>
      <c r="E879" s="8" t="s">
        <v>86</v>
      </c>
      <c r="F879" s="5">
        <v>2318910</v>
      </c>
      <c r="G879" s="15" t="s">
        <v>16</v>
      </c>
      <c r="H879" s="7" t="s">
        <v>85</v>
      </c>
      <c r="I879" s="5" t="str">
        <f>IF(AND(G879="154",'154 - CPSX'!$L$7=TH!A879),"154",IF(AND(G879="632",'632 - CPSX'!$K$7=TH!A879),"632",IF(AND(G879="6421",'641 - CPSX'!$K$7=TH!A879),"641",IF(AND(G879="6422",'642 - CPSX'!$N$7=TH!A879),"642",IF(AND(G879="242",'242 - CPSX'!$L$7=TH!A879),"242","")))))</f>
        <v>154</v>
      </c>
    </row>
    <row r="880" spans="1:9">
      <c r="A880" s="6">
        <f>IF(B880&lt;&gt;"",IF(OR(AND(G880="154",'154 - CPSX'!$L$7="..."),AND(G880="632",'632 - CPSX'!$K$7="..."),AND(G880="641",'641 - CPSX'!$K$7="..."),AND(G880="642",'642 - CPSX'!$N$7="..."),AND(G880="242",'242 - CPSX'!$L$7="...")),"...",MONTH(B880)),"")</f>
        <v>1</v>
      </c>
      <c r="B880" s="10">
        <v>41670</v>
      </c>
      <c r="C880" s="11" t="s">
        <v>39</v>
      </c>
      <c r="D880" s="10">
        <v>41670</v>
      </c>
      <c r="E880" s="8" t="s">
        <v>87</v>
      </c>
      <c r="F880" s="5">
        <v>150030</v>
      </c>
      <c r="G880" s="15" t="s">
        <v>16</v>
      </c>
      <c r="H880" s="7" t="s">
        <v>229</v>
      </c>
      <c r="I880" s="5" t="str">
        <f>IF(AND(G880="154",'154 - CPSX'!$L$7=TH!A880),"154",IF(AND(G880="632",'632 - CPSX'!$K$7=TH!A880),"632",IF(AND(G880="6421",'641 - CPSX'!$K$7=TH!A880),"641",IF(AND(G880="6422",'642 - CPSX'!$N$7=TH!A880),"642",IF(AND(G880="242",'242 - CPSX'!$L$7=TH!A880),"242","")))))</f>
        <v>154</v>
      </c>
    </row>
    <row r="881" spans="1:9">
      <c r="A881" s="6">
        <f>IF(B881&lt;&gt;"",IF(OR(AND(G881="154",'154 - CPSX'!$L$7="..."),AND(G881="632",'632 - CPSX'!$K$7="..."),AND(G881="641",'641 - CPSX'!$K$7="..."),AND(G881="642",'642 - CPSX'!$N$7="..."),AND(G881="242",'242 - CPSX'!$L$7="...")),"...",MONTH(B881)),"")</f>
        <v>1</v>
      </c>
      <c r="B881" s="10">
        <v>41670</v>
      </c>
      <c r="C881" s="11" t="s">
        <v>39</v>
      </c>
      <c r="D881" s="10">
        <v>41670</v>
      </c>
      <c r="E881" s="8" t="s">
        <v>88</v>
      </c>
      <c r="F881" s="5">
        <v>772970</v>
      </c>
      <c r="G881" s="15" t="s">
        <v>16</v>
      </c>
      <c r="H881" s="7" t="s">
        <v>229</v>
      </c>
      <c r="I881" s="5" t="str">
        <f>IF(AND(G881="154",'154 - CPSX'!$L$7=TH!A881),"154",IF(AND(G881="632",'632 - CPSX'!$K$7=TH!A881),"632",IF(AND(G881="6421",'641 - CPSX'!$K$7=TH!A881),"641",IF(AND(G881="6422",'642 - CPSX'!$N$7=TH!A881),"642",IF(AND(G881="242",'242 - CPSX'!$L$7=TH!A881),"242","")))))</f>
        <v>154</v>
      </c>
    </row>
    <row r="882" spans="1:9">
      <c r="A882" s="6">
        <f>IF(B882&lt;&gt;"",IF(OR(AND(G882="154",'154 - CPSX'!$L$7="..."),AND(G882="632",'632 - CPSX'!$K$7="..."),AND(G882="641",'641 - CPSX'!$K$7="..."),AND(G882="642",'642 - CPSX'!$N$7="..."),AND(G882="242",'242 - CPSX'!$L$7="...")),"...",MONTH(B882)),"")</f>
        <v>2</v>
      </c>
      <c r="B882" s="10">
        <v>41698</v>
      </c>
      <c r="C882" s="11" t="s">
        <v>39</v>
      </c>
      <c r="D882" s="10">
        <v>41678</v>
      </c>
      <c r="E882" s="8" t="s">
        <v>488</v>
      </c>
      <c r="F882" s="5">
        <v>6879000</v>
      </c>
      <c r="G882" s="15" t="s">
        <v>16</v>
      </c>
      <c r="H882" s="7" t="s">
        <v>18</v>
      </c>
      <c r="I882" s="5" t="str">
        <f>IF(AND(G882="154",'154 - CPSX'!$L$7=TH!A882),"154",IF(AND(G882="632",'632 - CPSX'!$K$7=TH!A882),"632",IF(AND(G882="6421",'641 - CPSX'!$K$7=TH!A882),"641",IF(AND(G882="6422",'642 - CPSX'!$N$7=TH!A882),"642",IF(AND(G882="242",'242 - CPSX'!$L$7=TH!A882),"242","")))))</f>
        <v/>
      </c>
    </row>
    <row r="883" spans="1:9">
      <c r="A883" s="6">
        <f>IF(B883&lt;&gt;"",IF(OR(AND(G883="154",'154 - CPSX'!$L$7="..."),AND(G883="632",'632 - CPSX'!$K$7="..."),AND(G883="641",'641 - CPSX'!$K$7="..."),AND(G883="642",'642 - CPSX'!$N$7="..."),AND(G883="242",'242 - CPSX'!$L$7="...")),"...",MONTH(B883)),"")</f>
        <v>2</v>
      </c>
      <c r="B883" s="10">
        <v>41698</v>
      </c>
      <c r="C883" s="11" t="s">
        <v>39</v>
      </c>
      <c r="D883" s="10">
        <v>41687</v>
      </c>
      <c r="E883" s="8" t="s">
        <v>489</v>
      </c>
      <c r="F883" s="5">
        <v>12390600</v>
      </c>
      <c r="G883" s="15" t="s">
        <v>16</v>
      </c>
      <c r="H883" s="7" t="s">
        <v>18</v>
      </c>
      <c r="I883" s="5" t="str">
        <f>IF(AND(G883="154",'154 - CPSX'!$L$7=TH!A883),"154",IF(AND(G883="632",'632 - CPSX'!$K$7=TH!A883),"632",IF(AND(G883="6421",'641 - CPSX'!$K$7=TH!A883),"641",IF(AND(G883="6422",'642 - CPSX'!$N$7=TH!A883),"642",IF(AND(G883="242",'242 - CPSX'!$L$7=TH!A883),"242","")))))</f>
        <v/>
      </c>
    </row>
    <row r="884" spans="1:9">
      <c r="A884" s="6">
        <f>IF(B884&lt;&gt;"",IF(OR(AND(G884="154",'154 - CPSX'!$L$7="..."),AND(G884="632",'632 - CPSX'!$K$7="..."),AND(G884="641",'641 - CPSX'!$K$7="..."),AND(G884="642",'642 - CPSX'!$N$7="..."),AND(G884="242",'242 - CPSX'!$L$7="...")),"...",MONTH(B884)),"")</f>
        <v>2</v>
      </c>
      <c r="B884" s="10">
        <v>41671</v>
      </c>
      <c r="C884" s="11" t="s">
        <v>145</v>
      </c>
      <c r="D884" s="10">
        <v>41645</v>
      </c>
      <c r="E884" s="8" t="s">
        <v>490</v>
      </c>
      <c r="F884" s="5">
        <v>11360000</v>
      </c>
      <c r="G884" s="15" t="s">
        <v>16</v>
      </c>
      <c r="H884" s="7" t="s">
        <v>212</v>
      </c>
      <c r="I884" s="5" t="str">
        <f>IF(AND(G884="154",'154 - CPSX'!$L$7=TH!A884),"154",IF(AND(G884="632",'632 - CPSX'!$K$7=TH!A884),"632",IF(AND(G884="6421",'641 - CPSX'!$K$7=TH!A884),"641",IF(AND(G884="6422",'642 - CPSX'!$N$7=TH!A884),"642",IF(AND(G884="242",'242 - CPSX'!$L$7=TH!A884),"242","")))))</f>
        <v/>
      </c>
    </row>
    <row r="885" spans="1:9">
      <c r="A885" s="6">
        <f>IF(B885&lt;&gt;"",IF(OR(AND(G885="154",'154 - CPSX'!$L$7="..."),AND(G885="632",'632 - CPSX'!$K$7="..."),AND(G885="641",'641 - CPSX'!$K$7="..."),AND(G885="642",'642 - CPSX'!$N$7="..."),AND(G885="242",'242 - CPSX'!$L$7="...")),"...",MONTH(B885)),"")</f>
        <v>2</v>
      </c>
      <c r="B885" s="10">
        <v>41671</v>
      </c>
      <c r="C885" s="11" t="s">
        <v>158</v>
      </c>
      <c r="D885" s="10">
        <v>41668</v>
      </c>
      <c r="E885" s="8" t="s">
        <v>491</v>
      </c>
      <c r="F885" s="5">
        <v>14984250</v>
      </c>
      <c r="G885" s="15" t="s">
        <v>16</v>
      </c>
      <c r="H885" s="7" t="s">
        <v>212</v>
      </c>
      <c r="I885" s="5" t="str">
        <f>IF(AND(G885="154",'154 - CPSX'!$L$7=TH!A885),"154",IF(AND(G885="632",'632 - CPSX'!$K$7=TH!A885),"632",IF(AND(G885="6421",'641 - CPSX'!$K$7=TH!A885),"641",IF(AND(G885="6422",'642 - CPSX'!$N$7=TH!A885),"642",IF(AND(G885="242",'242 - CPSX'!$L$7=TH!A885),"242","")))))</f>
        <v/>
      </c>
    </row>
    <row r="886" spans="1:9">
      <c r="A886" s="6">
        <f>IF(B886&lt;&gt;"",IF(OR(AND(G886="154",'154 - CPSX'!$L$7="..."),AND(G886="632",'632 - CPSX'!$K$7="..."),AND(G886="641",'641 - CPSX'!$K$7="..."),AND(G886="642",'642 - CPSX'!$N$7="..."),AND(G886="242",'242 - CPSX'!$L$7="...")),"...",MONTH(B886)),"")</f>
        <v>2</v>
      </c>
      <c r="B886" s="10">
        <v>41673</v>
      </c>
      <c r="C886" s="11" t="s">
        <v>187</v>
      </c>
      <c r="D886" s="10">
        <v>41648</v>
      </c>
      <c r="E886" s="8" t="s">
        <v>490</v>
      </c>
      <c r="F886" s="5">
        <v>12480000</v>
      </c>
      <c r="G886" s="15" t="s">
        <v>16</v>
      </c>
      <c r="H886" s="7" t="s">
        <v>212</v>
      </c>
      <c r="I886" s="5" t="str">
        <f>IF(AND(G886="154",'154 - CPSX'!$L$7=TH!A886),"154",IF(AND(G886="632",'632 - CPSX'!$K$7=TH!A886),"632",IF(AND(G886="6421",'641 - CPSX'!$K$7=TH!A886),"641",IF(AND(G886="6422",'642 - CPSX'!$N$7=TH!A886),"642",IF(AND(G886="242",'242 - CPSX'!$L$7=TH!A886),"242","")))))</f>
        <v/>
      </c>
    </row>
    <row r="887" spans="1:9">
      <c r="A887" s="6">
        <f>IF(B887&lt;&gt;"",IF(OR(AND(G887="154",'154 - CPSX'!$L$7="..."),AND(G887="632",'632 - CPSX'!$K$7="..."),AND(G887="641",'641 - CPSX'!$K$7="..."),AND(G887="642",'642 - CPSX'!$N$7="..."),AND(G887="242",'242 - CPSX'!$L$7="...")),"...",MONTH(B887)),"")</f>
        <v>2</v>
      </c>
      <c r="B887" s="10">
        <v>41674</v>
      </c>
      <c r="C887" s="11" t="s">
        <v>146</v>
      </c>
      <c r="D887" s="10">
        <v>41652</v>
      </c>
      <c r="E887" s="8" t="s">
        <v>490</v>
      </c>
      <c r="F887" s="5">
        <v>13120000</v>
      </c>
      <c r="G887" s="15" t="s">
        <v>16</v>
      </c>
      <c r="H887" s="7" t="s">
        <v>212</v>
      </c>
      <c r="I887" s="5" t="str">
        <f>IF(AND(G887="154",'154 - CPSX'!$L$7=TH!A887),"154",IF(AND(G887="632",'632 - CPSX'!$K$7=TH!A887),"632",IF(AND(G887="6421",'641 - CPSX'!$K$7=TH!A887),"641",IF(AND(G887="6422",'642 - CPSX'!$N$7=TH!A887),"642",IF(AND(G887="242",'242 - CPSX'!$L$7=TH!A887),"242","")))))</f>
        <v/>
      </c>
    </row>
    <row r="888" spans="1:9">
      <c r="A888" s="6">
        <f>IF(B888&lt;&gt;"",IF(OR(AND(G888="154",'154 - CPSX'!$L$7="..."),AND(G888="632",'632 - CPSX'!$K$7="..."),AND(G888="641",'641 - CPSX'!$K$7="..."),AND(G888="642",'642 - CPSX'!$N$7="..."),AND(G888="242",'242 - CPSX'!$L$7="...")),"...",MONTH(B888)),"")</f>
        <v>2</v>
      </c>
      <c r="B888" s="10">
        <v>41675</v>
      </c>
      <c r="C888" s="11" t="s">
        <v>178</v>
      </c>
      <c r="D888" s="10">
        <v>41655</v>
      </c>
      <c r="E888" s="8" t="s">
        <v>490</v>
      </c>
      <c r="F888" s="5">
        <v>12640000</v>
      </c>
      <c r="G888" s="15" t="s">
        <v>16</v>
      </c>
      <c r="H888" s="7" t="s">
        <v>212</v>
      </c>
      <c r="I888" s="5" t="str">
        <f>IF(AND(G888="154",'154 - CPSX'!$L$7=TH!A888),"154",IF(AND(G888="632",'632 - CPSX'!$K$7=TH!A888),"632",IF(AND(G888="6421",'641 - CPSX'!$K$7=TH!A888),"641",IF(AND(G888="6422",'642 - CPSX'!$N$7=TH!A888),"642",IF(AND(G888="242",'242 - CPSX'!$L$7=TH!A888),"242","")))))</f>
        <v/>
      </c>
    </row>
    <row r="889" spans="1:9">
      <c r="A889" s="6">
        <f>IF(B889&lt;&gt;"",IF(OR(AND(G889="154",'154 - CPSX'!$L$7="..."),AND(G889="632",'632 - CPSX'!$K$7="..."),AND(G889="641",'641 - CPSX'!$K$7="..."),AND(G889="642",'642 - CPSX'!$N$7="..."),AND(G889="242",'242 - CPSX'!$L$7="...")),"...",MONTH(B889)),"")</f>
        <v>2</v>
      </c>
      <c r="B889" s="10">
        <v>41676</v>
      </c>
      <c r="C889" s="11" t="s">
        <v>161</v>
      </c>
      <c r="D889" s="10">
        <v>41658</v>
      </c>
      <c r="E889" s="8" t="s">
        <v>490</v>
      </c>
      <c r="F889" s="5">
        <v>11200000</v>
      </c>
      <c r="G889" s="15" t="s">
        <v>16</v>
      </c>
      <c r="H889" s="7" t="s">
        <v>212</v>
      </c>
      <c r="I889" s="5" t="str">
        <f>IF(AND(G889="154",'154 - CPSX'!$L$7=TH!A889),"154",IF(AND(G889="632",'632 - CPSX'!$K$7=TH!A889),"632",IF(AND(G889="6421",'641 - CPSX'!$K$7=TH!A889),"641",IF(AND(G889="6422",'642 - CPSX'!$N$7=TH!A889),"642",IF(AND(G889="242",'242 - CPSX'!$L$7=TH!A889),"242","")))))</f>
        <v/>
      </c>
    </row>
    <row r="890" spans="1:9">
      <c r="A890" s="6">
        <f>IF(B890&lt;&gt;"",IF(OR(AND(G890="154",'154 - CPSX'!$L$7="..."),AND(G890="632",'632 - CPSX'!$K$7="..."),AND(G890="641",'641 - CPSX'!$K$7="..."),AND(G890="642",'642 - CPSX'!$N$7="..."),AND(G890="242",'242 - CPSX'!$L$7="...")),"...",MONTH(B890)),"")</f>
        <v>2</v>
      </c>
      <c r="B890" s="10">
        <v>41680</v>
      </c>
      <c r="C890" s="11" t="s">
        <v>179</v>
      </c>
      <c r="D890" s="10">
        <v>41680</v>
      </c>
      <c r="E890" s="8" t="s">
        <v>40</v>
      </c>
      <c r="F890" s="5">
        <v>1026818</v>
      </c>
      <c r="G890" s="15" t="s">
        <v>16</v>
      </c>
      <c r="H890" s="7" t="s">
        <v>212</v>
      </c>
      <c r="I890" s="5" t="str">
        <f>IF(AND(G890="154",'154 - CPSX'!$L$7=TH!A890),"154",IF(AND(G890="632",'632 - CPSX'!$K$7=TH!A890),"632",IF(AND(G890="6421",'641 - CPSX'!$K$7=TH!A890),"641",IF(AND(G890="6422",'642 - CPSX'!$N$7=TH!A890),"642",IF(AND(G890="242",'242 - CPSX'!$L$7=TH!A890),"242","")))))</f>
        <v/>
      </c>
    </row>
    <row r="891" spans="1:9">
      <c r="A891" s="6">
        <f>IF(B891&lt;&gt;"",IF(OR(AND(G891="154",'154 - CPSX'!$L$7="..."),AND(G891="632",'632 - CPSX'!$K$7="..."),AND(G891="641",'641 - CPSX'!$K$7="..."),AND(G891="642",'642 - CPSX'!$N$7="..."),AND(G891="242",'242 - CPSX'!$L$7="...")),"...",MONTH(B891)),"")</f>
        <v>2</v>
      </c>
      <c r="B891" s="10">
        <v>41685</v>
      </c>
      <c r="C891" s="11" t="s">
        <v>180</v>
      </c>
      <c r="D891" s="10">
        <v>41685</v>
      </c>
      <c r="E891" s="8" t="s">
        <v>40</v>
      </c>
      <c r="F891" s="5">
        <v>1839273</v>
      </c>
      <c r="G891" s="15" t="s">
        <v>16</v>
      </c>
      <c r="H891" s="7" t="s">
        <v>212</v>
      </c>
      <c r="I891" s="5" t="str">
        <f>IF(AND(G891="154",'154 - CPSX'!$L$7=TH!A891),"154",IF(AND(G891="632",'632 - CPSX'!$K$7=TH!A891),"632",IF(AND(G891="6421",'641 - CPSX'!$K$7=TH!A891),"641",IF(AND(G891="6422",'642 - CPSX'!$N$7=TH!A891),"642",IF(AND(G891="242",'242 - CPSX'!$L$7=TH!A891),"242","")))))</f>
        <v/>
      </c>
    </row>
    <row r="892" spans="1:9">
      <c r="A892" s="6">
        <f>IF(B892&lt;&gt;"",IF(OR(AND(G892="154",'154 - CPSX'!$L$7="..."),AND(G892="632",'632 - CPSX'!$K$7="..."),AND(G892="641",'641 - CPSX'!$K$7="..."),AND(G892="642",'642 - CPSX'!$N$7="..."),AND(G892="242",'242 - CPSX'!$L$7="...")),"...",MONTH(B892)),"")</f>
        <v>2</v>
      </c>
      <c r="B892" s="10">
        <v>41691</v>
      </c>
      <c r="C892" s="11" t="s">
        <v>166</v>
      </c>
      <c r="D892" s="10">
        <v>41691</v>
      </c>
      <c r="E892" s="8" t="s">
        <v>40</v>
      </c>
      <c r="F892" s="5">
        <v>1021818</v>
      </c>
      <c r="G892" s="15" t="s">
        <v>16</v>
      </c>
      <c r="H892" s="7" t="s">
        <v>212</v>
      </c>
      <c r="I892" s="5" t="str">
        <f>IF(AND(G892="154",'154 - CPSX'!$L$7=TH!A892),"154",IF(AND(G892="632",'632 - CPSX'!$K$7=TH!A892),"632",IF(AND(G892="6421",'641 - CPSX'!$K$7=TH!A892),"641",IF(AND(G892="6422",'642 - CPSX'!$N$7=TH!A892),"642",IF(AND(G892="242",'242 - CPSX'!$L$7=TH!A892),"242","")))))</f>
        <v/>
      </c>
    </row>
    <row r="893" spans="1:9">
      <c r="A893" s="6">
        <f>IF(B893&lt;&gt;"",IF(OR(AND(G893="154",'154 - CPSX'!$L$7="..."),AND(G893="632",'632 - CPSX'!$K$7="..."),AND(G893="641",'641 - CPSX'!$K$7="..."),AND(G893="642",'642 - CPSX'!$N$7="..."),AND(G893="242",'242 - CPSX'!$L$7="...")),"...",MONTH(B893)),"")</f>
        <v>2</v>
      </c>
      <c r="B893" s="10">
        <v>41698</v>
      </c>
      <c r="C893" s="11" t="s">
        <v>169</v>
      </c>
      <c r="D893" s="10">
        <v>41698</v>
      </c>
      <c r="E893" s="8" t="s">
        <v>40</v>
      </c>
      <c r="F893" s="5">
        <v>1445818</v>
      </c>
      <c r="G893" s="15" t="s">
        <v>16</v>
      </c>
      <c r="H893" s="7" t="s">
        <v>212</v>
      </c>
      <c r="I893" s="5" t="str">
        <f>IF(AND(G893="154",'154 - CPSX'!$L$7=TH!A893),"154",IF(AND(G893="632",'632 - CPSX'!$K$7=TH!A893),"632",IF(AND(G893="6421",'641 - CPSX'!$K$7=TH!A893),"641",IF(AND(G893="6422",'642 - CPSX'!$N$7=TH!A893),"642",IF(AND(G893="242",'242 - CPSX'!$L$7=TH!A893),"242","")))))</f>
        <v/>
      </c>
    </row>
    <row r="894" spans="1:9">
      <c r="A894" s="6">
        <f>IF(B894&lt;&gt;"",IF(OR(AND(G894="154",'154 - CPSX'!$L$7="..."),AND(G894="632",'632 - CPSX'!$K$7="..."),AND(G894="641",'641 - CPSX'!$K$7="..."),AND(G894="642",'642 - CPSX'!$N$7="..."),AND(G894="242",'242 - CPSX'!$L$7="...")),"...",MONTH(B894)),"")</f>
        <v>2</v>
      </c>
      <c r="B894" s="10">
        <v>41671</v>
      </c>
      <c r="C894" s="11" t="s">
        <v>41</v>
      </c>
      <c r="D894" s="10">
        <v>41671</v>
      </c>
      <c r="E894" s="8" t="s">
        <v>468</v>
      </c>
      <c r="F894" s="5">
        <v>520000000</v>
      </c>
      <c r="G894" s="15" t="s">
        <v>16</v>
      </c>
      <c r="H894" s="7" t="s">
        <v>24</v>
      </c>
      <c r="I894" s="5" t="str">
        <f>IF(AND(G894="154",'154 - CPSX'!$L$7=TH!A894),"154",IF(AND(G894="632",'632 - CPSX'!$K$7=TH!A894),"632",IF(AND(G894="6421",'641 - CPSX'!$K$7=TH!A894),"641",IF(AND(G894="6422",'642 - CPSX'!$N$7=TH!A894),"642",IF(AND(G894="242",'242 - CPSX'!$L$7=TH!A894),"242","")))))</f>
        <v/>
      </c>
    </row>
    <row r="895" spans="1:9">
      <c r="A895" s="6">
        <f>IF(B895&lt;&gt;"",IF(OR(AND(G895="154",'154 - CPSX'!$L$7="..."),AND(G895="632",'632 - CPSX'!$K$7="..."),AND(G895="641",'641 - CPSX'!$K$7="..."),AND(G895="642",'642 - CPSX'!$N$7="..."),AND(G895="242",'242 - CPSX'!$L$7="...")),"...",MONTH(B895)),"")</f>
        <v>2</v>
      </c>
      <c r="B895" s="10">
        <v>41671</v>
      </c>
      <c r="C895" s="11" t="s">
        <v>41</v>
      </c>
      <c r="D895" s="10">
        <v>41671</v>
      </c>
      <c r="E895" s="8" t="s">
        <v>469</v>
      </c>
      <c r="F895" s="5">
        <v>600000000</v>
      </c>
      <c r="G895" s="15" t="s">
        <v>16</v>
      </c>
      <c r="H895" s="7" t="s">
        <v>24</v>
      </c>
      <c r="I895" s="5" t="str">
        <f>IF(AND(G895="154",'154 - CPSX'!$L$7=TH!A895),"154",IF(AND(G895="632",'632 - CPSX'!$K$7=TH!A895),"632",IF(AND(G895="6421",'641 - CPSX'!$K$7=TH!A895),"641",IF(AND(G895="6422",'642 - CPSX'!$N$7=TH!A895),"642",IF(AND(G895="242",'242 - CPSX'!$L$7=TH!A895),"242","")))))</f>
        <v/>
      </c>
    </row>
    <row r="896" spans="1:9">
      <c r="A896" s="6">
        <f>IF(B896&lt;&gt;"",IF(OR(AND(G896="154",'154 - CPSX'!$L$7="..."),AND(G896="632",'632 - CPSX'!$K$7="..."),AND(G896="641",'641 - CPSX'!$K$7="..."),AND(G896="642",'642 - CPSX'!$N$7="..."),AND(G896="242",'242 - CPSX'!$L$7="...")),"...",MONTH(B896)),"")</f>
        <v>2</v>
      </c>
      <c r="B896" s="10">
        <v>41671</v>
      </c>
      <c r="C896" s="11" t="s">
        <v>41</v>
      </c>
      <c r="D896" s="10">
        <v>41671</v>
      </c>
      <c r="E896" s="8" t="s">
        <v>470</v>
      </c>
      <c r="F896" s="5">
        <v>475807500</v>
      </c>
      <c r="G896" s="15" t="s">
        <v>16</v>
      </c>
      <c r="H896" s="7" t="s">
        <v>24</v>
      </c>
      <c r="I896" s="5" t="str">
        <f>IF(AND(G896="154",'154 - CPSX'!$L$7=TH!A896),"154",IF(AND(G896="632",'632 - CPSX'!$K$7=TH!A896),"632",IF(AND(G896="6421",'641 - CPSX'!$K$7=TH!A896),"641",IF(AND(G896="6422",'642 - CPSX'!$N$7=TH!A896),"642",IF(AND(G896="242",'242 - CPSX'!$L$7=TH!A896),"242","")))))</f>
        <v/>
      </c>
    </row>
    <row r="897" spans="1:9">
      <c r="A897" s="6">
        <f>IF(B897&lt;&gt;"",IF(OR(AND(G897="154",'154 - CPSX'!$L$7="..."),AND(G897="632",'632 - CPSX'!$K$7="..."),AND(G897="641",'641 - CPSX'!$K$7="..."),AND(G897="642",'642 - CPSX'!$N$7="..."),AND(G897="242",'242 - CPSX'!$L$7="...")),"...",MONTH(B897)),"")</f>
        <v>2</v>
      </c>
      <c r="B897" s="10">
        <v>41673</v>
      </c>
      <c r="C897" s="11" t="s">
        <v>42</v>
      </c>
      <c r="D897" s="10">
        <v>41673</v>
      </c>
      <c r="E897" s="8" t="s">
        <v>468</v>
      </c>
      <c r="F897" s="5">
        <v>425802000</v>
      </c>
      <c r="G897" s="15" t="s">
        <v>16</v>
      </c>
      <c r="H897" s="7" t="s">
        <v>24</v>
      </c>
      <c r="I897" s="5" t="str">
        <f>IF(AND(G897="154",'154 - CPSX'!$L$7=TH!A897),"154",IF(AND(G897="632",'632 - CPSX'!$K$7=TH!A897),"632",IF(AND(G897="6421",'641 - CPSX'!$K$7=TH!A897),"641",IF(AND(G897="6422",'642 - CPSX'!$N$7=TH!A897),"642",IF(AND(G897="242",'242 - CPSX'!$L$7=TH!A897),"242","")))))</f>
        <v/>
      </c>
    </row>
    <row r="898" spans="1:9">
      <c r="A898" s="6">
        <f>IF(B898&lt;&gt;"",IF(OR(AND(G898="154",'154 - CPSX'!$L$7="..."),AND(G898="632",'632 - CPSX'!$K$7="..."),AND(G898="641",'641 - CPSX'!$K$7="..."),AND(G898="642",'642 - CPSX'!$N$7="..."),AND(G898="242",'242 - CPSX'!$L$7="...")),"...",MONTH(B898)),"")</f>
        <v>2</v>
      </c>
      <c r="B898" s="10">
        <v>41685</v>
      </c>
      <c r="C898" s="11" t="s">
        <v>44</v>
      </c>
      <c r="D898" s="10">
        <v>41685</v>
      </c>
      <c r="E898" s="8" t="s">
        <v>468</v>
      </c>
      <c r="F898" s="5">
        <v>451698000</v>
      </c>
      <c r="G898" s="15" t="s">
        <v>16</v>
      </c>
      <c r="H898" s="7" t="s">
        <v>24</v>
      </c>
      <c r="I898" s="5" t="str">
        <f>IF(AND(G898="154",'154 - CPSX'!$L$7=TH!A898),"154",IF(AND(G898="632",'632 - CPSX'!$K$7=TH!A898),"632",IF(AND(G898="6421",'641 - CPSX'!$K$7=TH!A898),"641",IF(AND(G898="6422",'642 - CPSX'!$N$7=TH!A898),"642",IF(AND(G898="242",'242 - CPSX'!$L$7=TH!A898),"242","")))))</f>
        <v/>
      </c>
    </row>
    <row r="899" spans="1:9">
      <c r="A899" s="6">
        <f>IF(B899&lt;&gt;"",IF(OR(AND(G899="154",'154 - CPSX'!$L$7="..."),AND(G899="632",'632 - CPSX'!$K$7="..."),AND(G899="641",'641 - CPSX'!$K$7="..."),AND(G899="642",'642 - CPSX'!$N$7="..."),AND(G899="242",'242 - CPSX'!$L$7="...")),"...",MONTH(B899)),"")</f>
        <v>2</v>
      </c>
      <c r="B899" s="10">
        <v>41671</v>
      </c>
      <c r="C899" s="11" t="s">
        <v>41</v>
      </c>
      <c r="D899" s="10">
        <v>41671</v>
      </c>
      <c r="E899" s="8" t="s">
        <v>470</v>
      </c>
      <c r="F899" s="5">
        <v>500320000</v>
      </c>
      <c r="G899" s="15" t="s">
        <v>16</v>
      </c>
      <c r="H899" s="7" t="s">
        <v>24</v>
      </c>
      <c r="I899" s="5" t="str">
        <f>IF(AND(G899="154",'154 - CPSX'!$L$7=TH!A899),"154",IF(AND(G899="632",'632 - CPSX'!$K$7=TH!A899),"632",IF(AND(G899="6421",'641 - CPSX'!$K$7=TH!A899),"641",IF(AND(G899="6422",'642 - CPSX'!$N$7=TH!A899),"642",IF(AND(G899="242",'242 - CPSX'!$L$7=TH!A899),"242","")))))</f>
        <v/>
      </c>
    </row>
    <row r="900" spans="1:9">
      <c r="A900" s="6">
        <f>IF(B900&lt;&gt;"",IF(OR(AND(G900="154",'154 - CPSX'!$L$7="..."),AND(G900="632",'632 - CPSX'!$K$7="..."),AND(G900="641",'641 - CPSX'!$K$7="..."),AND(G900="642",'642 - CPSX'!$N$7="..."),AND(G900="242",'242 - CPSX'!$L$7="...")),"...",MONTH(B900)),"")</f>
        <v>2</v>
      </c>
      <c r="B900" s="10">
        <v>41675</v>
      </c>
      <c r="C900" s="11" t="s">
        <v>43</v>
      </c>
      <c r="D900" s="10">
        <v>41675</v>
      </c>
      <c r="E900" s="8" t="s">
        <v>470</v>
      </c>
      <c r="F900" s="5">
        <v>358280000</v>
      </c>
      <c r="G900" s="15" t="s">
        <v>16</v>
      </c>
      <c r="H900" s="7" t="s">
        <v>24</v>
      </c>
      <c r="I900" s="5" t="str">
        <f>IF(AND(G900="154",'154 - CPSX'!$L$7=TH!A900),"154",IF(AND(G900="632",'632 - CPSX'!$K$7=TH!A900),"632",IF(AND(G900="6421",'641 - CPSX'!$K$7=TH!A900),"641",IF(AND(G900="6422",'642 - CPSX'!$N$7=TH!A900),"642",IF(AND(G900="242",'242 - CPSX'!$L$7=TH!A900),"242","")))))</f>
        <v/>
      </c>
    </row>
    <row r="901" spans="1:9">
      <c r="A901" s="6">
        <f>IF(B901&lt;&gt;"",IF(OR(AND(G901="154",'154 - CPSX'!$L$7="..."),AND(G901="632",'632 - CPSX'!$K$7="..."),AND(G901="641",'641 - CPSX'!$K$7="..."),AND(G901="642",'642 - CPSX'!$N$7="..."),AND(G901="242",'242 - CPSX'!$L$7="...")),"...",MONTH(B901)),"")</f>
        <v>2</v>
      </c>
      <c r="B901" s="10">
        <v>41673</v>
      </c>
      <c r="C901" s="11" t="s">
        <v>42</v>
      </c>
      <c r="D901" s="10">
        <v>41673</v>
      </c>
      <c r="E901" s="8" t="s">
        <v>469</v>
      </c>
      <c r="F901" s="5">
        <v>420888000</v>
      </c>
      <c r="G901" s="15" t="s">
        <v>16</v>
      </c>
      <c r="H901" s="7" t="s">
        <v>24</v>
      </c>
      <c r="I901" s="5" t="str">
        <f>IF(AND(G901="154",'154 - CPSX'!$L$7=TH!A901),"154",IF(AND(G901="632",'632 - CPSX'!$K$7=TH!A901),"632",IF(AND(G901="6421",'641 - CPSX'!$K$7=TH!A901),"641",IF(AND(G901="6422",'642 - CPSX'!$N$7=TH!A901),"642",IF(AND(G901="242",'242 - CPSX'!$L$7=TH!A901),"242","")))))</f>
        <v/>
      </c>
    </row>
    <row r="902" spans="1:9">
      <c r="A902" s="6">
        <f>IF(B902&lt;&gt;"",IF(OR(AND(G902="154",'154 - CPSX'!$L$7="..."),AND(G902="632",'632 - CPSX'!$K$7="..."),AND(G902="641",'641 - CPSX'!$K$7="..."),AND(G902="642",'642 - CPSX'!$N$7="..."),AND(G902="242",'242 - CPSX'!$L$7="...")),"...",MONTH(B902)),"")</f>
        <v>2</v>
      </c>
      <c r="B902" s="10">
        <v>41685</v>
      </c>
      <c r="C902" s="11" t="s">
        <v>44</v>
      </c>
      <c r="D902" s="10">
        <v>41685</v>
      </c>
      <c r="E902" s="8" t="s">
        <v>469</v>
      </c>
      <c r="F902" s="5">
        <v>425112000</v>
      </c>
      <c r="G902" s="15" t="s">
        <v>16</v>
      </c>
      <c r="H902" s="7" t="s">
        <v>24</v>
      </c>
      <c r="I902" s="5" t="str">
        <f>IF(AND(G902="154",'154 - CPSX'!$L$7=TH!A902),"154",IF(AND(G902="632",'632 - CPSX'!$K$7=TH!A902),"632",IF(AND(G902="6421",'641 - CPSX'!$K$7=TH!A902),"641",IF(AND(G902="6422",'642 - CPSX'!$N$7=TH!A902),"642",IF(AND(G902="242",'242 - CPSX'!$L$7=TH!A902),"242","")))))</f>
        <v/>
      </c>
    </row>
    <row r="903" spans="1:9">
      <c r="A903" s="6">
        <f>IF(B903&lt;&gt;"",IF(OR(AND(G903="154",'154 - CPSX'!$L$7="..."),AND(G903="632",'632 - CPSX'!$K$7="..."),AND(G903="641",'641 - CPSX'!$K$7="..."),AND(G903="642",'642 - CPSX'!$N$7="..."),AND(G903="242",'242 - CPSX'!$L$7="...")),"...",MONTH(B903)),"")</f>
        <v>2</v>
      </c>
      <c r="B903" s="10">
        <v>41675</v>
      </c>
      <c r="C903" s="11" t="s">
        <v>53</v>
      </c>
      <c r="D903" s="10">
        <v>41675</v>
      </c>
      <c r="E903" s="8" t="s">
        <v>492</v>
      </c>
      <c r="F903" s="5">
        <v>804638</v>
      </c>
      <c r="G903" s="15" t="s">
        <v>16</v>
      </c>
      <c r="H903" s="7" t="s">
        <v>22</v>
      </c>
      <c r="I903" s="5" t="str">
        <f>IF(AND(G903="154",'154 - CPSX'!$L$7=TH!A903),"154",IF(AND(G903="632",'632 - CPSX'!$K$7=TH!A903),"632",IF(AND(G903="6421",'641 - CPSX'!$K$7=TH!A903),"641",IF(AND(G903="6422",'642 - CPSX'!$N$7=TH!A903),"642",IF(AND(G903="242",'242 - CPSX'!$L$7=TH!A903),"242","")))))</f>
        <v/>
      </c>
    </row>
    <row r="904" spans="1:9">
      <c r="A904" s="6">
        <f>IF(B904&lt;&gt;"",IF(OR(AND(G904="154",'154 - CPSX'!$L$7="..."),AND(G904="632",'632 - CPSX'!$K$7="..."),AND(G904="641",'641 - CPSX'!$K$7="..."),AND(G904="642",'642 - CPSX'!$N$7="..."),AND(G904="242",'242 - CPSX'!$L$7="...")),"...",MONTH(B904)),"")</f>
        <v>2</v>
      </c>
      <c r="B904" s="10">
        <v>41675</v>
      </c>
      <c r="C904" s="11" t="s">
        <v>53</v>
      </c>
      <c r="D904" s="10">
        <v>41675</v>
      </c>
      <c r="E904" s="8" t="s">
        <v>478</v>
      </c>
      <c r="F904" s="5">
        <v>1812231</v>
      </c>
      <c r="G904" s="15" t="s">
        <v>16</v>
      </c>
      <c r="H904" s="7" t="s">
        <v>22</v>
      </c>
      <c r="I904" s="5" t="str">
        <f>IF(AND(G904="154",'154 - CPSX'!$L$7=TH!A904),"154",IF(AND(G904="632",'632 - CPSX'!$K$7=TH!A904),"632",IF(AND(G904="6421",'641 - CPSX'!$K$7=TH!A904),"641",IF(AND(G904="6422",'642 - CPSX'!$N$7=TH!A904),"642",IF(AND(G904="242",'242 - CPSX'!$L$7=TH!A904),"242","")))))</f>
        <v/>
      </c>
    </row>
    <row r="905" spans="1:9">
      <c r="A905" s="6">
        <f>IF(B905&lt;&gt;"",IF(OR(AND(G905="154",'154 - CPSX'!$L$7="..."),AND(G905="632",'632 - CPSX'!$K$7="..."),AND(G905="641",'641 - CPSX'!$K$7="..."),AND(G905="642",'642 - CPSX'!$N$7="..."),AND(G905="242",'242 - CPSX'!$L$7="...")),"...",MONTH(B905)),"")</f>
        <v>2</v>
      </c>
      <c r="B905" s="10">
        <v>41675</v>
      </c>
      <c r="C905" s="11" t="s">
        <v>53</v>
      </c>
      <c r="D905" s="10">
        <v>41675</v>
      </c>
      <c r="E905" s="8" t="s">
        <v>479</v>
      </c>
      <c r="F905" s="5">
        <v>1227700</v>
      </c>
      <c r="G905" s="15" t="s">
        <v>16</v>
      </c>
      <c r="H905" s="7" t="s">
        <v>22</v>
      </c>
      <c r="I905" s="5" t="str">
        <f>IF(AND(G905="154",'154 - CPSX'!$L$7=TH!A905),"154",IF(AND(G905="632",'632 - CPSX'!$K$7=TH!A905),"632",IF(AND(G905="6421",'641 - CPSX'!$K$7=TH!A905),"641",IF(AND(G905="6422",'642 - CPSX'!$N$7=TH!A905),"642",IF(AND(G905="242",'242 - CPSX'!$L$7=TH!A905),"242","")))))</f>
        <v/>
      </c>
    </row>
    <row r="906" spans="1:9">
      <c r="A906" s="6">
        <f>IF(B906&lt;&gt;"",IF(OR(AND(G906="154",'154 - CPSX'!$L$7="..."),AND(G906="632",'632 - CPSX'!$K$7="..."),AND(G906="641",'641 - CPSX'!$K$7="..."),AND(G906="642",'642 - CPSX'!$N$7="..."),AND(G906="242",'242 - CPSX'!$L$7="...")),"...",MONTH(B906)),"")</f>
        <v>2</v>
      </c>
      <c r="B906" s="10">
        <v>41690</v>
      </c>
      <c r="C906" s="11" t="s">
        <v>54</v>
      </c>
      <c r="D906" s="10">
        <v>41690</v>
      </c>
      <c r="E906" s="8" t="s">
        <v>485</v>
      </c>
      <c r="F906" s="5">
        <v>34125000</v>
      </c>
      <c r="G906" s="15" t="s">
        <v>16</v>
      </c>
      <c r="H906" s="7" t="s">
        <v>22</v>
      </c>
      <c r="I906" s="5" t="str">
        <f>IF(AND(G906="154",'154 - CPSX'!$L$7=TH!A906),"154",IF(AND(G906="632",'632 - CPSX'!$K$7=TH!A906),"632",IF(AND(G906="6421",'641 - CPSX'!$K$7=TH!A906),"641",IF(AND(G906="6422",'642 - CPSX'!$N$7=TH!A906),"642",IF(AND(G906="242",'242 - CPSX'!$L$7=TH!A906),"242","")))))</f>
        <v/>
      </c>
    </row>
    <row r="907" spans="1:9">
      <c r="A907" s="6">
        <f>IF(B907&lt;&gt;"",IF(OR(AND(G907="154",'154 - CPSX'!$L$7="..."),AND(G907="632",'632 - CPSX'!$K$7="..."),AND(G907="641",'641 - CPSX'!$K$7="..."),AND(G907="642",'642 - CPSX'!$N$7="..."),AND(G907="242",'242 - CPSX'!$L$7="...")),"...",MONTH(B907)),"")</f>
        <v>2</v>
      </c>
      <c r="B907" s="10">
        <v>41690</v>
      </c>
      <c r="C907" s="11" t="s">
        <v>54</v>
      </c>
      <c r="D907" s="10">
        <v>41690</v>
      </c>
      <c r="E907" s="8" t="s">
        <v>482</v>
      </c>
      <c r="F907" s="5">
        <v>9145150</v>
      </c>
      <c r="G907" s="15" t="s">
        <v>16</v>
      </c>
      <c r="H907" s="7" t="s">
        <v>22</v>
      </c>
      <c r="I907" s="5" t="str">
        <f>IF(AND(G907="154",'154 - CPSX'!$L$7=TH!A907),"154",IF(AND(G907="632",'632 - CPSX'!$K$7=TH!A907),"632",IF(AND(G907="6421",'641 - CPSX'!$K$7=TH!A907),"641",IF(AND(G907="6422",'642 - CPSX'!$N$7=TH!A907),"642",IF(AND(G907="242",'242 - CPSX'!$L$7=TH!A907),"242","")))))</f>
        <v/>
      </c>
    </row>
    <row r="908" spans="1:9">
      <c r="A908" s="6">
        <f>IF(B908&lt;&gt;"",IF(OR(AND(G908="154",'154 - CPSX'!$L$7="..."),AND(G908="632",'632 - CPSX'!$K$7="..."),AND(G908="641",'641 - CPSX'!$K$7="..."),AND(G908="642",'642 - CPSX'!$N$7="..."),AND(G908="242",'242 - CPSX'!$L$7="...")),"...",MONTH(B908)),"")</f>
        <v>2</v>
      </c>
      <c r="B908" s="10">
        <v>41698</v>
      </c>
      <c r="C908" s="11" t="s">
        <v>39</v>
      </c>
      <c r="D908" s="10">
        <v>41698</v>
      </c>
      <c r="E908" s="8" t="s">
        <v>60</v>
      </c>
      <c r="F908" s="5">
        <v>3500000</v>
      </c>
      <c r="G908" s="15" t="s">
        <v>16</v>
      </c>
      <c r="H908" s="7" t="s">
        <v>61</v>
      </c>
      <c r="I908" s="5" t="str">
        <f>IF(AND(G908="154",'154 - CPSX'!$L$7=TH!A908),"154",IF(AND(G908="632",'632 - CPSX'!$K$7=TH!A908),"632",IF(AND(G908="6421",'641 - CPSX'!$K$7=TH!A908),"641",IF(AND(G908="6422",'642 - CPSX'!$N$7=TH!A908),"642",IF(AND(G908="242",'242 - CPSX'!$L$7=TH!A908),"242","")))))</f>
        <v/>
      </c>
    </row>
    <row r="909" spans="1:9">
      <c r="A909" s="6">
        <f>IF(B909&lt;&gt;"",IF(OR(AND(G909="154",'154 - CPSX'!$L$7="..."),AND(G909="632",'632 - CPSX'!$K$7="..."),AND(G909="641",'641 - CPSX'!$K$7="..."),AND(G909="642",'642 - CPSX'!$N$7="..."),AND(G909="242",'242 - CPSX'!$L$7="...")),"...",MONTH(B909)),"")</f>
        <v>2</v>
      </c>
      <c r="B909" s="10">
        <v>41698</v>
      </c>
      <c r="C909" s="11" t="s">
        <v>39</v>
      </c>
      <c r="D909" s="10">
        <v>41698</v>
      </c>
      <c r="E909" s="8" t="s">
        <v>62</v>
      </c>
      <c r="F909" s="5">
        <v>15225379</v>
      </c>
      <c r="G909" s="15" t="s">
        <v>16</v>
      </c>
      <c r="H909" s="7" t="s">
        <v>61</v>
      </c>
      <c r="I909" s="5" t="str">
        <f>IF(AND(G909="154",'154 - CPSX'!$L$7=TH!A909),"154",IF(AND(G909="632",'632 - CPSX'!$K$7=TH!A909),"632",IF(AND(G909="6421",'641 - CPSX'!$K$7=TH!A909),"641",IF(AND(G909="6422",'642 - CPSX'!$N$7=TH!A909),"642",IF(AND(G909="242",'242 - CPSX'!$L$7=TH!A909),"242","")))))</f>
        <v/>
      </c>
    </row>
    <row r="910" spans="1:9">
      <c r="A910" s="6">
        <f>IF(B910&lt;&gt;"",IF(OR(AND(G910="154",'154 - CPSX'!$L$7="..."),AND(G910="632",'632 - CPSX'!$K$7="..."),AND(G910="641",'641 - CPSX'!$K$7="..."),AND(G910="642",'642 - CPSX'!$N$7="..."),AND(G910="242",'242 - CPSX'!$L$7="...")),"...",MONTH(B910)),"")</f>
        <v>2</v>
      </c>
      <c r="B910" s="10">
        <v>41698</v>
      </c>
      <c r="C910" s="11" t="s">
        <v>39</v>
      </c>
      <c r="D910" s="10">
        <v>41698</v>
      </c>
      <c r="E910" s="8" t="s">
        <v>63</v>
      </c>
      <c r="F910" s="5">
        <v>46464981</v>
      </c>
      <c r="G910" s="15" t="s">
        <v>16</v>
      </c>
      <c r="H910" s="7" t="s">
        <v>61</v>
      </c>
      <c r="I910" s="5" t="str">
        <f>IF(AND(G910="154",'154 - CPSX'!$L$7=TH!A910),"154",IF(AND(G910="632",'632 - CPSX'!$K$7=TH!A910),"632",IF(AND(G910="6421",'641 - CPSX'!$K$7=TH!A910),"641",IF(AND(G910="6422",'642 - CPSX'!$N$7=TH!A910),"642",IF(AND(G910="242",'242 - CPSX'!$L$7=TH!A910),"242","")))))</f>
        <v/>
      </c>
    </row>
    <row r="911" spans="1:9">
      <c r="A911" s="6">
        <f>IF(B911&lt;&gt;"",IF(OR(AND(G911="154",'154 - CPSX'!$L$7="..."),AND(G911="632",'632 - CPSX'!$K$7="..."),AND(G911="641",'641 - CPSX'!$K$7="..."),AND(G911="642",'642 - CPSX'!$N$7="..."),AND(G911="242",'242 - CPSX'!$L$7="...")),"...",MONTH(B911)),"")</f>
        <v>2</v>
      </c>
      <c r="B911" s="10">
        <v>41698</v>
      </c>
      <c r="C911" s="11" t="s">
        <v>39</v>
      </c>
      <c r="D911" s="10">
        <v>41698</v>
      </c>
      <c r="E911" s="8" t="s">
        <v>64</v>
      </c>
      <c r="F911" s="5">
        <v>36231014</v>
      </c>
      <c r="G911" s="15" t="s">
        <v>16</v>
      </c>
      <c r="H911" s="7" t="s">
        <v>61</v>
      </c>
      <c r="I911" s="5" t="str">
        <f>IF(AND(G911="154",'154 - CPSX'!$L$7=TH!A911),"154",IF(AND(G911="632",'632 - CPSX'!$K$7=TH!A911),"632",IF(AND(G911="6421",'641 - CPSX'!$K$7=TH!A911),"641",IF(AND(G911="6422",'642 - CPSX'!$N$7=TH!A911),"642",IF(AND(G911="242",'242 - CPSX'!$L$7=TH!A911),"242","")))))</f>
        <v/>
      </c>
    </row>
    <row r="912" spans="1:9">
      <c r="A912" s="6">
        <f>IF(B912&lt;&gt;"",IF(OR(AND(G912="154",'154 - CPSX'!$L$7="..."),AND(G912="632",'632 - CPSX'!$K$7="..."),AND(G912="641",'641 - CPSX'!$K$7="..."),AND(G912="642",'642 - CPSX'!$N$7="..."),AND(G912="242",'242 - CPSX'!$L$7="...")),"...",MONTH(B912)),"")</f>
        <v>2</v>
      </c>
      <c r="B912" s="10">
        <v>41698</v>
      </c>
      <c r="C912" s="11" t="s">
        <v>39</v>
      </c>
      <c r="D912" s="10">
        <v>41698</v>
      </c>
      <c r="E912" s="8" t="s">
        <v>65</v>
      </c>
      <c r="F912" s="5">
        <v>10859839</v>
      </c>
      <c r="G912" s="15" t="s">
        <v>16</v>
      </c>
      <c r="H912" s="7" t="s">
        <v>61</v>
      </c>
      <c r="I912" s="5" t="str">
        <f>IF(AND(G912="154",'154 - CPSX'!$L$7=TH!A912),"154",IF(AND(G912="632",'632 - CPSX'!$K$7=TH!A912),"632",IF(AND(G912="6421",'641 - CPSX'!$K$7=TH!A912),"641",IF(AND(G912="6422",'642 - CPSX'!$N$7=TH!A912),"642",IF(AND(G912="242",'242 - CPSX'!$L$7=TH!A912),"242","")))))</f>
        <v/>
      </c>
    </row>
    <row r="913" spans="1:9">
      <c r="A913" s="6">
        <f>IF(B913&lt;&gt;"",IF(OR(AND(G913="154",'154 - CPSX'!$L$7="..."),AND(G913="632",'632 - CPSX'!$K$7="..."),AND(G913="641",'641 - CPSX'!$K$7="..."),AND(G913="642",'642 - CPSX'!$N$7="..."),AND(G913="242",'242 - CPSX'!$L$7="...")),"...",MONTH(B913)),"")</f>
        <v>2</v>
      </c>
      <c r="B913" s="10">
        <v>41698</v>
      </c>
      <c r="C913" s="11" t="s">
        <v>39</v>
      </c>
      <c r="D913" s="10">
        <v>41698</v>
      </c>
      <c r="E913" s="8" t="s">
        <v>66</v>
      </c>
      <c r="F913" s="5">
        <v>2615641</v>
      </c>
      <c r="G913" s="15" t="s">
        <v>16</v>
      </c>
      <c r="H913" s="7" t="s">
        <v>61</v>
      </c>
      <c r="I913" s="5" t="str">
        <f>IF(AND(G913="154",'154 - CPSX'!$L$7=TH!A913),"154",IF(AND(G913="632",'632 - CPSX'!$K$7=TH!A913),"632",IF(AND(G913="6421",'641 - CPSX'!$K$7=TH!A913),"641",IF(AND(G913="6422",'642 - CPSX'!$N$7=TH!A913),"642",IF(AND(G913="242",'242 - CPSX'!$L$7=TH!A913),"242","")))))</f>
        <v/>
      </c>
    </row>
    <row r="914" spans="1:9">
      <c r="A914" s="6">
        <f>IF(B914&lt;&gt;"",IF(OR(AND(G914="154",'154 - CPSX'!$L$7="..."),AND(G914="632",'632 - CPSX'!$K$7="..."),AND(G914="641",'641 - CPSX'!$K$7="..."),AND(G914="642",'642 - CPSX'!$N$7="..."),AND(G914="242",'242 - CPSX'!$L$7="...")),"...",MONTH(B914)),"")</f>
        <v>2</v>
      </c>
      <c r="B914" s="10">
        <v>41698</v>
      </c>
      <c r="C914" s="11" t="s">
        <v>39</v>
      </c>
      <c r="D914" s="10">
        <v>41698</v>
      </c>
      <c r="E914" s="8" t="s">
        <v>67</v>
      </c>
      <c r="F914" s="5">
        <v>10010706</v>
      </c>
      <c r="G914" s="15" t="s">
        <v>16</v>
      </c>
      <c r="H914" s="7" t="s">
        <v>68</v>
      </c>
      <c r="I914" s="5" t="str">
        <f>IF(AND(G914="154",'154 - CPSX'!$L$7=TH!A914),"154",IF(AND(G914="632",'632 - CPSX'!$K$7=TH!A914),"632",IF(AND(G914="6421",'641 - CPSX'!$K$7=TH!A914),"641",IF(AND(G914="6422",'642 - CPSX'!$N$7=TH!A914),"642",IF(AND(G914="242",'242 - CPSX'!$L$7=TH!A914),"242","")))))</f>
        <v/>
      </c>
    </row>
    <row r="915" spans="1:9">
      <c r="A915" s="6">
        <f>IF(B915&lt;&gt;"",IF(OR(AND(G915="154",'154 - CPSX'!$L$7="..."),AND(G915="632",'632 - CPSX'!$K$7="..."),AND(G915="641",'641 - CPSX'!$K$7="..."),AND(G915="642",'642 - CPSX'!$N$7="..."),AND(G915="242",'242 - CPSX'!$L$7="...")),"...",MONTH(B915)),"")</f>
        <v>2</v>
      </c>
      <c r="B915" s="10">
        <v>41698</v>
      </c>
      <c r="C915" s="11" t="s">
        <v>39</v>
      </c>
      <c r="D915" s="10">
        <v>41698</v>
      </c>
      <c r="E915" s="8" t="s">
        <v>69</v>
      </c>
      <c r="F915" s="5">
        <v>1816167</v>
      </c>
      <c r="G915" s="15" t="s">
        <v>16</v>
      </c>
      <c r="H915" s="7" t="s">
        <v>61</v>
      </c>
      <c r="I915" s="5" t="str">
        <f>IF(AND(G915="154",'154 - CPSX'!$L$7=TH!A915),"154",IF(AND(G915="632",'632 - CPSX'!$K$7=TH!A915),"632",IF(AND(G915="6421",'641 - CPSX'!$K$7=TH!A915),"641",IF(AND(G915="6422",'642 - CPSX'!$N$7=TH!A915),"642",IF(AND(G915="242",'242 - CPSX'!$L$7=TH!A915),"242","")))))</f>
        <v/>
      </c>
    </row>
    <row r="916" spans="1:9">
      <c r="A916" s="6">
        <f>IF(B916&lt;&gt;"",IF(OR(AND(G916="154",'154 - CPSX'!$L$7="..."),AND(G916="632",'632 - CPSX'!$K$7="..."),AND(G916="641",'641 - CPSX'!$K$7="..."),AND(G916="642",'642 - CPSX'!$N$7="..."),AND(G916="242",'242 - CPSX'!$L$7="...")),"...",MONTH(B916)),"")</f>
        <v>2</v>
      </c>
      <c r="B916" s="10">
        <v>41698</v>
      </c>
      <c r="C916" s="11" t="s">
        <v>39</v>
      </c>
      <c r="D916" s="10">
        <v>41698</v>
      </c>
      <c r="E916" s="8" t="s">
        <v>76</v>
      </c>
      <c r="F916" s="5">
        <v>15003000</v>
      </c>
      <c r="G916" s="15" t="s">
        <v>16</v>
      </c>
      <c r="H916" s="7" t="s">
        <v>77</v>
      </c>
      <c r="I916" s="5" t="str">
        <f>IF(AND(G916="154",'154 - CPSX'!$L$7=TH!A916),"154",IF(AND(G916="632",'632 - CPSX'!$K$7=TH!A916),"632",IF(AND(G916="6421",'641 - CPSX'!$K$7=TH!A916),"641",IF(AND(G916="6422",'642 - CPSX'!$N$7=TH!A916),"642",IF(AND(G916="242",'242 - CPSX'!$L$7=TH!A916),"242","")))))</f>
        <v/>
      </c>
    </row>
    <row r="917" spans="1:9">
      <c r="A917" s="6">
        <f>IF(B917&lt;&gt;"",IF(OR(AND(G917="154",'154 - CPSX'!$L$7="..."),AND(G917="632",'632 - CPSX'!$K$7="..."),AND(G917="641",'641 - CPSX'!$K$7="..."),AND(G917="642",'642 - CPSX'!$N$7="..."),AND(G917="242",'242 - CPSX'!$L$7="...")),"...",MONTH(B917)),"")</f>
        <v>2</v>
      </c>
      <c r="B917" s="10">
        <v>41698</v>
      </c>
      <c r="C917" s="11" t="s">
        <v>39</v>
      </c>
      <c r="D917" s="10">
        <v>41698</v>
      </c>
      <c r="E917" s="8" t="s">
        <v>78</v>
      </c>
      <c r="F917" s="5">
        <v>77011667</v>
      </c>
      <c r="G917" s="15" t="s">
        <v>16</v>
      </c>
      <c r="H917" s="7" t="s">
        <v>77</v>
      </c>
      <c r="I917" s="5" t="str">
        <f>IF(AND(G917="154",'154 - CPSX'!$L$7=TH!A917),"154",IF(AND(G917="632",'632 - CPSX'!$K$7=TH!A917),"632",IF(AND(G917="6421",'641 - CPSX'!$K$7=TH!A917),"641",IF(AND(G917="6422",'642 - CPSX'!$N$7=TH!A917),"642",IF(AND(G917="242",'242 - CPSX'!$L$7=TH!A917),"242","")))))</f>
        <v/>
      </c>
    </row>
    <row r="918" spans="1:9">
      <c r="A918" s="6">
        <f>IF(B918&lt;&gt;"",IF(OR(AND(G918="154",'154 - CPSX'!$L$7="..."),AND(G918="632",'632 - CPSX'!$K$7="..."),AND(G918="641",'641 - CPSX'!$K$7="..."),AND(G918="642",'642 - CPSX'!$N$7="..."),AND(G918="242",'242 - CPSX'!$L$7="...")),"...",MONTH(B918)),"")</f>
        <v>2</v>
      </c>
      <c r="B918" s="10">
        <v>41698</v>
      </c>
      <c r="C918" s="11" t="s">
        <v>39</v>
      </c>
      <c r="D918" s="10">
        <v>41698</v>
      </c>
      <c r="E918" s="8" t="s">
        <v>79</v>
      </c>
      <c r="F918" s="5">
        <v>1080000</v>
      </c>
      <c r="G918" s="15" t="s">
        <v>16</v>
      </c>
      <c r="H918" s="7" t="s">
        <v>77</v>
      </c>
      <c r="I918" s="5" t="str">
        <f>IF(AND(G918="154",'154 - CPSX'!$L$7=TH!A918),"154",IF(AND(G918="632",'632 - CPSX'!$K$7=TH!A918),"632",IF(AND(G918="6421",'641 - CPSX'!$K$7=TH!A918),"641",IF(AND(G918="6422",'642 - CPSX'!$N$7=TH!A918),"642",IF(AND(G918="242",'242 - CPSX'!$L$7=TH!A918),"242","")))))</f>
        <v/>
      </c>
    </row>
    <row r="919" spans="1:9">
      <c r="A919" s="6">
        <f>IF(B919&lt;&gt;"",IF(OR(AND(G919="154",'154 - CPSX'!$L$7="..."),AND(G919="632",'632 - CPSX'!$K$7="..."),AND(G919="641",'641 - CPSX'!$K$7="..."),AND(G919="642",'642 - CPSX'!$N$7="..."),AND(G919="242",'242 - CPSX'!$L$7="...")),"...",MONTH(B919)),"")</f>
        <v>2</v>
      </c>
      <c r="B919" s="10">
        <v>41698</v>
      </c>
      <c r="C919" s="11" t="s">
        <v>39</v>
      </c>
      <c r="D919" s="10">
        <v>41698</v>
      </c>
      <c r="E919" s="8" t="s">
        <v>80</v>
      </c>
      <c r="F919" s="5">
        <v>8070000</v>
      </c>
      <c r="G919" s="15" t="s">
        <v>16</v>
      </c>
      <c r="H919" s="7" t="s">
        <v>77</v>
      </c>
      <c r="I919" s="5" t="str">
        <f>IF(AND(G919="154",'154 - CPSX'!$L$7=TH!A919),"154",IF(AND(G919="632",'632 - CPSX'!$K$7=TH!A919),"632",IF(AND(G919="6421",'641 - CPSX'!$K$7=TH!A919),"641",IF(AND(G919="6422",'642 - CPSX'!$N$7=TH!A919),"642",IF(AND(G919="242",'242 - CPSX'!$L$7=TH!A919),"242","")))))</f>
        <v/>
      </c>
    </row>
    <row r="920" spans="1:9">
      <c r="A920" s="6">
        <f>IF(B920&lt;&gt;"",IF(OR(AND(G920="154",'154 - CPSX'!$L$7="..."),AND(G920="632",'632 - CPSX'!$K$7="..."),AND(G920="641",'641 - CPSX'!$K$7="..."),AND(G920="642",'642 - CPSX'!$N$7="..."),AND(G920="242",'242 - CPSX'!$L$7="...")),"...",MONTH(B920)),"")</f>
        <v>2</v>
      </c>
      <c r="B920" s="10">
        <v>41698</v>
      </c>
      <c r="C920" s="11" t="s">
        <v>39</v>
      </c>
      <c r="D920" s="10">
        <v>41698</v>
      </c>
      <c r="E920" s="8" t="s">
        <v>81</v>
      </c>
      <c r="F920" s="5">
        <v>2700540</v>
      </c>
      <c r="G920" s="15" t="s">
        <v>16</v>
      </c>
      <c r="H920" s="7" t="s">
        <v>82</v>
      </c>
      <c r="I920" s="5" t="str">
        <f>IF(AND(G920="154",'154 - CPSX'!$L$7=TH!A920),"154",IF(AND(G920="632",'632 - CPSX'!$K$7=TH!A920),"632",IF(AND(G920="6421",'641 - CPSX'!$K$7=TH!A920),"641",IF(AND(G920="6422",'642 - CPSX'!$N$7=TH!A920),"642",IF(AND(G920="242",'242 - CPSX'!$L$7=TH!A920),"242","")))))</f>
        <v/>
      </c>
    </row>
    <row r="921" spans="1:9">
      <c r="A921" s="6">
        <f>IF(B921&lt;&gt;"",IF(OR(AND(G921="154",'154 - CPSX'!$L$7="..."),AND(G921="632",'632 - CPSX'!$K$7="..."),AND(G921="641",'641 - CPSX'!$K$7="..."),AND(G921="642",'642 - CPSX'!$N$7="..."),AND(G921="242",'242 - CPSX'!$L$7="...")),"...",MONTH(B921)),"")</f>
        <v>2</v>
      </c>
      <c r="B921" s="10">
        <v>41698</v>
      </c>
      <c r="C921" s="11" t="s">
        <v>39</v>
      </c>
      <c r="D921" s="10">
        <v>41698</v>
      </c>
      <c r="E921" s="8" t="s">
        <v>83</v>
      </c>
      <c r="F921" s="5">
        <v>13913460</v>
      </c>
      <c r="G921" s="15" t="s">
        <v>16</v>
      </c>
      <c r="H921" s="7" t="s">
        <v>82</v>
      </c>
      <c r="I921" s="5" t="str">
        <f>IF(AND(G921="154",'154 - CPSX'!$L$7=TH!A921),"154",IF(AND(G921="632",'632 - CPSX'!$K$7=TH!A921),"632",IF(AND(G921="6421",'641 - CPSX'!$K$7=TH!A921),"641",IF(AND(G921="6422",'642 - CPSX'!$N$7=TH!A921),"642",IF(AND(G921="242",'242 - CPSX'!$L$7=TH!A921),"242","")))))</f>
        <v/>
      </c>
    </row>
    <row r="922" spans="1:9">
      <c r="A922" s="6">
        <f>IF(B922&lt;&gt;"",IF(OR(AND(G922="154",'154 - CPSX'!$L$7="..."),AND(G922="632",'632 - CPSX'!$K$7="..."),AND(G922="641",'641 - CPSX'!$K$7="..."),AND(G922="642",'642 - CPSX'!$N$7="..."),AND(G922="242",'242 - CPSX'!$L$7="...")),"...",MONTH(B922)),"")</f>
        <v>2</v>
      </c>
      <c r="B922" s="10">
        <v>41698</v>
      </c>
      <c r="C922" s="11" t="s">
        <v>39</v>
      </c>
      <c r="D922" s="10">
        <v>41698</v>
      </c>
      <c r="E922" s="8" t="s">
        <v>84</v>
      </c>
      <c r="F922" s="5">
        <v>450090</v>
      </c>
      <c r="G922" s="15" t="s">
        <v>16</v>
      </c>
      <c r="H922" s="7" t="s">
        <v>85</v>
      </c>
      <c r="I922" s="5" t="str">
        <f>IF(AND(G922="154",'154 - CPSX'!$L$7=TH!A922),"154",IF(AND(G922="632",'632 - CPSX'!$K$7=TH!A922),"632",IF(AND(G922="6421",'641 - CPSX'!$K$7=TH!A922),"641",IF(AND(G922="6422",'642 - CPSX'!$N$7=TH!A922),"642",IF(AND(G922="242",'242 - CPSX'!$L$7=TH!A922),"242","")))))</f>
        <v/>
      </c>
    </row>
    <row r="923" spans="1:9">
      <c r="A923" s="6">
        <f>IF(B923&lt;&gt;"",IF(OR(AND(G923="154",'154 - CPSX'!$L$7="..."),AND(G923="632",'632 - CPSX'!$K$7="..."),AND(G923="641",'641 - CPSX'!$K$7="..."),AND(G923="642",'642 - CPSX'!$N$7="..."),AND(G923="242",'242 - CPSX'!$L$7="...")),"...",MONTH(B923)),"")</f>
        <v>2</v>
      </c>
      <c r="B923" s="10">
        <v>41698</v>
      </c>
      <c r="C923" s="11" t="s">
        <v>39</v>
      </c>
      <c r="D923" s="10">
        <v>41698</v>
      </c>
      <c r="E923" s="8" t="s">
        <v>86</v>
      </c>
      <c r="F923" s="5">
        <v>2318910</v>
      </c>
      <c r="G923" s="15" t="s">
        <v>16</v>
      </c>
      <c r="H923" s="7" t="s">
        <v>85</v>
      </c>
      <c r="I923" s="5" t="str">
        <f>IF(AND(G923="154",'154 - CPSX'!$L$7=TH!A923),"154",IF(AND(G923="632",'632 - CPSX'!$K$7=TH!A923),"632",IF(AND(G923="6421",'641 - CPSX'!$K$7=TH!A923),"641",IF(AND(G923="6422",'642 - CPSX'!$N$7=TH!A923),"642",IF(AND(G923="242",'242 - CPSX'!$L$7=TH!A923),"242","")))))</f>
        <v/>
      </c>
    </row>
    <row r="924" spans="1:9">
      <c r="A924" s="6">
        <f>IF(B924&lt;&gt;"",IF(OR(AND(G924="154",'154 - CPSX'!$L$7="..."),AND(G924="632",'632 - CPSX'!$K$7="..."),AND(G924="641",'641 - CPSX'!$K$7="..."),AND(G924="642",'642 - CPSX'!$N$7="..."),AND(G924="242",'242 - CPSX'!$L$7="...")),"...",MONTH(B924)),"")</f>
        <v>2</v>
      </c>
      <c r="B924" s="10">
        <v>41698</v>
      </c>
      <c r="C924" s="11" t="s">
        <v>39</v>
      </c>
      <c r="D924" s="10">
        <v>41698</v>
      </c>
      <c r="E924" s="8" t="s">
        <v>87</v>
      </c>
      <c r="F924" s="5">
        <v>150030</v>
      </c>
      <c r="G924" s="15" t="s">
        <v>16</v>
      </c>
      <c r="H924" s="7" t="s">
        <v>229</v>
      </c>
      <c r="I924" s="5" t="str">
        <f>IF(AND(G924="154",'154 - CPSX'!$L$7=TH!A924),"154",IF(AND(G924="632",'632 - CPSX'!$K$7=TH!A924),"632",IF(AND(G924="6421",'641 - CPSX'!$K$7=TH!A924),"641",IF(AND(G924="6422",'642 - CPSX'!$N$7=TH!A924),"642",IF(AND(G924="242",'242 - CPSX'!$L$7=TH!A924),"242","")))))</f>
        <v/>
      </c>
    </row>
    <row r="925" spans="1:9">
      <c r="A925" s="6">
        <f>IF(B925&lt;&gt;"",IF(OR(AND(G925="154",'154 - CPSX'!$L$7="..."),AND(G925="632",'632 - CPSX'!$K$7="..."),AND(G925="641",'641 - CPSX'!$K$7="..."),AND(G925="642",'642 - CPSX'!$N$7="..."),AND(G925="242",'242 - CPSX'!$L$7="...")),"...",MONTH(B925)),"")</f>
        <v>2</v>
      </c>
      <c r="B925" s="10">
        <v>41698</v>
      </c>
      <c r="C925" s="11" t="s">
        <v>39</v>
      </c>
      <c r="D925" s="10">
        <v>41698</v>
      </c>
      <c r="E925" s="8" t="s">
        <v>88</v>
      </c>
      <c r="F925" s="5">
        <v>772970</v>
      </c>
      <c r="G925" s="15" t="s">
        <v>16</v>
      </c>
      <c r="H925" s="7" t="s">
        <v>229</v>
      </c>
      <c r="I925" s="5" t="str">
        <f>IF(AND(G925="154",'154 - CPSX'!$L$7=TH!A925),"154",IF(AND(G925="632",'632 - CPSX'!$K$7=TH!A925),"632",IF(AND(G925="6421",'641 - CPSX'!$K$7=TH!A925),"641",IF(AND(G925="6422",'642 - CPSX'!$N$7=TH!A925),"642",IF(AND(G925="242",'242 - CPSX'!$L$7=TH!A925),"242","")))))</f>
        <v/>
      </c>
    </row>
    <row r="926" spans="1:9">
      <c r="A926" s="6">
        <f>IF(B926&lt;&gt;"",IF(OR(AND(G926="154",'154 - CPSX'!$L$7="..."),AND(G926="632",'632 - CPSX'!$K$7="..."),AND(G926="641",'641 - CPSX'!$K$7="..."),AND(G926="642",'642 - CPSX'!$N$7="..."),AND(G926="242",'242 - CPSX'!$L$7="...")),"...",MONTH(B926)),"")</f>
        <v>3</v>
      </c>
      <c r="B926" s="10">
        <v>41729</v>
      </c>
      <c r="C926" s="11" t="s">
        <v>39</v>
      </c>
      <c r="D926" s="10">
        <v>41697</v>
      </c>
      <c r="E926" s="8" t="s">
        <v>493</v>
      </c>
      <c r="F926" s="5">
        <v>17604300</v>
      </c>
      <c r="G926" s="15" t="s">
        <v>16</v>
      </c>
      <c r="H926" s="7" t="s">
        <v>18</v>
      </c>
      <c r="I926" s="5" t="str">
        <f>IF(AND(G926="154",'154 - CPSX'!$L$7=TH!A926),"154",IF(AND(G926="632",'632 - CPSX'!$K$7=TH!A926),"632",IF(AND(G926="6421",'641 - CPSX'!$K$7=TH!A926),"641",IF(AND(G926="6422",'642 - CPSX'!$N$7=TH!A926),"642",IF(AND(G926="242",'242 - CPSX'!$L$7=TH!A926),"242","")))))</f>
        <v/>
      </c>
    </row>
    <row r="927" spans="1:9">
      <c r="A927" s="6">
        <f>IF(B927&lt;&gt;"",IF(OR(AND(G927="154",'154 - CPSX'!$L$7="..."),AND(G927="632",'632 - CPSX'!$K$7="..."),AND(G927="641",'641 - CPSX'!$K$7="..."),AND(G927="642",'642 - CPSX'!$N$7="..."),AND(G927="242",'242 - CPSX'!$L$7="...")),"...",MONTH(B927)),"")</f>
        <v>3</v>
      </c>
      <c r="B927" s="10">
        <v>41729</v>
      </c>
      <c r="C927" s="11" t="s">
        <v>39</v>
      </c>
      <c r="D927" s="10">
        <v>41705</v>
      </c>
      <c r="E927" s="8" t="s">
        <v>494</v>
      </c>
      <c r="F927" s="5">
        <v>17172900</v>
      </c>
      <c r="G927" s="15" t="s">
        <v>16</v>
      </c>
      <c r="H927" s="7" t="s">
        <v>18</v>
      </c>
      <c r="I927" s="5" t="str">
        <f>IF(AND(G927="154",'154 - CPSX'!$L$7=TH!A927),"154",IF(AND(G927="632",'632 - CPSX'!$K$7=TH!A927),"632",IF(AND(G927="6421",'641 - CPSX'!$K$7=TH!A927),"641",IF(AND(G927="6422",'642 - CPSX'!$N$7=TH!A927),"642",IF(AND(G927="242",'242 - CPSX'!$L$7=TH!A927),"242","")))))</f>
        <v/>
      </c>
    </row>
    <row r="928" spans="1:9">
      <c r="A928" s="6">
        <f>IF(B928&lt;&gt;"",IF(OR(AND(G928="154",'154 - CPSX'!$L$7="..."),AND(G928="632",'632 - CPSX'!$K$7="..."),AND(G928="641",'641 - CPSX'!$K$7="..."),AND(G928="642",'642 - CPSX'!$N$7="..."),AND(G928="242",'242 - CPSX'!$L$7="...")),"...",MONTH(B928)),"")</f>
        <v>3</v>
      </c>
      <c r="B928" s="10">
        <v>41699</v>
      </c>
      <c r="C928" s="11" t="s">
        <v>145</v>
      </c>
      <c r="D928" s="10">
        <v>41698</v>
      </c>
      <c r="E928" s="8" t="s">
        <v>495</v>
      </c>
      <c r="F928" s="5">
        <v>8834500</v>
      </c>
      <c r="G928" s="15" t="s">
        <v>16</v>
      </c>
      <c r="H928" s="7" t="s">
        <v>212</v>
      </c>
      <c r="I928" s="5" t="str">
        <f>IF(AND(G928="154",'154 - CPSX'!$L$7=TH!A928),"154",IF(AND(G928="632",'632 - CPSX'!$K$7=TH!A928),"632",IF(AND(G928="6421",'641 - CPSX'!$K$7=TH!A928),"641",IF(AND(G928="6422",'642 - CPSX'!$N$7=TH!A928),"642",IF(AND(G928="242",'242 - CPSX'!$L$7=TH!A928),"242","")))))</f>
        <v/>
      </c>
    </row>
    <row r="929" spans="1:9">
      <c r="A929" s="6">
        <f>IF(B929&lt;&gt;"",IF(OR(AND(G929="154",'154 - CPSX'!$L$7="..."),AND(G929="632",'632 - CPSX'!$K$7="..."),AND(G929="641",'641 - CPSX'!$K$7="..."),AND(G929="642",'642 - CPSX'!$N$7="..."),AND(G929="242",'242 - CPSX'!$L$7="...")),"...",MONTH(B929)),"")</f>
        <v>3</v>
      </c>
      <c r="B929" s="10">
        <v>41704</v>
      </c>
      <c r="C929" s="11" t="s">
        <v>159</v>
      </c>
      <c r="D929" s="10">
        <v>41704</v>
      </c>
      <c r="E929" s="8" t="s">
        <v>490</v>
      </c>
      <c r="F929" s="5">
        <v>12400000</v>
      </c>
      <c r="G929" s="15" t="s">
        <v>16</v>
      </c>
      <c r="H929" s="7" t="s">
        <v>212</v>
      </c>
      <c r="I929" s="5" t="str">
        <f>IF(AND(G929="154",'154 - CPSX'!$L$7=TH!A929),"154",IF(AND(G929="632",'632 - CPSX'!$K$7=TH!A929),"632",IF(AND(G929="6421",'641 - CPSX'!$K$7=TH!A929),"641",IF(AND(G929="6422",'642 - CPSX'!$N$7=TH!A929),"642",IF(AND(G929="242",'242 - CPSX'!$L$7=TH!A929),"242","")))))</f>
        <v/>
      </c>
    </row>
    <row r="930" spans="1:9">
      <c r="A930" s="6">
        <f>IF(B930&lt;&gt;"",IF(OR(AND(G930="154",'154 - CPSX'!$L$7="..."),AND(G930="632",'632 - CPSX'!$K$7="..."),AND(G930="641",'641 - CPSX'!$K$7="..."),AND(G930="642",'642 - CPSX'!$N$7="..."),AND(G930="242",'242 - CPSX'!$L$7="...")),"...",MONTH(B930)),"")</f>
        <v>3</v>
      </c>
      <c r="B930" s="10">
        <v>41707</v>
      </c>
      <c r="C930" s="11" t="s">
        <v>160</v>
      </c>
      <c r="D930" s="10">
        <v>41707</v>
      </c>
      <c r="E930" s="8" t="s">
        <v>490</v>
      </c>
      <c r="F930" s="5">
        <v>13120000</v>
      </c>
      <c r="G930" s="15" t="s">
        <v>16</v>
      </c>
      <c r="H930" s="7" t="s">
        <v>212</v>
      </c>
      <c r="I930" s="5" t="str">
        <f>IF(AND(G930="154",'154 - CPSX'!$L$7=TH!A930),"154",IF(AND(G930="632",'632 - CPSX'!$K$7=TH!A930),"632",IF(AND(G930="6421",'641 - CPSX'!$K$7=TH!A930),"641",IF(AND(G930="6422",'642 - CPSX'!$N$7=TH!A930),"642",IF(AND(G930="242",'242 - CPSX'!$L$7=TH!A930),"242","")))))</f>
        <v/>
      </c>
    </row>
    <row r="931" spans="1:9">
      <c r="A931" s="6">
        <f>IF(B931&lt;&gt;"",IF(OR(AND(G931="154",'154 - CPSX'!$L$7="..."),AND(G931="632",'632 - CPSX'!$K$7="..."),AND(G931="641",'641 - CPSX'!$K$7="..."),AND(G931="642",'642 - CPSX'!$N$7="..."),AND(G931="242",'242 - CPSX'!$L$7="...")),"...",MONTH(B931)),"")</f>
        <v>3</v>
      </c>
      <c r="B931" s="10">
        <v>41709</v>
      </c>
      <c r="C931" s="11" t="s">
        <v>187</v>
      </c>
      <c r="D931" s="10">
        <v>41709</v>
      </c>
      <c r="E931" s="8" t="s">
        <v>40</v>
      </c>
      <c r="F931" s="5">
        <v>621000</v>
      </c>
      <c r="G931" s="15" t="s">
        <v>16</v>
      </c>
      <c r="H931" s="7" t="s">
        <v>212</v>
      </c>
      <c r="I931" s="5" t="str">
        <f>IF(AND(G931="154",'154 - CPSX'!$L$7=TH!A931),"154",IF(AND(G931="632",'632 - CPSX'!$K$7=TH!A931),"632",IF(AND(G931="6421",'641 - CPSX'!$K$7=TH!A931),"641",IF(AND(G931="6422",'642 - CPSX'!$N$7=TH!A931),"642",IF(AND(G931="242",'242 - CPSX'!$L$7=TH!A931),"242","")))))</f>
        <v/>
      </c>
    </row>
    <row r="932" spans="1:9">
      <c r="A932" s="6">
        <f>IF(B932&lt;&gt;"",IF(OR(AND(G932="154",'154 - CPSX'!$L$7="..."),AND(G932="632",'632 - CPSX'!$K$7="..."),AND(G932="641",'641 - CPSX'!$K$7="..."),AND(G932="642",'642 - CPSX'!$N$7="..."),AND(G932="242",'242 - CPSX'!$L$7="...")),"...",MONTH(B932)),"")</f>
        <v>3</v>
      </c>
      <c r="B932" s="10">
        <v>41710</v>
      </c>
      <c r="C932" s="11" t="s">
        <v>178</v>
      </c>
      <c r="D932" s="10">
        <v>41710</v>
      </c>
      <c r="E932" s="8" t="s">
        <v>490</v>
      </c>
      <c r="F932" s="5">
        <v>11840000</v>
      </c>
      <c r="G932" s="15" t="s">
        <v>16</v>
      </c>
      <c r="H932" s="7" t="s">
        <v>212</v>
      </c>
      <c r="I932" s="5" t="str">
        <f>IF(AND(G932="154",'154 - CPSX'!$L$7=TH!A932),"154",IF(AND(G932="632",'632 - CPSX'!$K$7=TH!A932),"632",IF(AND(G932="6421",'641 - CPSX'!$K$7=TH!A932),"641",IF(AND(G932="6422",'642 - CPSX'!$N$7=TH!A932),"642",IF(AND(G932="242",'242 - CPSX'!$L$7=TH!A932),"242","")))))</f>
        <v/>
      </c>
    </row>
    <row r="933" spans="1:9">
      <c r="A933" s="6">
        <f>IF(B933&lt;&gt;"",IF(OR(AND(G933="154",'154 - CPSX'!$L$7="..."),AND(G933="632",'632 - CPSX'!$K$7="..."),AND(G933="641",'641 - CPSX'!$K$7="..."),AND(G933="642",'642 - CPSX'!$N$7="..."),AND(G933="242",'242 - CPSX'!$L$7="...")),"...",MONTH(B933)),"")</f>
        <v>3</v>
      </c>
      <c r="B933" s="10">
        <v>41713</v>
      </c>
      <c r="C933" s="11" t="s">
        <v>152</v>
      </c>
      <c r="D933" s="10">
        <v>41713</v>
      </c>
      <c r="E933" s="8" t="s">
        <v>40</v>
      </c>
      <c r="F933" s="5">
        <v>4544000</v>
      </c>
      <c r="G933" s="15" t="s">
        <v>16</v>
      </c>
      <c r="H933" s="7" t="s">
        <v>212</v>
      </c>
      <c r="I933" s="5" t="str">
        <f>IF(AND(G933="154",'154 - CPSX'!$L$7=TH!A933),"154",IF(AND(G933="632",'632 - CPSX'!$K$7=TH!A933),"632",IF(AND(G933="6421",'641 - CPSX'!$K$7=TH!A933),"641",IF(AND(G933="6422",'642 - CPSX'!$N$7=TH!A933),"642",IF(AND(G933="242",'242 - CPSX'!$L$7=TH!A933),"242","")))))</f>
        <v/>
      </c>
    </row>
    <row r="934" spans="1:9">
      <c r="A934" s="6">
        <f>IF(B934&lt;&gt;"",IF(OR(AND(G934="154",'154 - CPSX'!$L$7="..."),AND(G934="632",'632 - CPSX'!$K$7="..."),AND(G934="641",'641 - CPSX'!$K$7="..."),AND(G934="642",'642 - CPSX'!$N$7="..."),AND(G934="242",'242 - CPSX'!$L$7="...")),"...",MONTH(B934)),"")</f>
        <v>3</v>
      </c>
      <c r="B934" s="10">
        <v>41715</v>
      </c>
      <c r="C934" s="11" t="s">
        <v>154</v>
      </c>
      <c r="D934" s="10">
        <v>41715</v>
      </c>
      <c r="E934" s="8" t="s">
        <v>490</v>
      </c>
      <c r="F934" s="5">
        <v>11920000</v>
      </c>
      <c r="G934" s="15" t="s">
        <v>16</v>
      </c>
      <c r="H934" s="7" t="s">
        <v>212</v>
      </c>
      <c r="I934" s="5" t="str">
        <f>IF(AND(G934="154",'154 - CPSX'!$L$7=TH!A934),"154",IF(AND(G934="632",'632 - CPSX'!$K$7=TH!A934),"632",IF(AND(G934="6421",'641 - CPSX'!$K$7=TH!A934),"641",IF(AND(G934="6422",'642 - CPSX'!$N$7=TH!A934),"642",IF(AND(G934="242",'242 - CPSX'!$L$7=TH!A934),"242","")))))</f>
        <v/>
      </c>
    </row>
    <row r="935" spans="1:9">
      <c r="A935" s="6">
        <f>IF(B935&lt;&gt;"",IF(OR(AND(G935="154",'154 - CPSX'!$L$7="..."),AND(G935="632",'632 - CPSX'!$K$7="..."),AND(G935="641",'641 - CPSX'!$K$7="..."),AND(G935="642",'642 - CPSX'!$N$7="..."),AND(G935="242",'242 - CPSX'!$L$7="...")),"...",MONTH(B935)),"")</f>
        <v>3</v>
      </c>
      <c r="B935" s="10">
        <v>41717</v>
      </c>
      <c r="C935" s="11" t="s">
        <v>163</v>
      </c>
      <c r="D935" s="10">
        <v>41717</v>
      </c>
      <c r="E935" s="8" t="s">
        <v>496</v>
      </c>
      <c r="F935" s="5">
        <v>2065455</v>
      </c>
      <c r="G935" s="15" t="s">
        <v>16</v>
      </c>
      <c r="H935" s="7" t="s">
        <v>212</v>
      </c>
      <c r="I935" s="5" t="str">
        <f>IF(AND(G935="154",'154 - CPSX'!$L$7=TH!A935),"154",IF(AND(G935="632",'632 - CPSX'!$K$7=TH!A935),"632",IF(AND(G935="6421",'641 - CPSX'!$K$7=TH!A935),"641",IF(AND(G935="6422",'642 - CPSX'!$N$7=TH!A935),"642",IF(AND(G935="242",'242 - CPSX'!$L$7=TH!A935),"242","")))))</f>
        <v/>
      </c>
    </row>
    <row r="936" spans="1:9">
      <c r="A936" s="6">
        <f>IF(B936&lt;&gt;"",IF(OR(AND(G936="154",'154 - CPSX'!$L$7="..."),AND(G936="632",'632 - CPSX'!$K$7="..."),AND(G936="641",'641 - CPSX'!$K$7="..."),AND(G936="642",'642 - CPSX'!$N$7="..."),AND(G936="242",'242 - CPSX'!$L$7="...")),"...",MONTH(B936)),"")</f>
        <v>3</v>
      </c>
      <c r="B936" s="10">
        <v>41729</v>
      </c>
      <c r="C936" s="11" t="s">
        <v>142</v>
      </c>
      <c r="D936" s="10">
        <v>41729</v>
      </c>
      <c r="E936" s="8" t="s">
        <v>496</v>
      </c>
      <c r="F936" s="5">
        <v>2071818</v>
      </c>
      <c r="G936" s="15" t="s">
        <v>16</v>
      </c>
      <c r="H936" s="7" t="s">
        <v>212</v>
      </c>
      <c r="I936" s="5" t="str">
        <f>IF(AND(G936="154",'154 - CPSX'!$L$7=TH!A936),"154",IF(AND(G936="632",'632 - CPSX'!$K$7=TH!A936),"632",IF(AND(G936="6421",'641 - CPSX'!$K$7=TH!A936),"641",IF(AND(G936="6422",'642 - CPSX'!$N$7=TH!A936),"642",IF(AND(G936="242",'242 - CPSX'!$L$7=TH!A936),"242","")))))</f>
        <v/>
      </c>
    </row>
    <row r="937" spans="1:9">
      <c r="A937" s="6">
        <f>IF(B937&lt;&gt;"",IF(OR(AND(G937="154",'154 - CPSX'!$L$7="..."),AND(G937="632",'632 - CPSX'!$K$7="..."),AND(G937="641",'641 - CPSX'!$K$7="..."),AND(G937="642",'642 - CPSX'!$N$7="..."),AND(G937="242",'242 - CPSX'!$L$7="...")),"...",MONTH(B937)),"")</f>
        <v>3</v>
      </c>
      <c r="B937" s="10">
        <v>41699</v>
      </c>
      <c r="C937" s="11" t="s">
        <v>41</v>
      </c>
      <c r="D937" s="10">
        <v>41699</v>
      </c>
      <c r="E937" s="8" t="s">
        <v>474</v>
      </c>
      <c r="F937" s="5">
        <v>201136000</v>
      </c>
      <c r="G937" s="15" t="s">
        <v>16</v>
      </c>
      <c r="H937" s="7" t="s">
        <v>24</v>
      </c>
      <c r="I937" s="5" t="str">
        <f>IF(AND(G937="154",'154 - CPSX'!$L$7=TH!A937),"154",IF(AND(G937="632",'632 - CPSX'!$K$7=TH!A937),"632",IF(AND(G937="6421",'641 - CPSX'!$K$7=TH!A937),"641",IF(AND(G937="6422",'642 - CPSX'!$N$7=TH!A937),"642",IF(AND(G937="242",'242 - CPSX'!$L$7=TH!A937),"242","")))))</f>
        <v/>
      </c>
    </row>
    <row r="938" spans="1:9">
      <c r="A938" s="6">
        <f>IF(B938&lt;&gt;"",IF(OR(AND(G938="154",'154 - CPSX'!$L$7="..."),AND(G938="632",'632 - CPSX'!$K$7="..."),AND(G938="641",'641 - CPSX'!$K$7="..."),AND(G938="642",'642 - CPSX'!$N$7="..."),AND(G938="242",'242 - CPSX'!$L$7="...")),"...",MONTH(B938)),"")</f>
        <v>3</v>
      </c>
      <c r="B938" s="10">
        <v>41703</v>
      </c>
      <c r="C938" s="11" t="s">
        <v>43</v>
      </c>
      <c r="D938" s="10">
        <v>41703</v>
      </c>
      <c r="E938" s="8" t="s">
        <v>474</v>
      </c>
      <c r="F938" s="5">
        <v>505952000</v>
      </c>
      <c r="G938" s="15" t="s">
        <v>16</v>
      </c>
      <c r="H938" s="7" t="s">
        <v>24</v>
      </c>
      <c r="I938" s="5" t="str">
        <f>IF(AND(G938="154",'154 - CPSX'!$L$7=TH!A938),"154",IF(AND(G938="632",'632 - CPSX'!$K$7=TH!A938),"632",IF(AND(G938="6421",'641 - CPSX'!$K$7=TH!A938),"641",IF(AND(G938="6422",'642 - CPSX'!$N$7=TH!A938),"642",IF(AND(G938="242",'242 - CPSX'!$L$7=TH!A938),"242","")))))</f>
        <v/>
      </c>
    </row>
    <row r="939" spans="1:9">
      <c r="A939" s="6">
        <f>IF(B939&lt;&gt;"",IF(OR(AND(G939="154",'154 - CPSX'!$L$7="..."),AND(G939="632",'632 - CPSX'!$K$7="..."),AND(G939="641",'641 - CPSX'!$K$7="..."),AND(G939="642",'642 - CPSX'!$N$7="..."),AND(G939="242",'242 - CPSX'!$L$7="...")),"...",MONTH(B939)),"")</f>
        <v>3</v>
      </c>
      <c r="B939" s="10">
        <v>41705</v>
      </c>
      <c r="C939" s="11" t="s">
        <v>44</v>
      </c>
      <c r="D939" s="10">
        <v>41705</v>
      </c>
      <c r="E939" s="8" t="s">
        <v>474</v>
      </c>
      <c r="F939" s="5">
        <v>304912000</v>
      </c>
      <c r="G939" s="15" t="s">
        <v>16</v>
      </c>
      <c r="H939" s="7" t="s">
        <v>24</v>
      </c>
      <c r="I939" s="5" t="str">
        <f>IF(AND(G939="154",'154 - CPSX'!$L$7=TH!A939),"154",IF(AND(G939="632",'632 - CPSX'!$K$7=TH!A939),"632",IF(AND(G939="6421",'641 - CPSX'!$K$7=TH!A939),"641",IF(AND(G939="6422",'642 - CPSX'!$N$7=TH!A939),"642",IF(AND(G939="242",'242 - CPSX'!$L$7=TH!A939),"242","")))))</f>
        <v/>
      </c>
    </row>
    <row r="940" spans="1:9">
      <c r="A940" s="6">
        <f>IF(B940&lt;&gt;"",IF(OR(AND(G940="154",'154 - CPSX'!$L$7="..."),AND(G940="632",'632 - CPSX'!$K$7="..."),AND(G940="641",'641 - CPSX'!$K$7="..."),AND(G940="642",'642 - CPSX'!$N$7="..."),AND(G940="242",'242 - CPSX'!$L$7="...")),"...",MONTH(B940)),"")</f>
        <v>3</v>
      </c>
      <c r="B940" s="10">
        <v>41702</v>
      </c>
      <c r="C940" s="11" t="s">
        <v>42</v>
      </c>
      <c r="D940" s="10">
        <v>41702</v>
      </c>
      <c r="E940" s="8" t="s">
        <v>468</v>
      </c>
      <c r="F940" s="5">
        <v>302500000</v>
      </c>
      <c r="G940" s="15" t="s">
        <v>16</v>
      </c>
      <c r="H940" s="7" t="s">
        <v>24</v>
      </c>
      <c r="I940" s="5" t="str">
        <f>IF(AND(G940="154",'154 - CPSX'!$L$7=TH!A940),"154",IF(AND(G940="632",'632 - CPSX'!$K$7=TH!A940),"632",IF(AND(G940="6421",'641 - CPSX'!$K$7=TH!A940),"641",IF(AND(G940="6422",'642 - CPSX'!$N$7=TH!A940),"642",IF(AND(G940="242",'242 - CPSX'!$L$7=TH!A940),"242","")))))</f>
        <v/>
      </c>
    </row>
    <row r="941" spans="1:9">
      <c r="A941" s="6">
        <f>IF(B941&lt;&gt;"",IF(OR(AND(G941="154",'154 - CPSX'!$L$7="..."),AND(G941="632",'632 - CPSX'!$K$7="..."),AND(G941="641",'641 - CPSX'!$K$7="..."),AND(G941="642",'642 - CPSX'!$N$7="..."),AND(G941="242",'242 - CPSX'!$L$7="...")),"...",MONTH(B941)),"")</f>
        <v>3</v>
      </c>
      <c r="B941" s="10">
        <v>41705</v>
      </c>
      <c r="C941" s="11" t="s">
        <v>44</v>
      </c>
      <c r="D941" s="10">
        <v>41705</v>
      </c>
      <c r="E941" s="8" t="s">
        <v>468</v>
      </c>
      <c r="F941" s="5">
        <v>425372500</v>
      </c>
      <c r="G941" s="15" t="s">
        <v>16</v>
      </c>
      <c r="H941" s="7" t="s">
        <v>24</v>
      </c>
      <c r="I941" s="5" t="str">
        <f>IF(AND(G941="154",'154 - CPSX'!$L$7=TH!A941),"154",IF(AND(G941="632",'632 - CPSX'!$K$7=TH!A941),"632",IF(AND(G941="6421",'641 - CPSX'!$K$7=TH!A941),"641",IF(AND(G941="6422",'642 - CPSX'!$N$7=TH!A941),"642",IF(AND(G941="242",'242 - CPSX'!$L$7=TH!A941),"242","")))))</f>
        <v/>
      </c>
    </row>
    <row r="942" spans="1:9">
      <c r="A942" s="6">
        <f>IF(B942&lt;&gt;"",IF(OR(AND(G942="154",'154 - CPSX'!$L$7="..."),AND(G942="632",'632 - CPSX'!$K$7="..."),AND(G942="641",'641 - CPSX'!$K$7="..."),AND(G942="642",'642 - CPSX'!$N$7="..."),AND(G942="242",'242 - CPSX'!$L$7="...")),"...",MONTH(B942)),"")</f>
        <v>3</v>
      </c>
      <c r="B942" s="10">
        <v>41708</v>
      </c>
      <c r="C942" s="11" t="s">
        <v>45</v>
      </c>
      <c r="D942" s="10">
        <v>41708</v>
      </c>
      <c r="E942" s="8" t="s">
        <v>468</v>
      </c>
      <c r="F942" s="5">
        <v>434525000</v>
      </c>
      <c r="G942" s="15" t="s">
        <v>16</v>
      </c>
      <c r="H942" s="7" t="s">
        <v>24</v>
      </c>
      <c r="I942" s="5" t="str">
        <f>IF(AND(G942="154",'154 - CPSX'!$L$7=TH!A942),"154",IF(AND(G942="632",'632 - CPSX'!$K$7=TH!A942),"632",IF(AND(G942="6421",'641 - CPSX'!$K$7=TH!A942),"641",IF(AND(G942="6422",'642 - CPSX'!$N$7=TH!A942),"642",IF(AND(G942="242",'242 - CPSX'!$L$7=TH!A942),"242","")))))</f>
        <v/>
      </c>
    </row>
    <row r="943" spans="1:9">
      <c r="A943" s="6">
        <f>IF(B943&lt;&gt;"",IF(OR(AND(G943="154",'154 - CPSX'!$L$7="..."),AND(G943="632",'632 - CPSX'!$K$7="..."),AND(G943="641",'641 - CPSX'!$K$7="..."),AND(G943="642",'642 - CPSX'!$N$7="..."),AND(G943="242",'242 - CPSX'!$L$7="...")),"...",MONTH(B943)),"")</f>
        <v>3</v>
      </c>
      <c r="B943" s="10">
        <v>41713</v>
      </c>
      <c r="C943" s="11" t="s">
        <v>47</v>
      </c>
      <c r="D943" s="10">
        <v>41713</v>
      </c>
      <c r="E943" s="8" t="s">
        <v>468</v>
      </c>
      <c r="F943" s="5">
        <v>452602500</v>
      </c>
      <c r="G943" s="15" t="s">
        <v>16</v>
      </c>
      <c r="H943" s="7" t="s">
        <v>24</v>
      </c>
      <c r="I943" s="5" t="str">
        <f>IF(AND(G943="154",'154 - CPSX'!$L$7=TH!A943),"154",IF(AND(G943="632",'632 - CPSX'!$K$7=TH!A943),"632",IF(AND(G943="6421",'641 - CPSX'!$K$7=TH!A943),"641",IF(AND(G943="6422",'642 - CPSX'!$N$7=TH!A943),"642",IF(AND(G943="242",'242 - CPSX'!$L$7=TH!A943),"242","")))))</f>
        <v/>
      </c>
    </row>
    <row r="944" spans="1:9">
      <c r="A944" s="6">
        <f>IF(B944&lt;&gt;"",IF(OR(AND(G944="154",'154 - CPSX'!$L$7="..."),AND(G944="632",'632 - CPSX'!$K$7="..."),AND(G944="641",'641 - CPSX'!$K$7="..."),AND(G944="642",'642 - CPSX'!$N$7="..."),AND(G944="242",'242 - CPSX'!$L$7="...")),"...",MONTH(B944)),"")</f>
        <v>3</v>
      </c>
      <c r="B944" s="10">
        <v>41715</v>
      </c>
      <c r="C944" s="11" t="s">
        <v>48</v>
      </c>
      <c r="D944" s="10">
        <v>41715</v>
      </c>
      <c r="E944" s="8" t="s">
        <v>468</v>
      </c>
      <c r="F944" s="5">
        <v>437277500</v>
      </c>
      <c r="G944" s="15" t="s">
        <v>16</v>
      </c>
      <c r="H944" s="7" t="s">
        <v>24</v>
      </c>
      <c r="I944" s="5" t="str">
        <f>IF(AND(G944="154",'154 - CPSX'!$L$7=TH!A944),"154",IF(AND(G944="632",'632 - CPSX'!$K$7=TH!A944),"632",IF(AND(G944="6421",'641 - CPSX'!$K$7=TH!A944),"641",IF(AND(G944="6422",'642 - CPSX'!$N$7=TH!A944),"642",IF(AND(G944="242",'242 - CPSX'!$L$7=TH!A944),"242","")))))</f>
        <v/>
      </c>
    </row>
    <row r="945" spans="1:9">
      <c r="A945" s="6">
        <f>IF(B945&lt;&gt;"",IF(OR(AND(G945="154",'154 - CPSX'!$L$7="..."),AND(G945="632",'632 - CPSX'!$K$7="..."),AND(G945="641",'641 - CPSX'!$K$7="..."),AND(G945="642",'642 - CPSX'!$N$7="..."),AND(G945="242",'242 - CPSX'!$L$7="...")),"...",MONTH(B945)),"")</f>
        <v>3</v>
      </c>
      <c r="B945" s="10">
        <v>41718</v>
      </c>
      <c r="C945" s="11" t="s">
        <v>49</v>
      </c>
      <c r="D945" s="10">
        <v>41718</v>
      </c>
      <c r="E945" s="8" t="s">
        <v>468</v>
      </c>
      <c r="F945" s="5">
        <v>800222500</v>
      </c>
      <c r="G945" s="15" t="s">
        <v>16</v>
      </c>
      <c r="H945" s="7" t="s">
        <v>24</v>
      </c>
      <c r="I945" s="5" t="str">
        <f>IF(AND(G945="154",'154 - CPSX'!$L$7=TH!A945),"154",IF(AND(G945="632",'632 - CPSX'!$K$7=TH!A945),"632",IF(AND(G945="6421",'641 - CPSX'!$K$7=TH!A945),"641",IF(AND(G945="6422",'642 - CPSX'!$N$7=TH!A945),"642",IF(AND(G945="242",'242 - CPSX'!$L$7=TH!A945),"242","")))))</f>
        <v/>
      </c>
    </row>
    <row r="946" spans="1:9">
      <c r="A946" s="6">
        <f>IF(B946&lt;&gt;"",IF(OR(AND(G946="154",'154 - CPSX'!$L$7="..."),AND(G946="632",'632 - CPSX'!$K$7="..."),AND(G946="641",'641 - CPSX'!$K$7="..."),AND(G946="642",'642 - CPSX'!$N$7="..."),AND(G946="242",'242 - CPSX'!$L$7="...")),"...",MONTH(B946)),"")</f>
        <v>3</v>
      </c>
      <c r="B946" s="10">
        <v>41709</v>
      </c>
      <c r="C946" s="11" t="s">
        <v>46</v>
      </c>
      <c r="D946" s="10">
        <v>41709</v>
      </c>
      <c r="E946" s="8" t="s">
        <v>470</v>
      </c>
      <c r="F946" s="5">
        <v>227512500</v>
      </c>
      <c r="G946" s="15" t="s">
        <v>16</v>
      </c>
      <c r="H946" s="7" t="s">
        <v>24</v>
      </c>
      <c r="I946" s="5" t="str">
        <f>IF(AND(G946="154",'154 - CPSX'!$L$7=TH!A946),"154",IF(AND(G946="632",'632 - CPSX'!$K$7=TH!A946),"632",IF(AND(G946="6421",'641 - CPSX'!$K$7=TH!A946),"641",IF(AND(G946="6422",'642 - CPSX'!$N$7=TH!A946),"642",IF(AND(G946="242",'242 - CPSX'!$L$7=TH!A946),"242","")))))</f>
        <v/>
      </c>
    </row>
    <row r="947" spans="1:9">
      <c r="A947" s="6">
        <f>IF(B947&lt;&gt;"",IF(OR(AND(G947="154",'154 - CPSX'!$L$7="..."),AND(G947="632",'632 - CPSX'!$K$7="..."),AND(G947="641",'641 - CPSX'!$K$7="..."),AND(G947="642",'642 - CPSX'!$N$7="..."),AND(G947="242",'242 - CPSX'!$L$7="...")),"...",MONTH(B947)),"")</f>
        <v>3</v>
      </c>
      <c r="B947" s="10">
        <v>41715</v>
      </c>
      <c r="C947" s="11" t="s">
        <v>48</v>
      </c>
      <c r="D947" s="10">
        <v>41715</v>
      </c>
      <c r="E947" s="8" t="s">
        <v>470</v>
      </c>
      <c r="F947" s="5">
        <v>236550000</v>
      </c>
      <c r="G947" s="15" t="s">
        <v>16</v>
      </c>
      <c r="H947" s="7" t="s">
        <v>24</v>
      </c>
      <c r="I947" s="5" t="str">
        <f>IF(AND(G947="154",'154 - CPSX'!$L$7=TH!A947),"154",IF(AND(G947="632",'632 - CPSX'!$K$7=TH!A947),"632",IF(AND(G947="6421",'641 - CPSX'!$K$7=TH!A947),"641",IF(AND(G947="6422",'642 - CPSX'!$N$7=TH!A947),"642",IF(AND(G947="242",'242 - CPSX'!$L$7=TH!A947),"242","")))))</f>
        <v/>
      </c>
    </row>
    <row r="948" spans="1:9">
      <c r="A948" s="6">
        <f>IF(B948&lt;&gt;"",IF(OR(AND(G948="154",'154 - CPSX'!$L$7="..."),AND(G948="632",'632 - CPSX'!$K$7="..."),AND(G948="641",'641 - CPSX'!$K$7="..."),AND(G948="642",'642 - CPSX'!$N$7="..."),AND(G948="242",'242 - CPSX'!$L$7="...")),"...",MONTH(B948)),"")</f>
        <v>3</v>
      </c>
      <c r="B948" s="10">
        <v>41718</v>
      </c>
      <c r="C948" s="11" t="s">
        <v>49</v>
      </c>
      <c r="D948" s="10">
        <v>41718</v>
      </c>
      <c r="E948" s="8" t="s">
        <v>470</v>
      </c>
      <c r="F948" s="5">
        <v>464545000</v>
      </c>
      <c r="G948" s="15" t="s">
        <v>16</v>
      </c>
      <c r="H948" s="7" t="s">
        <v>24</v>
      </c>
      <c r="I948" s="5" t="str">
        <f>IF(AND(G948="154",'154 - CPSX'!$L$7=TH!A948),"154",IF(AND(G948="632",'632 - CPSX'!$K$7=TH!A948),"632",IF(AND(G948="6421",'641 - CPSX'!$K$7=TH!A948),"641",IF(AND(G948="6422",'642 - CPSX'!$N$7=TH!A948),"642",IF(AND(G948="242",'242 - CPSX'!$L$7=TH!A948),"242","")))))</f>
        <v/>
      </c>
    </row>
    <row r="949" spans="1:9">
      <c r="A949" s="6">
        <f>IF(B949&lt;&gt;"",IF(OR(AND(G949="154",'154 - CPSX'!$L$7="..."),AND(G949="632",'632 - CPSX'!$K$7="..."),AND(G949="641",'641 - CPSX'!$K$7="..."),AND(G949="642",'642 - CPSX'!$N$7="..."),AND(G949="242",'242 - CPSX'!$L$7="...")),"...",MONTH(B949)),"")</f>
        <v>3</v>
      </c>
      <c r="B949" s="10">
        <v>41721</v>
      </c>
      <c r="C949" s="11" t="s">
        <v>50</v>
      </c>
      <c r="D949" s="10">
        <v>41721</v>
      </c>
      <c r="E949" s="8" t="s">
        <v>470</v>
      </c>
      <c r="F949" s="5">
        <v>490647500</v>
      </c>
      <c r="G949" s="15" t="s">
        <v>16</v>
      </c>
      <c r="H949" s="7" t="s">
        <v>24</v>
      </c>
      <c r="I949" s="5" t="str">
        <f>IF(AND(G949="154",'154 - CPSX'!$L$7=TH!A949),"154",IF(AND(G949="632",'632 - CPSX'!$K$7=TH!A949),"632",IF(AND(G949="6421",'641 - CPSX'!$K$7=TH!A949),"641",IF(AND(G949="6422",'642 - CPSX'!$N$7=TH!A949),"642",IF(AND(G949="242",'242 - CPSX'!$L$7=TH!A949),"242","")))))</f>
        <v/>
      </c>
    </row>
    <row r="950" spans="1:9">
      <c r="A950" s="6">
        <f>IF(B950&lt;&gt;"",IF(OR(AND(G950="154",'154 - CPSX'!$L$7="..."),AND(G950="632",'632 - CPSX'!$K$7="..."),AND(G950="641",'641 - CPSX'!$K$7="..."),AND(G950="642",'642 - CPSX'!$N$7="..."),AND(G950="242",'242 - CPSX'!$L$7="...")),"...",MONTH(B950)),"")</f>
        <v>3</v>
      </c>
      <c r="B950" s="10">
        <v>41699</v>
      </c>
      <c r="C950" s="11" t="s">
        <v>41</v>
      </c>
      <c r="D950" s="10">
        <v>41699</v>
      </c>
      <c r="E950" s="8" t="s">
        <v>471</v>
      </c>
      <c r="F950" s="5">
        <v>370464000</v>
      </c>
      <c r="G950" s="15" t="s">
        <v>16</v>
      </c>
      <c r="H950" s="7" t="s">
        <v>24</v>
      </c>
      <c r="I950" s="5" t="str">
        <f>IF(AND(G950="154",'154 - CPSX'!$L$7=TH!A950),"154",IF(AND(G950="632",'632 - CPSX'!$K$7=TH!A950),"632",IF(AND(G950="6421",'641 - CPSX'!$K$7=TH!A950),"641",IF(AND(G950="6422",'642 - CPSX'!$N$7=TH!A950),"642",IF(AND(G950="242",'242 - CPSX'!$L$7=TH!A950),"242","")))))</f>
        <v/>
      </c>
    </row>
    <row r="951" spans="1:9">
      <c r="A951" s="6">
        <f>IF(B951&lt;&gt;"",IF(OR(AND(G951="154",'154 - CPSX'!$L$7="..."),AND(G951="632",'632 - CPSX'!$K$7="..."),AND(G951="641",'641 - CPSX'!$K$7="..."),AND(G951="642",'642 - CPSX'!$N$7="..."),AND(G951="242",'242 - CPSX'!$L$7="...")),"...",MONTH(B951)),"")</f>
        <v>3</v>
      </c>
      <c r="B951" s="10">
        <v>41715</v>
      </c>
      <c r="C951" s="11" t="s">
        <v>48</v>
      </c>
      <c r="D951" s="10">
        <v>41715</v>
      </c>
      <c r="E951" s="8" t="s">
        <v>469</v>
      </c>
      <c r="F951" s="5">
        <v>518700000</v>
      </c>
      <c r="G951" s="15" t="s">
        <v>16</v>
      </c>
      <c r="H951" s="7" t="s">
        <v>24</v>
      </c>
      <c r="I951" s="5" t="str">
        <f>IF(AND(G951="154",'154 - CPSX'!$L$7=TH!A951),"154",IF(AND(G951="632",'632 - CPSX'!$K$7=TH!A951),"632",IF(AND(G951="6421",'641 - CPSX'!$K$7=TH!A951),"641",IF(AND(G951="6422",'642 - CPSX'!$N$7=TH!A951),"642",IF(AND(G951="242",'242 - CPSX'!$L$7=TH!A951),"242","")))))</f>
        <v/>
      </c>
    </row>
    <row r="952" spans="1:9">
      <c r="A952" s="6">
        <f>IF(B952&lt;&gt;"",IF(OR(AND(G952="154",'154 - CPSX'!$L$7="..."),AND(G952="632",'632 - CPSX'!$K$7="..."),AND(G952="641",'641 - CPSX'!$K$7="..."),AND(G952="642",'642 - CPSX'!$N$7="..."),AND(G952="242",'242 - CPSX'!$L$7="...")),"...",MONTH(B952)),"")</f>
        <v>3</v>
      </c>
      <c r="B952" s="10">
        <v>41699</v>
      </c>
      <c r="C952" s="11" t="s">
        <v>41</v>
      </c>
      <c r="D952" s="10">
        <v>41699</v>
      </c>
      <c r="E952" s="8" t="s">
        <v>467</v>
      </c>
      <c r="F952" s="5">
        <v>1200000</v>
      </c>
      <c r="G952" s="15" t="s">
        <v>16</v>
      </c>
      <c r="H952" s="7" t="s">
        <v>24</v>
      </c>
      <c r="I952" s="5" t="str">
        <f>IF(AND(G952="154",'154 - CPSX'!$L$7=TH!A952),"154",IF(AND(G952="632",'632 - CPSX'!$K$7=TH!A952),"632",IF(AND(G952="6421",'641 - CPSX'!$K$7=TH!A952),"641",IF(AND(G952="6422",'642 - CPSX'!$N$7=TH!A952),"642",IF(AND(G952="242",'242 - CPSX'!$L$7=TH!A952),"242","")))))</f>
        <v/>
      </c>
    </row>
    <row r="953" spans="1:9">
      <c r="A953" s="6">
        <f>IF(B953&lt;&gt;"",IF(OR(AND(G953="154",'154 - CPSX'!$L$7="..."),AND(G953="632",'632 - CPSX'!$K$7="..."),AND(G953="641",'641 - CPSX'!$K$7="..."),AND(G953="642",'642 - CPSX'!$N$7="..."),AND(G953="242",'242 - CPSX'!$L$7="...")),"...",MONTH(B953)),"")</f>
        <v>3</v>
      </c>
      <c r="B953" s="10">
        <v>41699</v>
      </c>
      <c r="C953" s="11" t="s">
        <v>53</v>
      </c>
      <c r="D953" s="10">
        <v>41699</v>
      </c>
      <c r="E953" s="8" t="s">
        <v>479</v>
      </c>
      <c r="F953" s="5">
        <v>3111000</v>
      </c>
      <c r="G953" s="15" t="s">
        <v>16</v>
      </c>
      <c r="H953" s="7" t="s">
        <v>22</v>
      </c>
      <c r="I953" s="5" t="str">
        <f>IF(AND(G953="154",'154 - CPSX'!$L$7=TH!A953),"154",IF(AND(G953="632",'632 - CPSX'!$K$7=TH!A953),"632",IF(AND(G953="6421",'641 - CPSX'!$K$7=TH!A953),"641",IF(AND(G953="6422",'642 - CPSX'!$N$7=TH!A953),"642",IF(AND(G953="242",'242 - CPSX'!$L$7=TH!A953),"242","")))))</f>
        <v/>
      </c>
    </row>
    <row r="954" spans="1:9">
      <c r="A954" s="6">
        <f>IF(B954&lt;&gt;"",IF(OR(AND(G954="154",'154 - CPSX'!$L$7="..."),AND(G954="632",'632 - CPSX'!$K$7="..."),AND(G954="641",'641 - CPSX'!$K$7="..."),AND(G954="642",'642 - CPSX'!$N$7="..."),AND(G954="242",'242 - CPSX'!$L$7="...")),"...",MONTH(B954)),"")</f>
        <v>3</v>
      </c>
      <c r="B954" s="10">
        <v>41699</v>
      </c>
      <c r="C954" s="11" t="s">
        <v>53</v>
      </c>
      <c r="D954" s="10">
        <v>41699</v>
      </c>
      <c r="E954" s="8" t="s">
        <v>477</v>
      </c>
      <c r="F954" s="5">
        <v>17976295</v>
      </c>
      <c r="G954" s="15" t="s">
        <v>16</v>
      </c>
      <c r="H954" s="7" t="s">
        <v>22</v>
      </c>
      <c r="I954" s="5" t="str">
        <f>IF(AND(G954="154",'154 - CPSX'!$L$7=TH!A954),"154",IF(AND(G954="632",'632 - CPSX'!$K$7=TH!A954),"632",IF(AND(G954="6421",'641 - CPSX'!$K$7=TH!A954),"641",IF(AND(G954="6422",'642 - CPSX'!$N$7=TH!A954),"642",IF(AND(G954="242",'242 - CPSX'!$L$7=TH!A954),"242","")))))</f>
        <v/>
      </c>
    </row>
    <row r="955" spans="1:9">
      <c r="A955" s="6">
        <f>IF(B955&lt;&gt;"",IF(OR(AND(G955="154",'154 - CPSX'!$L$7="..."),AND(G955="632",'632 - CPSX'!$K$7="..."),AND(G955="641",'641 - CPSX'!$K$7="..."),AND(G955="642",'642 - CPSX'!$N$7="..."),AND(G955="242",'242 - CPSX'!$L$7="...")),"...",MONTH(B955)),"")</f>
        <v>3</v>
      </c>
      <c r="B955" s="10">
        <v>41699</v>
      </c>
      <c r="C955" s="11" t="s">
        <v>53</v>
      </c>
      <c r="D955" s="10">
        <v>41699</v>
      </c>
      <c r="E955" s="8" t="s">
        <v>478</v>
      </c>
      <c r="F955" s="5">
        <v>4619414</v>
      </c>
      <c r="G955" s="15" t="s">
        <v>16</v>
      </c>
      <c r="H955" s="7" t="s">
        <v>22</v>
      </c>
      <c r="I955" s="5" t="str">
        <f>IF(AND(G955="154",'154 - CPSX'!$L$7=TH!A955),"154",IF(AND(G955="632",'632 - CPSX'!$K$7=TH!A955),"632",IF(AND(G955="6421",'641 - CPSX'!$K$7=TH!A955),"641",IF(AND(G955="6422",'642 - CPSX'!$N$7=TH!A955),"642",IF(AND(G955="242",'242 - CPSX'!$L$7=TH!A955),"242","")))))</f>
        <v/>
      </c>
    </row>
    <row r="956" spans="1:9">
      <c r="A956" s="6">
        <f>IF(B956&lt;&gt;"",IF(OR(AND(G956="154",'154 - CPSX'!$L$7="..."),AND(G956="632",'632 - CPSX'!$K$7="..."),AND(G956="641",'641 - CPSX'!$K$7="..."),AND(G956="642",'642 - CPSX'!$N$7="..."),AND(G956="242",'242 - CPSX'!$L$7="...")),"...",MONTH(B956)),"")</f>
        <v>3</v>
      </c>
      <c r="B956" s="10">
        <v>41699</v>
      </c>
      <c r="C956" s="11" t="s">
        <v>53</v>
      </c>
      <c r="D956" s="10">
        <v>41699</v>
      </c>
      <c r="E956" s="8" t="s">
        <v>492</v>
      </c>
      <c r="F956" s="5">
        <v>1341852</v>
      </c>
      <c r="G956" s="15" t="s">
        <v>16</v>
      </c>
      <c r="H956" s="7" t="s">
        <v>22</v>
      </c>
      <c r="I956" s="5" t="str">
        <f>IF(AND(G956="154",'154 - CPSX'!$L$7=TH!A956),"154",IF(AND(G956="632",'632 - CPSX'!$K$7=TH!A956),"632",IF(AND(G956="6421",'641 - CPSX'!$K$7=TH!A956),"641",IF(AND(G956="6422",'642 - CPSX'!$N$7=TH!A956),"642",IF(AND(G956="242",'242 - CPSX'!$L$7=TH!A956),"242","")))))</f>
        <v/>
      </c>
    </row>
    <row r="957" spans="1:9">
      <c r="A957" s="6">
        <f>IF(B957&lt;&gt;"",IF(OR(AND(G957="154",'154 - CPSX'!$L$7="..."),AND(G957="632",'632 - CPSX'!$K$7="..."),AND(G957="641",'641 - CPSX'!$K$7="..."),AND(G957="642",'642 - CPSX'!$N$7="..."),AND(G957="242",'242 - CPSX'!$L$7="...")),"...",MONTH(B957)),"")</f>
        <v>3</v>
      </c>
      <c r="B957" s="10">
        <v>41700</v>
      </c>
      <c r="C957" s="11" t="s">
        <v>54</v>
      </c>
      <c r="D957" s="10">
        <v>41700</v>
      </c>
      <c r="E957" s="8" t="s">
        <v>497</v>
      </c>
      <c r="F957" s="5">
        <v>5520000</v>
      </c>
      <c r="G957" s="15" t="s">
        <v>16</v>
      </c>
      <c r="H957" s="7" t="s">
        <v>22</v>
      </c>
      <c r="I957" s="5" t="str">
        <f>IF(AND(G957="154",'154 - CPSX'!$L$7=TH!A957),"154",IF(AND(G957="632",'632 - CPSX'!$K$7=TH!A957),"632",IF(AND(G957="6421",'641 - CPSX'!$K$7=TH!A957),"641",IF(AND(G957="6422",'642 - CPSX'!$N$7=TH!A957),"642",IF(AND(G957="242",'242 - CPSX'!$L$7=TH!A957),"242","")))))</f>
        <v/>
      </c>
    </row>
    <row r="958" spans="1:9">
      <c r="A958" s="6">
        <f>IF(B958&lt;&gt;"",IF(OR(AND(G958="154",'154 - CPSX'!$L$7="..."),AND(G958="632",'632 - CPSX'!$K$7="..."),AND(G958="641",'641 - CPSX'!$K$7="..."),AND(G958="642",'642 - CPSX'!$N$7="..."),AND(G958="242",'242 - CPSX'!$L$7="...")),"...",MONTH(B958)),"")</f>
        <v>3</v>
      </c>
      <c r="B958" s="10">
        <v>41715</v>
      </c>
      <c r="C958" s="11" t="s">
        <v>55</v>
      </c>
      <c r="D958" s="10">
        <v>41715</v>
      </c>
      <c r="E958" s="8" t="s">
        <v>485</v>
      </c>
      <c r="F958" s="5">
        <v>58077350</v>
      </c>
      <c r="G958" s="15" t="s">
        <v>16</v>
      </c>
      <c r="H958" s="7" t="s">
        <v>22</v>
      </c>
      <c r="I958" s="5" t="str">
        <f>IF(AND(G958="154",'154 - CPSX'!$L$7=TH!A958),"154",IF(AND(G958="632",'632 - CPSX'!$K$7=TH!A958),"632",IF(AND(G958="6421",'641 - CPSX'!$K$7=TH!A958),"641",IF(AND(G958="6422",'642 - CPSX'!$N$7=TH!A958),"642",IF(AND(G958="242",'242 - CPSX'!$L$7=TH!A958),"242","")))))</f>
        <v/>
      </c>
    </row>
    <row r="959" spans="1:9">
      <c r="A959" s="6">
        <f>IF(B959&lt;&gt;"",IF(OR(AND(G959="154",'154 - CPSX'!$L$7="..."),AND(G959="632",'632 - CPSX'!$K$7="..."),AND(G959="641",'641 - CPSX'!$K$7="..."),AND(G959="642",'642 - CPSX'!$N$7="..."),AND(G959="242",'242 - CPSX'!$L$7="...")),"...",MONTH(B959)),"")</f>
        <v>3</v>
      </c>
      <c r="B959" s="10">
        <v>41715</v>
      </c>
      <c r="C959" s="11" t="s">
        <v>55</v>
      </c>
      <c r="D959" s="10">
        <v>41715</v>
      </c>
      <c r="E959" s="8" t="s">
        <v>498</v>
      </c>
      <c r="F959" s="5">
        <v>6600000</v>
      </c>
      <c r="G959" s="15" t="s">
        <v>16</v>
      </c>
      <c r="H959" s="7" t="s">
        <v>22</v>
      </c>
      <c r="I959" s="5" t="str">
        <f>IF(AND(G959="154",'154 - CPSX'!$L$7=TH!A959),"154",IF(AND(G959="632",'632 - CPSX'!$K$7=TH!A959),"632",IF(AND(G959="6421",'641 - CPSX'!$K$7=TH!A959),"641",IF(AND(G959="6422",'642 - CPSX'!$N$7=TH!A959),"642",IF(AND(G959="242",'242 - CPSX'!$L$7=TH!A959),"242","")))))</f>
        <v/>
      </c>
    </row>
    <row r="960" spans="1:9">
      <c r="A960" s="6">
        <f>IF(B960&lt;&gt;"",IF(OR(AND(G960="154",'154 - CPSX'!$L$7="..."),AND(G960="632",'632 - CPSX'!$K$7="..."),AND(G960="641",'641 - CPSX'!$K$7="..."),AND(G960="642",'642 - CPSX'!$N$7="..."),AND(G960="242",'242 - CPSX'!$L$7="...")),"...",MONTH(B960)),"")</f>
        <v>3</v>
      </c>
      <c r="B960" s="10">
        <v>41715</v>
      </c>
      <c r="C960" s="11" t="s">
        <v>55</v>
      </c>
      <c r="D960" s="10">
        <v>41715</v>
      </c>
      <c r="E960" s="8" t="s">
        <v>499</v>
      </c>
      <c r="F960" s="5">
        <v>3755500</v>
      </c>
      <c r="G960" s="15" t="s">
        <v>16</v>
      </c>
      <c r="H960" s="7" t="s">
        <v>22</v>
      </c>
      <c r="I960" s="5" t="str">
        <f>IF(AND(G960="154",'154 - CPSX'!$L$7=TH!A960),"154",IF(AND(G960="632",'632 - CPSX'!$K$7=TH!A960),"632",IF(AND(G960="6421",'641 - CPSX'!$K$7=TH!A960),"641",IF(AND(G960="6422",'642 - CPSX'!$N$7=TH!A960),"642",IF(AND(G960="242",'242 - CPSX'!$L$7=TH!A960),"242","")))))</f>
        <v/>
      </c>
    </row>
    <row r="961" spans="1:9">
      <c r="A961" s="6">
        <f>IF(B961&lt;&gt;"",IF(OR(AND(G961="154",'154 - CPSX'!$L$7="..."),AND(G961="632",'632 - CPSX'!$K$7="..."),AND(G961="641",'641 - CPSX'!$K$7="..."),AND(G961="642",'642 - CPSX'!$N$7="..."),AND(G961="242",'242 - CPSX'!$L$7="...")),"...",MONTH(B961)),"")</f>
        <v>3</v>
      </c>
      <c r="B961" s="10">
        <v>41729</v>
      </c>
      <c r="C961" s="11" t="s">
        <v>39</v>
      </c>
      <c r="D961" s="10">
        <v>41729</v>
      </c>
      <c r="E961" s="8" t="s">
        <v>60</v>
      </c>
      <c r="F961" s="5">
        <v>3500000</v>
      </c>
      <c r="G961" s="15" t="s">
        <v>16</v>
      </c>
      <c r="H961" s="7" t="s">
        <v>61</v>
      </c>
      <c r="I961" s="5" t="str">
        <f>IF(AND(G961="154",'154 - CPSX'!$L$7=TH!A961),"154",IF(AND(G961="632",'632 - CPSX'!$K$7=TH!A961),"632",IF(AND(G961="6421",'641 - CPSX'!$K$7=TH!A961),"641",IF(AND(G961="6422",'642 - CPSX'!$N$7=TH!A961),"642",IF(AND(G961="242",'242 - CPSX'!$L$7=TH!A961),"242","")))))</f>
        <v/>
      </c>
    </row>
    <row r="962" spans="1:9">
      <c r="A962" s="6">
        <f>IF(B962&lt;&gt;"",IF(OR(AND(G962="154",'154 - CPSX'!$L$7="..."),AND(G962="632",'632 - CPSX'!$K$7="..."),AND(G962="641",'641 - CPSX'!$K$7="..."),AND(G962="642",'642 - CPSX'!$N$7="..."),AND(G962="242",'242 - CPSX'!$L$7="...")),"...",MONTH(B962)),"")</f>
        <v>3</v>
      </c>
      <c r="B962" s="10">
        <v>41729</v>
      </c>
      <c r="C962" s="11" t="s">
        <v>39</v>
      </c>
      <c r="D962" s="10">
        <v>41729</v>
      </c>
      <c r="E962" s="8" t="s">
        <v>62</v>
      </c>
      <c r="F962" s="5">
        <v>15225379</v>
      </c>
      <c r="G962" s="15" t="s">
        <v>16</v>
      </c>
      <c r="H962" s="7" t="s">
        <v>61</v>
      </c>
      <c r="I962" s="5" t="str">
        <f>IF(AND(G962="154",'154 - CPSX'!$L$7=TH!A962),"154",IF(AND(G962="632",'632 - CPSX'!$K$7=TH!A962),"632",IF(AND(G962="6421",'641 - CPSX'!$K$7=TH!A962),"641",IF(AND(G962="6422",'642 - CPSX'!$N$7=TH!A962),"642",IF(AND(G962="242",'242 - CPSX'!$L$7=TH!A962),"242","")))))</f>
        <v/>
      </c>
    </row>
    <row r="963" spans="1:9">
      <c r="A963" s="6">
        <f>IF(B963&lt;&gt;"",IF(OR(AND(G963="154",'154 - CPSX'!$L$7="..."),AND(G963="632",'632 - CPSX'!$K$7="..."),AND(G963="641",'641 - CPSX'!$K$7="..."),AND(G963="642",'642 - CPSX'!$N$7="..."),AND(G963="242",'242 - CPSX'!$L$7="...")),"...",MONTH(B963)),"")</f>
        <v>3</v>
      </c>
      <c r="B963" s="10">
        <v>41729</v>
      </c>
      <c r="C963" s="11" t="s">
        <v>39</v>
      </c>
      <c r="D963" s="10">
        <v>41729</v>
      </c>
      <c r="E963" s="8" t="s">
        <v>63</v>
      </c>
      <c r="F963" s="5">
        <v>46464981</v>
      </c>
      <c r="G963" s="15" t="s">
        <v>16</v>
      </c>
      <c r="H963" s="7" t="s">
        <v>61</v>
      </c>
      <c r="I963" s="5" t="str">
        <f>IF(AND(G963="154",'154 - CPSX'!$L$7=TH!A963),"154",IF(AND(G963="632",'632 - CPSX'!$K$7=TH!A963),"632",IF(AND(G963="6421",'641 - CPSX'!$K$7=TH!A963),"641",IF(AND(G963="6422",'642 - CPSX'!$N$7=TH!A963),"642",IF(AND(G963="242",'242 - CPSX'!$L$7=TH!A963),"242","")))))</f>
        <v/>
      </c>
    </row>
    <row r="964" spans="1:9">
      <c r="A964" s="6">
        <f>IF(B964&lt;&gt;"",IF(OR(AND(G964="154",'154 - CPSX'!$L$7="..."),AND(G964="632",'632 - CPSX'!$K$7="..."),AND(G964="641",'641 - CPSX'!$K$7="..."),AND(G964="642",'642 - CPSX'!$N$7="..."),AND(G964="242",'242 - CPSX'!$L$7="...")),"...",MONTH(B964)),"")</f>
        <v>3</v>
      </c>
      <c r="B964" s="10">
        <v>41729</v>
      </c>
      <c r="C964" s="11" t="s">
        <v>39</v>
      </c>
      <c r="D964" s="10">
        <v>41729</v>
      </c>
      <c r="E964" s="8" t="s">
        <v>64</v>
      </c>
      <c r="F964" s="5">
        <v>36231014</v>
      </c>
      <c r="G964" s="15" t="s">
        <v>16</v>
      </c>
      <c r="H964" s="7" t="s">
        <v>61</v>
      </c>
      <c r="I964" s="5" t="str">
        <f>IF(AND(G964="154",'154 - CPSX'!$L$7=TH!A964),"154",IF(AND(G964="632",'632 - CPSX'!$K$7=TH!A964),"632",IF(AND(G964="6421",'641 - CPSX'!$K$7=TH!A964),"641",IF(AND(G964="6422",'642 - CPSX'!$N$7=TH!A964),"642",IF(AND(G964="242",'242 - CPSX'!$L$7=TH!A964),"242","")))))</f>
        <v/>
      </c>
    </row>
    <row r="965" spans="1:9">
      <c r="A965" s="6">
        <f>IF(B965&lt;&gt;"",IF(OR(AND(G965="154",'154 - CPSX'!$L$7="..."),AND(G965="632",'632 - CPSX'!$K$7="..."),AND(G965="641",'641 - CPSX'!$K$7="..."),AND(G965="642",'642 - CPSX'!$N$7="..."),AND(G965="242",'242 - CPSX'!$L$7="...")),"...",MONTH(B965)),"")</f>
        <v>3</v>
      </c>
      <c r="B965" s="10">
        <v>41729</v>
      </c>
      <c r="C965" s="11" t="s">
        <v>39</v>
      </c>
      <c r="D965" s="10">
        <v>41729</v>
      </c>
      <c r="E965" s="8" t="s">
        <v>65</v>
      </c>
      <c r="F965" s="5">
        <v>10859839</v>
      </c>
      <c r="G965" s="15" t="s">
        <v>16</v>
      </c>
      <c r="H965" s="7" t="s">
        <v>61</v>
      </c>
      <c r="I965" s="5" t="str">
        <f>IF(AND(G965="154",'154 - CPSX'!$L$7=TH!A965),"154",IF(AND(G965="632",'632 - CPSX'!$K$7=TH!A965),"632",IF(AND(G965="6421",'641 - CPSX'!$K$7=TH!A965),"641",IF(AND(G965="6422",'642 - CPSX'!$N$7=TH!A965),"642",IF(AND(G965="242",'242 - CPSX'!$L$7=TH!A965),"242","")))))</f>
        <v/>
      </c>
    </row>
    <row r="966" spans="1:9">
      <c r="A966" s="6">
        <f>IF(B966&lt;&gt;"",IF(OR(AND(G966="154",'154 - CPSX'!$L$7="..."),AND(G966="632",'632 - CPSX'!$K$7="..."),AND(G966="641",'641 - CPSX'!$K$7="..."),AND(G966="642",'642 - CPSX'!$N$7="..."),AND(G966="242",'242 - CPSX'!$L$7="...")),"...",MONTH(B966)),"")</f>
        <v>3</v>
      </c>
      <c r="B966" s="10">
        <v>41729</v>
      </c>
      <c r="C966" s="11" t="s">
        <v>39</v>
      </c>
      <c r="D966" s="10">
        <v>41729</v>
      </c>
      <c r="E966" s="8" t="s">
        <v>66</v>
      </c>
      <c r="F966" s="5">
        <v>2615641</v>
      </c>
      <c r="G966" s="15" t="s">
        <v>16</v>
      </c>
      <c r="H966" s="7" t="s">
        <v>61</v>
      </c>
      <c r="I966" s="5" t="str">
        <f>IF(AND(G966="154",'154 - CPSX'!$L$7=TH!A966),"154",IF(AND(G966="632",'632 - CPSX'!$K$7=TH!A966),"632",IF(AND(G966="6421",'641 - CPSX'!$K$7=TH!A966),"641",IF(AND(G966="6422",'642 - CPSX'!$N$7=TH!A966),"642",IF(AND(G966="242",'242 - CPSX'!$L$7=TH!A966),"242","")))))</f>
        <v/>
      </c>
    </row>
    <row r="967" spans="1:9">
      <c r="A967" s="6">
        <f>IF(B967&lt;&gt;"",IF(OR(AND(G967="154",'154 - CPSX'!$L$7="..."),AND(G967="632",'632 - CPSX'!$K$7="..."),AND(G967="641",'641 - CPSX'!$K$7="..."),AND(G967="642",'642 - CPSX'!$N$7="..."),AND(G967="242",'242 - CPSX'!$L$7="...")),"...",MONTH(B967)),"")</f>
        <v>3</v>
      </c>
      <c r="B967" s="10">
        <v>41729</v>
      </c>
      <c r="C967" s="11" t="s">
        <v>39</v>
      </c>
      <c r="D967" s="10">
        <v>41729</v>
      </c>
      <c r="E967" s="8" t="s">
        <v>67</v>
      </c>
      <c r="F967" s="5">
        <v>10010706</v>
      </c>
      <c r="G967" s="15" t="s">
        <v>16</v>
      </c>
      <c r="H967" s="7" t="s">
        <v>68</v>
      </c>
      <c r="I967" s="5" t="str">
        <f>IF(AND(G967="154",'154 - CPSX'!$L$7=TH!A967),"154",IF(AND(G967="632",'632 - CPSX'!$K$7=TH!A967),"632",IF(AND(G967="6421",'641 - CPSX'!$K$7=TH!A967),"641",IF(AND(G967="6422",'642 - CPSX'!$N$7=TH!A967),"642",IF(AND(G967="242",'242 - CPSX'!$L$7=TH!A967),"242","")))))</f>
        <v/>
      </c>
    </row>
    <row r="968" spans="1:9">
      <c r="A968" s="6">
        <f>IF(B968&lt;&gt;"",IF(OR(AND(G968="154",'154 - CPSX'!$L$7="..."),AND(G968="632",'632 - CPSX'!$K$7="..."),AND(G968="641",'641 - CPSX'!$K$7="..."),AND(G968="642",'642 - CPSX'!$N$7="..."),AND(G968="242",'242 - CPSX'!$L$7="...")),"...",MONTH(B968)),"")</f>
        <v>3</v>
      </c>
      <c r="B968" s="10">
        <v>41729</v>
      </c>
      <c r="C968" s="11" t="s">
        <v>39</v>
      </c>
      <c r="D968" s="10">
        <v>41729</v>
      </c>
      <c r="E968" s="8" t="s">
        <v>69</v>
      </c>
      <c r="F968" s="5">
        <v>1816167</v>
      </c>
      <c r="G968" s="15" t="s">
        <v>16</v>
      </c>
      <c r="H968" s="7" t="s">
        <v>61</v>
      </c>
      <c r="I968" s="5" t="str">
        <f>IF(AND(G968="154",'154 - CPSX'!$L$7=TH!A968),"154",IF(AND(G968="632",'632 - CPSX'!$K$7=TH!A968),"632",IF(AND(G968="6421",'641 - CPSX'!$K$7=TH!A968),"641",IF(AND(G968="6422",'642 - CPSX'!$N$7=TH!A968),"642",IF(AND(G968="242",'242 - CPSX'!$L$7=TH!A968),"242","")))))</f>
        <v/>
      </c>
    </row>
    <row r="969" spans="1:9">
      <c r="A969" s="6">
        <f>IF(B969&lt;&gt;"",IF(OR(AND(G969="154",'154 - CPSX'!$L$7="..."),AND(G969="632",'632 - CPSX'!$K$7="..."),AND(G969="641",'641 - CPSX'!$K$7="..."),AND(G969="642",'642 - CPSX'!$N$7="..."),AND(G969="242",'242 - CPSX'!$L$7="...")),"...",MONTH(B969)),"")</f>
        <v>3</v>
      </c>
      <c r="B969" s="10">
        <v>41729</v>
      </c>
      <c r="C969" s="11" t="s">
        <v>39</v>
      </c>
      <c r="D969" s="10">
        <v>41729</v>
      </c>
      <c r="E969" s="8" t="s">
        <v>76</v>
      </c>
      <c r="F969" s="5">
        <v>15003000</v>
      </c>
      <c r="G969" s="15" t="s">
        <v>16</v>
      </c>
      <c r="H969" s="7" t="s">
        <v>77</v>
      </c>
      <c r="I969" s="5" t="str">
        <f>IF(AND(G969="154",'154 - CPSX'!$L$7=TH!A969),"154",IF(AND(G969="632",'632 - CPSX'!$K$7=TH!A969),"632",IF(AND(G969="6421",'641 - CPSX'!$K$7=TH!A969),"641",IF(AND(G969="6422",'642 - CPSX'!$N$7=TH!A969),"642",IF(AND(G969="242",'242 - CPSX'!$L$7=TH!A969),"242","")))))</f>
        <v/>
      </c>
    </row>
    <row r="970" spans="1:9">
      <c r="A970" s="6">
        <f>IF(B970&lt;&gt;"",IF(OR(AND(G970="154",'154 - CPSX'!$L$7="..."),AND(G970="632",'632 - CPSX'!$K$7="..."),AND(G970="641",'641 - CPSX'!$K$7="..."),AND(G970="642",'642 - CPSX'!$N$7="..."),AND(G970="242",'242 - CPSX'!$L$7="...")),"...",MONTH(B970)),"")</f>
        <v>3</v>
      </c>
      <c r="B970" s="10">
        <v>41729</v>
      </c>
      <c r="C970" s="11" t="s">
        <v>39</v>
      </c>
      <c r="D970" s="10">
        <v>41729</v>
      </c>
      <c r="E970" s="8" t="s">
        <v>78</v>
      </c>
      <c r="F970" s="5">
        <v>95273000</v>
      </c>
      <c r="G970" s="15" t="s">
        <v>16</v>
      </c>
      <c r="H970" s="7" t="s">
        <v>77</v>
      </c>
      <c r="I970" s="5" t="str">
        <f>IF(AND(G970="154",'154 - CPSX'!$L$7=TH!A970),"154",IF(AND(G970="632",'632 - CPSX'!$K$7=TH!A970),"632",IF(AND(G970="6421",'641 - CPSX'!$K$7=TH!A970),"641",IF(AND(G970="6422",'642 - CPSX'!$N$7=TH!A970),"642",IF(AND(G970="242",'242 - CPSX'!$L$7=TH!A970),"242","")))))</f>
        <v/>
      </c>
    </row>
    <row r="971" spans="1:9">
      <c r="A971" s="6">
        <f>IF(B971&lt;&gt;"",IF(OR(AND(G971="154",'154 - CPSX'!$L$7="..."),AND(G971="632",'632 - CPSX'!$K$7="..."),AND(G971="641",'641 - CPSX'!$K$7="..."),AND(G971="642",'642 - CPSX'!$N$7="..."),AND(G971="242",'242 - CPSX'!$L$7="...")),"...",MONTH(B971)),"")</f>
        <v>3</v>
      </c>
      <c r="B971" s="10">
        <v>41729</v>
      </c>
      <c r="C971" s="11" t="s">
        <v>39</v>
      </c>
      <c r="D971" s="10">
        <v>41729</v>
      </c>
      <c r="E971" s="8" t="s">
        <v>79</v>
      </c>
      <c r="F971" s="5">
        <v>1560000</v>
      </c>
      <c r="G971" s="15" t="s">
        <v>16</v>
      </c>
      <c r="H971" s="7" t="s">
        <v>77</v>
      </c>
      <c r="I971" s="5" t="str">
        <f>IF(AND(G971="154",'154 - CPSX'!$L$7=TH!A971),"154",IF(AND(G971="632",'632 - CPSX'!$K$7=TH!A971),"632",IF(AND(G971="6421",'641 - CPSX'!$K$7=TH!A971),"641",IF(AND(G971="6422",'642 - CPSX'!$N$7=TH!A971),"642",IF(AND(G971="242",'242 - CPSX'!$L$7=TH!A971),"242","")))))</f>
        <v/>
      </c>
    </row>
    <row r="972" spans="1:9">
      <c r="A972" s="6">
        <f>IF(B972&lt;&gt;"",IF(OR(AND(G972="154",'154 - CPSX'!$L$7="..."),AND(G972="632",'632 - CPSX'!$K$7="..."),AND(G972="641",'641 - CPSX'!$K$7="..."),AND(G972="642",'642 - CPSX'!$N$7="..."),AND(G972="242",'242 - CPSX'!$L$7="...")),"...",MONTH(B972)),"")</f>
        <v>3</v>
      </c>
      <c r="B972" s="10">
        <v>41729</v>
      </c>
      <c r="C972" s="11" t="s">
        <v>39</v>
      </c>
      <c r="D972" s="10">
        <v>41729</v>
      </c>
      <c r="E972" s="8" t="s">
        <v>80</v>
      </c>
      <c r="F972" s="5">
        <v>14430000</v>
      </c>
      <c r="G972" s="15" t="s">
        <v>16</v>
      </c>
      <c r="H972" s="7" t="s">
        <v>77</v>
      </c>
      <c r="I972" s="5" t="str">
        <f>IF(AND(G972="154",'154 - CPSX'!$L$7=TH!A972),"154",IF(AND(G972="632",'632 - CPSX'!$K$7=TH!A972),"632",IF(AND(G972="6421",'641 - CPSX'!$K$7=TH!A972),"641",IF(AND(G972="6422",'642 - CPSX'!$N$7=TH!A972),"642",IF(AND(G972="242",'242 - CPSX'!$L$7=TH!A972),"242","")))))</f>
        <v/>
      </c>
    </row>
    <row r="973" spans="1:9">
      <c r="A973" s="6">
        <f>IF(B973&lt;&gt;"",IF(OR(AND(G973="154",'154 - CPSX'!$L$7="..."),AND(G973="632",'632 - CPSX'!$K$7="..."),AND(G973="641",'641 - CPSX'!$K$7="..."),AND(G973="642",'642 - CPSX'!$N$7="..."),AND(G973="242",'242 - CPSX'!$L$7="...")),"...",MONTH(B973)),"")</f>
        <v>3</v>
      </c>
      <c r="B973" s="10">
        <v>41729</v>
      </c>
      <c r="C973" s="11" t="s">
        <v>39</v>
      </c>
      <c r="D973" s="10">
        <v>41729</v>
      </c>
      <c r="E973" s="8" t="s">
        <v>81</v>
      </c>
      <c r="F973" s="5">
        <v>2700540</v>
      </c>
      <c r="G973" s="15" t="s">
        <v>16</v>
      </c>
      <c r="H973" s="7" t="s">
        <v>82</v>
      </c>
      <c r="I973" s="5" t="str">
        <f>IF(AND(G973="154",'154 - CPSX'!$L$7=TH!A973),"154",IF(AND(G973="632",'632 - CPSX'!$K$7=TH!A973),"632",IF(AND(G973="6421",'641 - CPSX'!$K$7=TH!A973),"641",IF(AND(G973="6422",'642 - CPSX'!$N$7=TH!A973),"642",IF(AND(G973="242",'242 - CPSX'!$L$7=TH!A973),"242","")))))</f>
        <v/>
      </c>
    </row>
    <row r="974" spans="1:9">
      <c r="A974" s="6">
        <f>IF(B974&lt;&gt;"",IF(OR(AND(G974="154",'154 - CPSX'!$L$7="..."),AND(G974="632",'632 - CPSX'!$K$7="..."),AND(G974="641",'641 - CPSX'!$K$7="..."),AND(G974="642",'642 - CPSX'!$N$7="..."),AND(G974="242",'242 - CPSX'!$L$7="...")),"...",MONTH(B974)),"")</f>
        <v>3</v>
      </c>
      <c r="B974" s="10">
        <v>41729</v>
      </c>
      <c r="C974" s="11" t="s">
        <v>39</v>
      </c>
      <c r="D974" s="10">
        <v>41729</v>
      </c>
      <c r="E974" s="8" t="s">
        <v>83</v>
      </c>
      <c r="F974" s="5">
        <v>17149140</v>
      </c>
      <c r="G974" s="15" t="s">
        <v>16</v>
      </c>
      <c r="H974" s="7" t="s">
        <v>82</v>
      </c>
      <c r="I974" s="5" t="str">
        <f>IF(AND(G974="154",'154 - CPSX'!$L$7=TH!A974),"154",IF(AND(G974="632",'632 - CPSX'!$K$7=TH!A974),"632",IF(AND(G974="6421",'641 - CPSX'!$K$7=TH!A974),"641",IF(AND(G974="6422",'642 - CPSX'!$N$7=TH!A974),"642",IF(AND(G974="242",'242 - CPSX'!$L$7=TH!A974),"242","")))))</f>
        <v/>
      </c>
    </row>
    <row r="975" spans="1:9">
      <c r="A975" s="6">
        <f>IF(B975&lt;&gt;"",IF(OR(AND(G975="154",'154 - CPSX'!$L$7="..."),AND(G975="632",'632 - CPSX'!$K$7="..."),AND(G975="641",'641 - CPSX'!$K$7="..."),AND(G975="642",'642 - CPSX'!$N$7="..."),AND(G975="242",'242 - CPSX'!$L$7="...")),"...",MONTH(B975)),"")</f>
        <v>3</v>
      </c>
      <c r="B975" s="10">
        <v>41729</v>
      </c>
      <c r="C975" s="11" t="s">
        <v>39</v>
      </c>
      <c r="D975" s="10">
        <v>41729</v>
      </c>
      <c r="E975" s="8" t="s">
        <v>84</v>
      </c>
      <c r="F975" s="5">
        <v>450090</v>
      </c>
      <c r="G975" s="15" t="s">
        <v>16</v>
      </c>
      <c r="H975" s="7" t="s">
        <v>85</v>
      </c>
      <c r="I975" s="5" t="str">
        <f>IF(AND(G975="154",'154 - CPSX'!$L$7=TH!A975),"154",IF(AND(G975="632",'632 - CPSX'!$K$7=TH!A975),"632",IF(AND(G975="6421",'641 - CPSX'!$K$7=TH!A975),"641",IF(AND(G975="6422",'642 - CPSX'!$N$7=TH!A975),"642",IF(AND(G975="242",'242 - CPSX'!$L$7=TH!A975),"242","")))))</f>
        <v/>
      </c>
    </row>
    <row r="976" spans="1:9">
      <c r="A976" s="6">
        <f>IF(B976&lt;&gt;"",IF(OR(AND(G976="154",'154 - CPSX'!$L$7="..."),AND(G976="632",'632 - CPSX'!$K$7="..."),AND(G976="641",'641 - CPSX'!$K$7="..."),AND(G976="642",'642 - CPSX'!$N$7="..."),AND(G976="242",'242 - CPSX'!$L$7="...")),"...",MONTH(B976)),"")</f>
        <v>3</v>
      </c>
      <c r="B976" s="10">
        <v>41729</v>
      </c>
      <c r="C976" s="11" t="s">
        <v>39</v>
      </c>
      <c r="D976" s="10">
        <v>41729</v>
      </c>
      <c r="E976" s="8" t="s">
        <v>86</v>
      </c>
      <c r="F976" s="5">
        <v>2858190</v>
      </c>
      <c r="G976" s="15" t="s">
        <v>16</v>
      </c>
      <c r="H976" s="7" t="s">
        <v>85</v>
      </c>
      <c r="I976" s="5" t="str">
        <f>IF(AND(G976="154",'154 - CPSX'!$L$7=TH!A976),"154",IF(AND(G976="632",'632 - CPSX'!$K$7=TH!A976),"632",IF(AND(G976="6421",'641 - CPSX'!$K$7=TH!A976),"641",IF(AND(G976="6422",'642 - CPSX'!$N$7=TH!A976),"642",IF(AND(G976="242",'242 - CPSX'!$L$7=TH!A976),"242","")))))</f>
        <v/>
      </c>
    </row>
    <row r="977" spans="1:9">
      <c r="A977" s="6">
        <f>IF(B977&lt;&gt;"",IF(OR(AND(G977="154",'154 - CPSX'!$L$7="..."),AND(G977="632",'632 - CPSX'!$K$7="..."),AND(G977="641",'641 - CPSX'!$K$7="..."),AND(G977="642",'642 - CPSX'!$N$7="..."),AND(G977="242",'242 - CPSX'!$L$7="...")),"...",MONTH(B977)),"")</f>
        <v>3</v>
      </c>
      <c r="B977" s="10">
        <v>41729</v>
      </c>
      <c r="C977" s="11" t="s">
        <v>39</v>
      </c>
      <c r="D977" s="10">
        <v>41729</v>
      </c>
      <c r="E977" s="8" t="s">
        <v>87</v>
      </c>
      <c r="F977" s="5">
        <v>150030</v>
      </c>
      <c r="G977" s="15" t="s">
        <v>16</v>
      </c>
      <c r="H977" s="7" t="s">
        <v>229</v>
      </c>
      <c r="I977" s="5" t="str">
        <f>IF(AND(G977="154",'154 - CPSX'!$L$7=TH!A977),"154",IF(AND(G977="632",'632 - CPSX'!$K$7=TH!A977),"632",IF(AND(G977="6421",'641 - CPSX'!$K$7=TH!A977),"641",IF(AND(G977="6422",'642 - CPSX'!$N$7=TH!A977),"642",IF(AND(G977="242",'242 - CPSX'!$L$7=TH!A977),"242","")))))</f>
        <v/>
      </c>
    </row>
    <row r="978" spans="1:9">
      <c r="A978" s="6">
        <f>IF(B978&lt;&gt;"",IF(OR(AND(G978="154",'154 - CPSX'!$L$7="..."),AND(G978="632",'632 - CPSX'!$K$7="..."),AND(G978="641",'641 - CPSX'!$K$7="..."),AND(G978="642",'642 - CPSX'!$N$7="..."),AND(G978="242",'242 - CPSX'!$L$7="...")),"...",MONTH(B978)),"")</f>
        <v>3</v>
      </c>
      <c r="B978" s="10">
        <v>41729</v>
      </c>
      <c r="C978" s="11" t="s">
        <v>39</v>
      </c>
      <c r="D978" s="10">
        <v>41729</v>
      </c>
      <c r="E978" s="8" t="s">
        <v>88</v>
      </c>
      <c r="F978" s="5">
        <v>952730</v>
      </c>
      <c r="G978" s="15" t="s">
        <v>16</v>
      </c>
      <c r="H978" s="7" t="s">
        <v>229</v>
      </c>
      <c r="I978" s="5" t="str">
        <f>IF(AND(G978="154",'154 - CPSX'!$L$7=TH!A978),"154",IF(AND(G978="632",'632 - CPSX'!$K$7=TH!A978),"632",IF(AND(G978="6421",'641 - CPSX'!$K$7=TH!A978),"641",IF(AND(G978="6422",'642 - CPSX'!$N$7=TH!A978),"642",IF(AND(G978="242",'242 - CPSX'!$L$7=TH!A978),"242","")))))</f>
        <v/>
      </c>
    </row>
    <row r="979" spans="1:9">
      <c r="A979" s="6">
        <f>IF(B979&lt;&gt;"",IF(OR(AND(G979="154",'154 - CPSX'!$L$7="..."),AND(G979="632",'632 - CPSX'!$K$7="..."),AND(G979="641",'641 - CPSX'!$K$7="..."),AND(G979="642",'642 - CPSX'!$N$7="..."),AND(G979="242",'242 - CPSX'!$L$7="...")),"...",MONTH(B979)),"")</f>
        <v>4</v>
      </c>
      <c r="B979" s="10">
        <v>41759</v>
      </c>
      <c r="C979" s="11" t="s">
        <v>39</v>
      </c>
      <c r="D979" s="10">
        <v>41715</v>
      </c>
      <c r="E979" s="8" t="s">
        <v>500</v>
      </c>
      <c r="F979" s="5">
        <v>17532600</v>
      </c>
      <c r="G979" s="15" t="s">
        <v>16</v>
      </c>
      <c r="H979" s="7" t="s">
        <v>18</v>
      </c>
      <c r="I979" s="5" t="str">
        <f>IF(AND(G979="154",'154 - CPSX'!$L$7=TH!A979),"154",IF(AND(G979="632",'632 - CPSX'!$K$7=TH!A979),"632",IF(AND(G979="6421",'641 - CPSX'!$K$7=TH!A979),"641",IF(AND(G979="6422",'642 - CPSX'!$N$7=TH!A979),"642",IF(AND(G979="242",'242 - CPSX'!$L$7=TH!A979),"242","")))))</f>
        <v/>
      </c>
    </row>
    <row r="980" spans="1:9">
      <c r="A980" s="6">
        <f>IF(B980&lt;&gt;"",IF(OR(AND(G980="154",'154 - CPSX'!$L$7="..."),AND(G980="632",'632 - CPSX'!$K$7="..."),AND(G980="641",'641 - CPSX'!$K$7="..."),AND(G980="642",'642 - CPSX'!$N$7="..."),AND(G980="242",'242 - CPSX'!$L$7="...")),"...",MONTH(B980)),"")</f>
        <v>4</v>
      </c>
      <c r="B980" s="10">
        <v>41759</v>
      </c>
      <c r="C980" s="11" t="s">
        <v>39</v>
      </c>
      <c r="D980" s="10">
        <v>41724</v>
      </c>
      <c r="E980" s="8" t="s">
        <v>501</v>
      </c>
      <c r="F980" s="5">
        <v>19217700</v>
      </c>
      <c r="G980" s="15" t="s">
        <v>16</v>
      </c>
      <c r="H980" s="7" t="s">
        <v>18</v>
      </c>
      <c r="I980" s="5" t="str">
        <f>IF(AND(G980="154",'154 - CPSX'!$L$7=TH!A980),"154",IF(AND(G980="632",'632 - CPSX'!$K$7=TH!A980),"632",IF(AND(G980="6421",'641 - CPSX'!$K$7=TH!A980),"641",IF(AND(G980="6422",'642 - CPSX'!$N$7=TH!A980),"642",IF(AND(G980="242",'242 - CPSX'!$L$7=TH!A980),"242","")))))</f>
        <v/>
      </c>
    </row>
    <row r="981" spans="1:9">
      <c r="A981" s="6">
        <f>IF(B981&lt;&gt;"",IF(OR(AND(G981="154",'154 - CPSX'!$L$7="..."),AND(G981="632",'632 - CPSX'!$K$7="..."),AND(G981="641",'641 - CPSX'!$K$7="..."),AND(G981="642",'642 - CPSX'!$N$7="..."),AND(G981="242",'242 - CPSX'!$L$7="...")),"...",MONTH(B981)),"")</f>
        <v>4</v>
      </c>
      <c r="B981" s="10">
        <v>41759</v>
      </c>
      <c r="C981" s="11" t="s">
        <v>39</v>
      </c>
      <c r="D981" s="10">
        <v>41736</v>
      </c>
      <c r="E981" s="8" t="s">
        <v>502</v>
      </c>
      <c r="F981" s="5">
        <v>25660800</v>
      </c>
      <c r="G981" s="15" t="s">
        <v>16</v>
      </c>
      <c r="H981" s="7" t="s">
        <v>18</v>
      </c>
      <c r="I981" s="5" t="str">
        <f>IF(AND(G981="154",'154 - CPSX'!$L$7=TH!A981),"154",IF(AND(G981="632",'632 - CPSX'!$K$7=TH!A981),"632",IF(AND(G981="6421",'641 - CPSX'!$K$7=TH!A981),"641",IF(AND(G981="6422",'642 - CPSX'!$N$7=TH!A981),"642",IF(AND(G981="242",'242 - CPSX'!$L$7=TH!A981),"242","")))))</f>
        <v/>
      </c>
    </row>
    <row r="982" spans="1:9">
      <c r="A982" s="6">
        <f>IF(B982&lt;&gt;"",IF(OR(AND(G982="154",'154 - CPSX'!$L$7="..."),AND(G982="632",'632 - CPSX'!$K$7="..."),AND(G982="641",'641 - CPSX'!$K$7="..."),AND(G982="642",'642 - CPSX'!$N$7="..."),AND(G982="242",'242 - CPSX'!$L$7="...")),"...",MONTH(B982)),"")</f>
        <v>4</v>
      </c>
      <c r="B982" s="10">
        <v>41759</v>
      </c>
      <c r="C982" s="11" t="s">
        <v>39</v>
      </c>
      <c r="D982" s="10">
        <v>41755</v>
      </c>
      <c r="E982" s="8" t="s">
        <v>503</v>
      </c>
      <c r="F982" s="5">
        <v>21601200</v>
      </c>
      <c r="G982" s="15" t="s">
        <v>16</v>
      </c>
      <c r="H982" s="7" t="s">
        <v>18</v>
      </c>
      <c r="I982" s="5" t="str">
        <f>IF(AND(G982="154",'154 - CPSX'!$L$7=TH!A982),"154",IF(AND(G982="632",'632 - CPSX'!$K$7=TH!A982),"632",IF(AND(G982="6421",'641 - CPSX'!$K$7=TH!A982),"641",IF(AND(G982="6422",'642 - CPSX'!$N$7=TH!A982),"642",IF(AND(G982="242",'242 - CPSX'!$L$7=TH!A982),"242","")))))</f>
        <v/>
      </c>
    </row>
    <row r="983" spans="1:9">
      <c r="A983" s="6">
        <f>IF(B983&lt;&gt;"",IF(OR(AND(G983="154",'154 - CPSX'!$L$7="..."),AND(G983="632",'632 - CPSX'!$K$7="..."),AND(G983="641",'641 - CPSX'!$K$7="..."),AND(G983="642",'642 - CPSX'!$N$7="..."),AND(G983="242",'242 - CPSX'!$L$7="...")),"...",MONTH(B983)),"")</f>
        <v>4</v>
      </c>
      <c r="B983" s="10">
        <v>41730</v>
      </c>
      <c r="C983" s="11" t="s">
        <v>158</v>
      </c>
      <c r="D983" s="10">
        <v>41729</v>
      </c>
      <c r="E983" s="8" t="s">
        <v>465</v>
      </c>
      <c r="F983" s="5">
        <v>13562500</v>
      </c>
      <c r="G983" s="15" t="s">
        <v>16</v>
      </c>
      <c r="H983" s="7" t="s">
        <v>212</v>
      </c>
      <c r="I983" s="5" t="str">
        <f>IF(AND(G983="154",'154 - CPSX'!$L$7=TH!A983),"154",IF(AND(G983="632",'632 - CPSX'!$K$7=TH!A983),"632",IF(AND(G983="6421",'641 - CPSX'!$K$7=TH!A983),"641",IF(AND(G983="6422",'642 - CPSX'!$N$7=TH!A983),"642",IF(AND(G983="242",'242 - CPSX'!$L$7=TH!A983),"242","")))))</f>
        <v/>
      </c>
    </row>
    <row r="984" spans="1:9">
      <c r="A984" s="6">
        <f>IF(B984&lt;&gt;"",IF(OR(AND(G984="154",'154 - CPSX'!$L$7="..."),AND(G984="632",'632 - CPSX'!$K$7="..."),AND(G984="641",'641 - CPSX'!$K$7="..."),AND(G984="642",'642 - CPSX'!$N$7="..."),AND(G984="242",'242 - CPSX'!$L$7="...")),"...",MONTH(B984)),"")</f>
        <v>4</v>
      </c>
      <c r="B984" s="10">
        <v>41733</v>
      </c>
      <c r="C984" s="11" t="s">
        <v>146</v>
      </c>
      <c r="D984" s="10">
        <v>41733</v>
      </c>
      <c r="E984" s="8" t="s">
        <v>504</v>
      </c>
      <c r="F984" s="5">
        <v>2640000</v>
      </c>
      <c r="G984" s="15" t="s">
        <v>16</v>
      </c>
      <c r="H984" s="7" t="s">
        <v>212</v>
      </c>
      <c r="I984" s="5" t="str">
        <f>IF(AND(G984="154",'154 - CPSX'!$L$7=TH!A984),"154",IF(AND(G984="632",'632 - CPSX'!$K$7=TH!A984),"632",IF(AND(G984="6421",'641 - CPSX'!$K$7=TH!A984),"641",IF(AND(G984="6422",'642 - CPSX'!$N$7=TH!A984),"642",IF(AND(G984="242",'242 - CPSX'!$L$7=TH!A984),"242","")))))</f>
        <v/>
      </c>
    </row>
    <row r="985" spans="1:9">
      <c r="A985" s="6">
        <f>IF(B985&lt;&gt;"",IF(OR(AND(G985="154",'154 - CPSX'!$L$7="..."),AND(G985="632",'632 - CPSX'!$K$7="..."),AND(G985="641",'641 - CPSX'!$K$7="..."),AND(G985="642",'642 - CPSX'!$N$7="..."),AND(G985="242",'242 - CPSX'!$L$7="...")),"...",MONTH(B985)),"")</f>
        <v>4</v>
      </c>
      <c r="B985" s="10">
        <v>41734</v>
      </c>
      <c r="C985" s="11" t="s">
        <v>152</v>
      </c>
      <c r="D985" s="10">
        <v>41734</v>
      </c>
      <c r="E985" s="8" t="s">
        <v>490</v>
      </c>
      <c r="F985" s="5">
        <v>10880000</v>
      </c>
      <c r="G985" s="15" t="s">
        <v>16</v>
      </c>
      <c r="H985" s="7" t="s">
        <v>212</v>
      </c>
      <c r="I985" s="5" t="str">
        <f>IF(AND(G985="154",'154 - CPSX'!$L$7=TH!A985),"154",IF(AND(G985="632",'632 - CPSX'!$K$7=TH!A985),"632",IF(AND(G985="6421",'641 - CPSX'!$K$7=TH!A985),"641",IF(AND(G985="6422",'642 - CPSX'!$N$7=TH!A985),"642",IF(AND(G985="242",'242 - CPSX'!$L$7=TH!A985),"242","")))))</f>
        <v/>
      </c>
    </row>
    <row r="986" spans="1:9">
      <c r="A986" s="6">
        <f>IF(B986&lt;&gt;"",IF(OR(AND(G986="154",'154 - CPSX'!$L$7="..."),AND(G986="632",'632 - CPSX'!$K$7="..."),AND(G986="641",'641 - CPSX'!$K$7="..."),AND(G986="642",'642 - CPSX'!$N$7="..."),AND(G986="242",'242 - CPSX'!$L$7="...")),"...",MONTH(B986)),"")</f>
        <v>4</v>
      </c>
      <c r="B986" s="10">
        <v>41737</v>
      </c>
      <c r="C986" s="11" t="s">
        <v>179</v>
      </c>
      <c r="D986" s="10">
        <v>41737</v>
      </c>
      <c r="E986" s="8" t="s">
        <v>505</v>
      </c>
      <c r="F986" s="5">
        <v>5400000</v>
      </c>
      <c r="G986" s="15" t="s">
        <v>16</v>
      </c>
      <c r="H986" s="7" t="s">
        <v>212</v>
      </c>
      <c r="I986" s="5" t="str">
        <f>IF(AND(G986="154",'154 - CPSX'!$L$7=TH!A986),"154",IF(AND(G986="632",'632 - CPSX'!$K$7=TH!A986),"632",IF(AND(G986="6421",'641 - CPSX'!$K$7=TH!A986),"641",IF(AND(G986="6422",'642 - CPSX'!$N$7=TH!A986),"642",IF(AND(G986="242",'242 - CPSX'!$L$7=TH!A986),"242","")))))</f>
        <v/>
      </c>
    </row>
    <row r="987" spans="1:9">
      <c r="A987" s="6">
        <f>IF(B987&lt;&gt;"",IF(OR(AND(G987="154",'154 - CPSX'!$L$7="..."),AND(G987="632",'632 - CPSX'!$K$7="..."),AND(G987="641",'641 - CPSX'!$K$7="..."),AND(G987="642",'642 - CPSX'!$N$7="..."),AND(G987="242",'242 - CPSX'!$L$7="...")),"...",MONTH(B987)),"")</f>
        <v>4</v>
      </c>
      <c r="B987" s="10">
        <v>41737</v>
      </c>
      <c r="C987" s="11" t="s">
        <v>148</v>
      </c>
      <c r="D987" s="10">
        <v>41737</v>
      </c>
      <c r="E987" s="8" t="s">
        <v>490</v>
      </c>
      <c r="F987" s="5">
        <v>13440000</v>
      </c>
      <c r="G987" s="15" t="s">
        <v>16</v>
      </c>
      <c r="H987" s="7" t="s">
        <v>212</v>
      </c>
      <c r="I987" s="5" t="str">
        <f>IF(AND(G987="154",'154 - CPSX'!$L$7=TH!A987),"154",IF(AND(G987="632",'632 - CPSX'!$K$7=TH!A987),"632",IF(AND(G987="6421",'641 - CPSX'!$K$7=TH!A987),"641",IF(AND(G987="6422",'642 - CPSX'!$N$7=TH!A987),"642",IF(AND(G987="242",'242 - CPSX'!$L$7=TH!A987),"242","")))))</f>
        <v/>
      </c>
    </row>
    <row r="988" spans="1:9">
      <c r="A988" s="6">
        <f>IF(B988&lt;&gt;"",IF(OR(AND(G988="154",'154 - CPSX'!$L$7="..."),AND(G988="632",'632 - CPSX'!$K$7="..."),AND(G988="641",'641 - CPSX'!$K$7="..."),AND(G988="642",'642 - CPSX'!$N$7="..."),AND(G988="242",'242 - CPSX'!$L$7="...")),"...",MONTH(B988)),"")</f>
        <v>4</v>
      </c>
      <c r="B988" s="10">
        <v>41739</v>
      </c>
      <c r="C988" s="11" t="s">
        <v>163</v>
      </c>
      <c r="D988" s="10">
        <v>41739</v>
      </c>
      <c r="E988" s="8" t="s">
        <v>490</v>
      </c>
      <c r="F988" s="5">
        <v>12400000</v>
      </c>
      <c r="G988" s="15" t="s">
        <v>16</v>
      </c>
      <c r="H988" s="7" t="s">
        <v>212</v>
      </c>
      <c r="I988" s="5" t="str">
        <f>IF(AND(G988="154",'154 - CPSX'!$L$7=TH!A988),"154",IF(AND(G988="632",'632 - CPSX'!$K$7=TH!A988),"632",IF(AND(G988="6421",'641 - CPSX'!$K$7=TH!A988),"641",IF(AND(G988="6422",'642 - CPSX'!$N$7=TH!A988),"642",IF(AND(G988="242",'242 - CPSX'!$L$7=TH!A988),"242","")))))</f>
        <v/>
      </c>
    </row>
    <row r="989" spans="1:9">
      <c r="A989" s="6">
        <f>IF(B989&lt;&gt;"",IF(OR(AND(G989="154",'154 - CPSX'!$L$7="..."),AND(G989="632",'632 - CPSX'!$K$7="..."),AND(G989="641",'641 - CPSX'!$K$7="..."),AND(G989="642",'642 - CPSX'!$N$7="..."),AND(G989="242",'242 - CPSX'!$L$7="...")),"...",MONTH(B989)),"")</f>
        <v>4</v>
      </c>
      <c r="B989" s="10">
        <v>41740</v>
      </c>
      <c r="C989" s="11" t="s">
        <v>164</v>
      </c>
      <c r="D989" s="10">
        <v>41740</v>
      </c>
      <c r="E989" s="8" t="s">
        <v>40</v>
      </c>
      <c r="F989" s="5">
        <v>11172500</v>
      </c>
      <c r="G989" s="15" t="s">
        <v>16</v>
      </c>
      <c r="H989" s="7" t="s">
        <v>212</v>
      </c>
      <c r="I989" s="5" t="str">
        <f>IF(AND(G989="154",'154 - CPSX'!$L$7=TH!A989),"154",IF(AND(G989="632",'632 - CPSX'!$K$7=TH!A989),"632",IF(AND(G989="6421",'641 - CPSX'!$K$7=TH!A989),"641",IF(AND(G989="6422",'642 - CPSX'!$N$7=TH!A989),"642",IF(AND(G989="242",'242 - CPSX'!$L$7=TH!A989),"242","")))))</f>
        <v/>
      </c>
    </row>
    <row r="990" spans="1:9">
      <c r="A990" s="6">
        <f>IF(B990&lt;&gt;"",IF(OR(AND(G990="154",'154 - CPSX'!$L$7="..."),AND(G990="632",'632 - CPSX'!$K$7="..."),AND(G990="641",'641 - CPSX'!$K$7="..."),AND(G990="642",'642 - CPSX'!$N$7="..."),AND(G990="242",'242 - CPSX'!$L$7="...")),"...",MONTH(B990)),"")</f>
        <v>4</v>
      </c>
      <c r="B990" s="10">
        <v>41742</v>
      </c>
      <c r="C990" s="11" t="s">
        <v>165</v>
      </c>
      <c r="D990" s="10">
        <v>41742</v>
      </c>
      <c r="E990" s="8" t="s">
        <v>490</v>
      </c>
      <c r="F990" s="5">
        <v>11520000</v>
      </c>
      <c r="G990" s="15" t="s">
        <v>16</v>
      </c>
      <c r="H990" s="7" t="s">
        <v>212</v>
      </c>
      <c r="I990" s="5" t="str">
        <f>IF(AND(G990="154",'154 - CPSX'!$L$7=TH!A990),"154",IF(AND(G990="632",'632 - CPSX'!$K$7=TH!A990),"632",IF(AND(G990="6421",'641 - CPSX'!$K$7=TH!A990),"641",IF(AND(G990="6422",'642 - CPSX'!$N$7=TH!A990),"642",IF(AND(G990="242",'242 - CPSX'!$L$7=TH!A990),"242","")))))</f>
        <v/>
      </c>
    </row>
    <row r="991" spans="1:9">
      <c r="A991" s="6">
        <f>IF(B991&lt;&gt;"",IF(OR(AND(G991="154",'154 - CPSX'!$L$7="..."),AND(G991="632",'632 - CPSX'!$K$7="..."),AND(G991="641",'641 - CPSX'!$K$7="..."),AND(G991="642",'642 - CPSX'!$N$7="..."),AND(G991="242",'242 - CPSX'!$L$7="...")),"...",MONTH(B991)),"")</f>
        <v>4</v>
      </c>
      <c r="B991" s="10">
        <v>41744</v>
      </c>
      <c r="C991" s="11" t="s">
        <v>166</v>
      </c>
      <c r="D991" s="10">
        <v>41744</v>
      </c>
      <c r="E991" s="8" t="s">
        <v>40</v>
      </c>
      <c r="F991" s="5">
        <v>1020909</v>
      </c>
      <c r="G991" s="15" t="s">
        <v>16</v>
      </c>
      <c r="H991" s="7" t="s">
        <v>212</v>
      </c>
      <c r="I991" s="5" t="str">
        <f>IF(AND(G991="154",'154 - CPSX'!$L$7=TH!A991),"154",IF(AND(G991="632",'632 - CPSX'!$K$7=TH!A991),"632",IF(AND(G991="6421",'641 - CPSX'!$K$7=TH!A991),"641",IF(AND(G991="6422",'642 - CPSX'!$N$7=TH!A991),"642",IF(AND(G991="242",'242 - CPSX'!$L$7=TH!A991),"242","")))))</f>
        <v/>
      </c>
    </row>
    <row r="992" spans="1:9">
      <c r="A992" s="6">
        <f>IF(B992&lt;&gt;"",IF(OR(AND(G992="154",'154 - CPSX'!$L$7="..."),AND(G992="632",'632 - CPSX'!$K$7="..."),AND(G992="641",'641 - CPSX'!$K$7="..."),AND(G992="642",'642 - CPSX'!$N$7="..."),AND(G992="242",'242 - CPSX'!$L$7="...")),"...",MONTH(B992)),"")</f>
        <v>4</v>
      </c>
      <c r="B992" s="10">
        <v>41745</v>
      </c>
      <c r="C992" s="11" t="s">
        <v>141</v>
      </c>
      <c r="D992" s="10">
        <v>41745</v>
      </c>
      <c r="E992" s="8" t="s">
        <v>506</v>
      </c>
      <c r="F992" s="5">
        <v>16282800</v>
      </c>
      <c r="G992" s="15" t="s">
        <v>16</v>
      </c>
      <c r="H992" s="7" t="s">
        <v>212</v>
      </c>
      <c r="I992" s="5" t="str">
        <f>IF(AND(G992="154",'154 - CPSX'!$L$7=TH!A992),"154",IF(AND(G992="632",'632 - CPSX'!$K$7=TH!A992),"632",IF(AND(G992="6421",'641 - CPSX'!$K$7=TH!A992),"641",IF(AND(G992="6422",'642 - CPSX'!$N$7=TH!A992),"642",IF(AND(G992="242",'242 - CPSX'!$L$7=TH!A992),"242","")))))</f>
        <v/>
      </c>
    </row>
    <row r="993" spans="1:9">
      <c r="A993" s="6">
        <f>IF(B993&lt;&gt;"",IF(OR(AND(G993="154",'154 - CPSX'!$L$7="..."),AND(G993="632",'632 - CPSX'!$K$7="..."),AND(G993="641",'641 - CPSX'!$K$7="..."),AND(G993="642",'642 - CPSX'!$N$7="..."),AND(G993="242",'242 - CPSX'!$L$7="...")),"...",MONTH(B993)),"")</f>
        <v>4</v>
      </c>
      <c r="B993" s="10">
        <v>41747</v>
      </c>
      <c r="C993" s="11" t="s">
        <v>149</v>
      </c>
      <c r="D993" s="10">
        <v>41747</v>
      </c>
      <c r="E993" s="8" t="s">
        <v>490</v>
      </c>
      <c r="F993" s="5">
        <v>12160000</v>
      </c>
      <c r="G993" s="15" t="s">
        <v>16</v>
      </c>
      <c r="H993" s="7" t="s">
        <v>212</v>
      </c>
      <c r="I993" s="5" t="str">
        <f>IF(AND(G993="154",'154 - CPSX'!$L$7=TH!A993),"154",IF(AND(G993="632",'632 - CPSX'!$K$7=TH!A993),"632",IF(AND(G993="6421",'641 - CPSX'!$K$7=TH!A993),"641",IF(AND(G993="6422",'642 - CPSX'!$N$7=TH!A993),"642",IF(AND(G993="242",'242 - CPSX'!$L$7=TH!A993),"242","")))))</f>
        <v/>
      </c>
    </row>
    <row r="994" spans="1:9">
      <c r="A994" s="6">
        <f>IF(B994&lt;&gt;"",IF(OR(AND(G994="154",'154 - CPSX'!$L$7="..."),AND(G994="632",'632 - CPSX'!$K$7="..."),AND(G994="641",'641 - CPSX'!$K$7="..."),AND(G994="642",'642 - CPSX'!$N$7="..."),AND(G994="242",'242 - CPSX'!$L$7="...")),"...",MONTH(B994)),"")</f>
        <v>4</v>
      </c>
      <c r="B994" s="10">
        <v>41751</v>
      </c>
      <c r="C994" s="11" t="s">
        <v>150</v>
      </c>
      <c r="D994" s="10">
        <v>41751</v>
      </c>
      <c r="E994" s="8" t="s">
        <v>40</v>
      </c>
      <c r="F994" s="5">
        <v>1939727</v>
      </c>
      <c r="G994" s="15" t="s">
        <v>16</v>
      </c>
      <c r="H994" s="7" t="s">
        <v>212</v>
      </c>
      <c r="I994" s="5" t="str">
        <f>IF(AND(G994="154",'154 - CPSX'!$L$7=TH!A994),"154",IF(AND(G994="632",'632 - CPSX'!$K$7=TH!A994),"632",IF(AND(G994="6421",'641 - CPSX'!$K$7=TH!A994),"641",IF(AND(G994="6422",'642 - CPSX'!$N$7=TH!A994),"642",IF(AND(G994="242",'242 - CPSX'!$L$7=TH!A994),"242","")))))</f>
        <v/>
      </c>
    </row>
    <row r="995" spans="1:9">
      <c r="A995" s="6">
        <f>IF(B995&lt;&gt;"",IF(OR(AND(G995="154",'154 - CPSX'!$L$7="..."),AND(G995="632",'632 - CPSX'!$K$7="..."),AND(G995="641",'641 - CPSX'!$K$7="..."),AND(G995="642",'642 - CPSX'!$N$7="..."),AND(G995="242",'242 - CPSX'!$L$7="...")),"...",MONTH(B995)),"")</f>
        <v>4</v>
      </c>
      <c r="B995" s="10">
        <v>41757</v>
      </c>
      <c r="C995" s="11" t="s">
        <v>183</v>
      </c>
      <c r="D995" s="10">
        <v>41757</v>
      </c>
      <c r="E995" s="8" t="s">
        <v>507</v>
      </c>
      <c r="F995" s="5">
        <v>19000000</v>
      </c>
      <c r="G995" s="15" t="s">
        <v>16</v>
      </c>
      <c r="H995" s="7" t="s">
        <v>212</v>
      </c>
      <c r="I995" s="5" t="str">
        <f>IF(AND(G995="154",'154 - CPSX'!$L$7=TH!A995),"154",IF(AND(G995="632",'632 - CPSX'!$K$7=TH!A995),"632",IF(AND(G995="6421",'641 - CPSX'!$K$7=TH!A995),"641",IF(AND(G995="6422",'642 - CPSX'!$N$7=TH!A995),"642",IF(AND(G995="242",'242 - CPSX'!$L$7=TH!A995),"242","")))))</f>
        <v/>
      </c>
    </row>
    <row r="996" spans="1:9">
      <c r="A996" s="6">
        <f>IF(B996&lt;&gt;"",IF(OR(AND(G996="154",'154 - CPSX'!$L$7="..."),AND(G996="632",'632 - CPSX'!$K$7="..."),AND(G996="641",'641 - CPSX'!$K$7="..."),AND(G996="642",'642 - CPSX'!$N$7="..."),AND(G996="242",'242 - CPSX'!$L$7="...")),"...",MONTH(B996)),"")</f>
        <v>4</v>
      </c>
      <c r="B996" s="10">
        <v>41758</v>
      </c>
      <c r="C996" s="11" t="s">
        <v>227</v>
      </c>
      <c r="D996" s="10">
        <v>41758</v>
      </c>
      <c r="E996" s="8" t="s">
        <v>465</v>
      </c>
      <c r="F996" s="5">
        <v>14482900</v>
      </c>
      <c r="G996" s="15" t="s">
        <v>16</v>
      </c>
      <c r="H996" s="7" t="s">
        <v>212</v>
      </c>
      <c r="I996" s="5" t="str">
        <f>IF(AND(G996="154",'154 - CPSX'!$L$7=TH!A996),"154",IF(AND(G996="632",'632 - CPSX'!$K$7=TH!A996),"632",IF(AND(G996="6421",'641 - CPSX'!$K$7=TH!A996),"641",IF(AND(G996="6422",'642 - CPSX'!$N$7=TH!A996),"642",IF(AND(G996="242",'242 - CPSX'!$L$7=TH!A996),"242","")))))</f>
        <v/>
      </c>
    </row>
    <row r="997" spans="1:9">
      <c r="A997" s="6">
        <f>IF(B997&lt;&gt;"",IF(OR(AND(G997="154",'154 - CPSX'!$L$7="..."),AND(G997="632",'632 - CPSX'!$K$7="..."),AND(G997="641",'641 - CPSX'!$K$7="..."),AND(G997="642",'642 - CPSX'!$N$7="..."),AND(G997="242",'242 - CPSX'!$L$7="...")),"...",MONTH(B997)),"")</f>
        <v>4</v>
      </c>
      <c r="B997" s="10">
        <v>41759</v>
      </c>
      <c r="C997" s="11" t="s">
        <v>172</v>
      </c>
      <c r="D997" s="10">
        <v>41759</v>
      </c>
      <c r="E997" s="8" t="s">
        <v>40</v>
      </c>
      <c r="F997" s="5">
        <v>2345291</v>
      </c>
      <c r="G997" s="15" t="s">
        <v>16</v>
      </c>
      <c r="H997" s="7" t="s">
        <v>212</v>
      </c>
      <c r="I997" s="5" t="str">
        <f>IF(AND(G997="154",'154 - CPSX'!$L$7=TH!A997),"154",IF(AND(G997="632",'632 - CPSX'!$K$7=TH!A997),"632",IF(AND(G997="6421",'641 - CPSX'!$K$7=TH!A997),"641",IF(AND(G997="6422",'642 - CPSX'!$N$7=TH!A997),"642",IF(AND(G997="242",'242 - CPSX'!$L$7=TH!A997),"242","")))))</f>
        <v/>
      </c>
    </row>
    <row r="998" spans="1:9">
      <c r="A998" s="6">
        <f>IF(B998&lt;&gt;"",IF(OR(AND(G998="154",'154 - CPSX'!$L$7="..."),AND(G998="632",'632 - CPSX'!$K$7="..."),AND(G998="641",'641 - CPSX'!$K$7="..."),AND(G998="642",'642 - CPSX'!$N$7="..."),AND(G998="242",'242 - CPSX'!$L$7="...")),"...",MONTH(B998)),"")</f>
        <v>4</v>
      </c>
      <c r="B998" s="10">
        <v>41730</v>
      </c>
      <c r="C998" s="11" t="s">
        <v>41</v>
      </c>
      <c r="D998" s="10">
        <v>41730</v>
      </c>
      <c r="E998" s="8" t="s">
        <v>468</v>
      </c>
      <c r="F998" s="5">
        <v>110000000</v>
      </c>
      <c r="G998" s="15" t="s">
        <v>16</v>
      </c>
      <c r="H998" s="7" t="s">
        <v>24</v>
      </c>
      <c r="I998" s="5" t="str">
        <f>IF(AND(G998="154",'154 - CPSX'!$L$7=TH!A998),"154",IF(AND(G998="632",'632 - CPSX'!$K$7=TH!A998),"632",IF(AND(G998="6421",'641 - CPSX'!$K$7=TH!A998),"641",IF(AND(G998="6422",'642 - CPSX'!$N$7=TH!A998),"642",IF(AND(G998="242",'242 - CPSX'!$L$7=TH!A998),"242","")))))</f>
        <v/>
      </c>
    </row>
    <row r="999" spans="1:9">
      <c r="A999" s="6">
        <f>IF(B999&lt;&gt;"",IF(OR(AND(G999="154",'154 - CPSX'!$L$7="..."),AND(G999="632",'632 - CPSX'!$K$7="..."),AND(G999="641",'641 - CPSX'!$K$7="..."),AND(G999="642",'642 - CPSX'!$N$7="..."),AND(G999="242",'242 - CPSX'!$L$7="...")),"...",MONTH(B999)),"")</f>
        <v>4</v>
      </c>
      <c r="B999" s="10">
        <v>41738</v>
      </c>
      <c r="C999" s="11" t="s">
        <v>42</v>
      </c>
      <c r="D999" s="10">
        <v>41738</v>
      </c>
      <c r="E999" s="8" t="s">
        <v>468</v>
      </c>
      <c r="F999" s="5">
        <v>272635000</v>
      </c>
      <c r="G999" s="15" t="s">
        <v>16</v>
      </c>
      <c r="H999" s="7" t="s">
        <v>24</v>
      </c>
      <c r="I999" s="5" t="str">
        <f>IF(AND(G999="154",'154 - CPSX'!$L$7=TH!A999),"154",IF(AND(G999="632",'632 - CPSX'!$K$7=TH!A999),"632",IF(AND(G999="6421",'641 - CPSX'!$K$7=TH!A999),"641",IF(AND(G999="6422",'642 - CPSX'!$N$7=TH!A999),"642",IF(AND(G999="242",'242 - CPSX'!$L$7=TH!A999),"242","")))))</f>
        <v/>
      </c>
    </row>
    <row r="1000" spans="1:9">
      <c r="A1000" s="6">
        <f>IF(B1000&lt;&gt;"",IF(OR(AND(G1000="154",'154 - CPSX'!$L$7="..."),AND(G1000="632",'632 - CPSX'!$K$7="..."),AND(G1000="641",'641 - CPSX'!$K$7="..."),AND(G1000="642",'642 - CPSX'!$N$7="..."),AND(G1000="242",'242 - CPSX'!$L$7="...")),"...",MONTH(B1000)),"")</f>
        <v>4</v>
      </c>
      <c r="B1000" s="10">
        <v>41738</v>
      </c>
      <c r="C1000" s="11" t="s">
        <v>43</v>
      </c>
      <c r="D1000" s="10">
        <v>41738</v>
      </c>
      <c r="E1000" s="8" t="s">
        <v>469</v>
      </c>
      <c r="F1000" s="5">
        <v>518700000</v>
      </c>
      <c r="G1000" s="15" t="s">
        <v>16</v>
      </c>
      <c r="H1000" s="7" t="s">
        <v>24</v>
      </c>
      <c r="I1000" s="5" t="str">
        <f>IF(AND(G1000="154",'154 - CPSX'!$L$7=TH!A1000),"154",IF(AND(G1000="632",'632 - CPSX'!$K$7=TH!A1000),"632",IF(AND(G1000="6421",'641 - CPSX'!$K$7=TH!A1000),"641",IF(AND(G1000="6422",'642 - CPSX'!$N$7=TH!A1000),"642",IF(AND(G1000="242",'242 - CPSX'!$L$7=TH!A1000),"242","")))))</f>
        <v/>
      </c>
    </row>
    <row r="1001" spans="1:9">
      <c r="A1001" s="6">
        <f>IF(B1001&lt;&gt;"",IF(OR(AND(G1001="154",'154 - CPSX'!$L$7="..."),AND(G1001="632",'632 - CPSX'!$K$7="..."),AND(G1001="641",'641 - CPSX'!$K$7="..."),AND(G1001="642",'642 - CPSX'!$N$7="..."),AND(G1001="242",'242 - CPSX'!$L$7="...")),"...",MONTH(B1001)),"")</f>
        <v>4</v>
      </c>
      <c r="B1001" s="10">
        <v>41740</v>
      </c>
      <c r="C1001" s="11" t="s">
        <v>44</v>
      </c>
      <c r="D1001" s="10">
        <v>41740</v>
      </c>
      <c r="E1001" s="8" t="s">
        <v>468</v>
      </c>
      <c r="F1001" s="5">
        <v>346115000</v>
      </c>
      <c r="G1001" s="15" t="s">
        <v>16</v>
      </c>
      <c r="H1001" s="7" t="s">
        <v>24</v>
      </c>
      <c r="I1001" s="5" t="str">
        <f>IF(AND(G1001="154",'154 - CPSX'!$L$7=TH!A1001),"154",IF(AND(G1001="632",'632 - CPSX'!$K$7=TH!A1001),"632",IF(AND(G1001="6421",'641 - CPSX'!$K$7=TH!A1001),"641",IF(AND(G1001="6422",'642 - CPSX'!$N$7=TH!A1001),"642",IF(AND(G1001="242",'242 - CPSX'!$L$7=TH!A1001),"242","")))))</f>
        <v/>
      </c>
    </row>
    <row r="1002" spans="1:9">
      <c r="A1002" s="6">
        <f>IF(B1002&lt;&gt;"",IF(OR(AND(G1002="154",'154 - CPSX'!$L$7="..."),AND(G1002="632",'632 - CPSX'!$K$7="..."),AND(G1002="641",'641 - CPSX'!$K$7="..."),AND(G1002="642",'642 - CPSX'!$N$7="..."),AND(G1002="242",'242 - CPSX'!$L$7="...")),"...",MONTH(B1002)),"")</f>
        <v>4</v>
      </c>
      <c r="B1002" s="10">
        <v>41740</v>
      </c>
      <c r="C1002" s="11" t="s">
        <v>44</v>
      </c>
      <c r="D1002" s="10">
        <v>41740</v>
      </c>
      <c r="E1002" s="8" t="s">
        <v>469</v>
      </c>
      <c r="F1002" s="5">
        <v>451698000</v>
      </c>
      <c r="G1002" s="15" t="s">
        <v>16</v>
      </c>
      <c r="H1002" s="7" t="s">
        <v>24</v>
      </c>
      <c r="I1002" s="5" t="str">
        <f>IF(AND(G1002="154",'154 - CPSX'!$L$7=TH!A1002),"154",IF(AND(G1002="632",'632 - CPSX'!$K$7=TH!A1002),"632",IF(AND(G1002="6421",'641 - CPSX'!$K$7=TH!A1002),"641",IF(AND(G1002="6422",'642 - CPSX'!$N$7=TH!A1002),"642",IF(AND(G1002="242",'242 - CPSX'!$L$7=TH!A1002),"242","")))))</f>
        <v/>
      </c>
    </row>
    <row r="1003" spans="1:9">
      <c r="A1003" s="6">
        <f>IF(B1003&lt;&gt;"",IF(OR(AND(G1003="154",'154 - CPSX'!$L$7="..."),AND(G1003="632",'632 - CPSX'!$K$7="..."),AND(G1003="641",'641 - CPSX'!$K$7="..."),AND(G1003="642",'642 - CPSX'!$N$7="..."),AND(G1003="242",'242 - CPSX'!$L$7="...")),"...",MONTH(B1003)),"")</f>
        <v>4</v>
      </c>
      <c r="B1003" s="10">
        <v>41741</v>
      </c>
      <c r="C1003" s="11" t="s">
        <v>45</v>
      </c>
      <c r="D1003" s="10">
        <v>41741</v>
      </c>
      <c r="E1003" s="8" t="s">
        <v>470</v>
      </c>
      <c r="F1003" s="5">
        <v>293116500</v>
      </c>
      <c r="G1003" s="15" t="s">
        <v>16</v>
      </c>
      <c r="H1003" s="7" t="s">
        <v>24</v>
      </c>
      <c r="I1003" s="5" t="str">
        <f>IF(AND(G1003="154",'154 - CPSX'!$L$7=TH!A1003),"154",IF(AND(G1003="632",'632 - CPSX'!$K$7=TH!A1003),"632",IF(AND(G1003="6421",'641 - CPSX'!$K$7=TH!A1003),"641",IF(AND(G1003="6422",'642 - CPSX'!$N$7=TH!A1003),"642",IF(AND(G1003="242",'242 - CPSX'!$L$7=TH!A1003),"242","")))))</f>
        <v/>
      </c>
    </row>
    <row r="1004" spans="1:9">
      <c r="A1004" s="6">
        <f>IF(B1004&lt;&gt;"",IF(OR(AND(G1004="154",'154 - CPSX'!$L$7="..."),AND(G1004="632",'632 - CPSX'!$K$7="..."),AND(G1004="641",'641 - CPSX'!$K$7="..."),AND(G1004="642",'642 - CPSX'!$N$7="..."),AND(G1004="242",'242 - CPSX'!$L$7="...")),"...",MONTH(B1004)),"")</f>
        <v>4</v>
      </c>
      <c r="B1004" s="10">
        <v>41744</v>
      </c>
      <c r="C1004" s="11" t="s">
        <v>46</v>
      </c>
      <c r="D1004" s="10">
        <v>41744</v>
      </c>
      <c r="E1004" s="8" t="s">
        <v>469</v>
      </c>
      <c r="F1004" s="5">
        <v>589602000</v>
      </c>
      <c r="G1004" s="15" t="s">
        <v>16</v>
      </c>
      <c r="H1004" s="7" t="s">
        <v>24</v>
      </c>
      <c r="I1004" s="5" t="str">
        <f>IF(AND(G1004="154",'154 - CPSX'!$L$7=TH!A1004),"154",IF(AND(G1004="632",'632 - CPSX'!$K$7=TH!A1004),"632",IF(AND(G1004="6421",'641 - CPSX'!$K$7=TH!A1004),"641",IF(AND(G1004="6422",'642 - CPSX'!$N$7=TH!A1004),"642",IF(AND(G1004="242",'242 - CPSX'!$L$7=TH!A1004),"242","")))))</f>
        <v/>
      </c>
    </row>
    <row r="1005" spans="1:9">
      <c r="A1005" s="6">
        <f>IF(B1005&lt;&gt;"",IF(OR(AND(G1005="154",'154 - CPSX'!$L$7="..."),AND(G1005="632",'632 - CPSX'!$K$7="..."),AND(G1005="641",'641 - CPSX'!$K$7="..."),AND(G1005="642",'642 - CPSX'!$N$7="..."),AND(G1005="242",'242 - CPSX'!$L$7="...")),"...",MONTH(B1005)),"")</f>
        <v>4</v>
      </c>
      <c r="B1005" s="10">
        <v>41746</v>
      </c>
      <c r="C1005" s="11" t="s">
        <v>47</v>
      </c>
      <c r="D1005" s="10">
        <v>41746</v>
      </c>
      <c r="E1005" s="8" t="s">
        <v>468</v>
      </c>
      <c r="F1005" s="5">
        <v>386375000</v>
      </c>
      <c r="G1005" s="15" t="s">
        <v>16</v>
      </c>
      <c r="H1005" s="7" t="s">
        <v>24</v>
      </c>
      <c r="I1005" s="5" t="str">
        <f>IF(AND(G1005="154",'154 - CPSX'!$L$7=TH!A1005),"154",IF(AND(G1005="632",'632 - CPSX'!$K$7=TH!A1005),"632",IF(AND(G1005="6421",'641 - CPSX'!$K$7=TH!A1005),"641",IF(AND(G1005="6422",'642 - CPSX'!$N$7=TH!A1005),"642",IF(AND(G1005="242",'242 - CPSX'!$L$7=TH!A1005),"242","")))))</f>
        <v/>
      </c>
    </row>
    <row r="1006" spans="1:9">
      <c r="A1006" s="6">
        <f>IF(B1006&lt;&gt;"",IF(OR(AND(G1006="154",'154 - CPSX'!$L$7="..."),AND(G1006="632",'632 - CPSX'!$K$7="..."),AND(G1006="641",'641 - CPSX'!$K$7="..."),AND(G1006="642",'642 - CPSX'!$N$7="..."),AND(G1006="242",'242 - CPSX'!$L$7="...")),"...",MONTH(B1006)),"")</f>
        <v>4</v>
      </c>
      <c r="B1006" s="10">
        <v>41746</v>
      </c>
      <c r="C1006" s="11" t="s">
        <v>47</v>
      </c>
      <c r="D1006" s="10">
        <v>41746</v>
      </c>
      <c r="E1006" s="8" t="s">
        <v>470</v>
      </c>
      <c r="F1006" s="5">
        <v>300086000</v>
      </c>
      <c r="G1006" s="15" t="s">
        <v>16</v>
      </c>
      <c r="H1006" s="7" t="s">
        <v>24</v>
      </c>
      <c r="I1006" s="5" t="str">
        <f>IF(AND(G1006="154",'154 - CPSX'!$L$7=TH!A1006),"154",IF(AND(G1006="632",'632 - CPSX'!$K$7=TH!A1006),"632",IF(AND(G1006="6421",'641 - CPSX'!$K$7=TH!A1006),"641",IF(AND(G1006="6422",'642 - CPSX'!$N$7=TH!A1006),"642",IF(AND(G1006="242",'242 - CPSX'!$L$7=TH!A1006),"242","")))))</f>
        <v/>
      </c>
    </row>
    <row r="1007" spans="1:9">
      <c r="A1007" s="6">
        <f>IF(B1007&lt;&gt;"",IF(OR(AND(G1007="154",'154 - CPSX'!$L$7="..."),AND(G1007="632",'632 - CPSX'!$K$7="..."),AND(G1007="641",'641 - CPSX'!$K$7="..."),AND(G1007="642",'642 - CPSX'!$N$7="..."),AND(G1007="242",'242 - CPSX'!$L$7="...")),"...",MONTH(B1007)),"")</f>
        <v>4</v>
      </c>
      <c r="B1007" s="10">
        <v>41748</v>
      </c>
      <c r="C1007" s="11" t="s">
        <v>48</v>
      </c>
      <c r="D1007" s="10">
        <v>41748</v>
      </c>
      <c r="E1007" s="8" t="s">
        <v>470</v>
      </c>
      <c r="F1007" s="5">
        <v>433540000</v>
      </c>
      <c r="G1007" s="15" t="s">
        <v>16</v>
      </c>
      <c r="H1007" s="7" t="s">
        <v>24</v>
      </c>
      <c r="I1007" s="5" t="str">
        <f>IF(AND(G1007="154",'154 - CPSX'!$L$7=TH!A1007),"154",IF(AND(G1007="632",'632 - CPSX'!$K$7=TH!A1007),"632",IF(AND(G1007="6421",'641 - CPSX'!$K$7=TH!A1007),"641",IF(AND(G1007="6422",'642 - CPSX'!$N$7=TH!A1007),"642",IF(AND(G1007="242",'242 - CPSX'!$L$7=TH!A1007),"242","")))))</f>
        <v/>
      </c>
    </row>
    <row r="1008" spans="1:9">
      <c r="A1008" s="6">
        <f>IF(B1008&lt;&gt;"",IF(OR(AND(G1008="154",'154 - CPSX'!$L$7="..."),AND(G1008="632",'632 - CPSX'!$K$7="..."),AND(G1008="641",'641 - CPSX'!$K$7="..."),AND(G1008="642",'642 - CPSX'!$N$7="..."),AND(G1008="242",'242 - CPSX'!$L$7="...")),"...",MONTH(B1008)),"")</f>
        <v>4</v>
      </c>
      <c r="B1008" s="10">
        <v>41748</v>
      </c>
      <c r="C1008" s="11" t="s">
        <v>48</v>
      </c>
      <c r="D1008" s="10">
        <v>41748</v>
      </c>
      <c r="E1008" s="8" t="s">
        <v>467</v>
      </c>
      <c r="F1008" s="5">
        <v>149475000</v>
      </c>
      <c r="G1008" s="15" t="s">
        <v>16</v>
      </c>
      <c r="H1008" s="7" t="s">
        <v>24</v>
      </c>
      <c r="I1008" s="5" t="str">
        <f>IF(AND(G1008="154",'154 - CPSX'!$L$7=TH!A1008),"154",IF(AND(G1008="632",'632 - CPSX'!$K$7=TH!A1008),"632",IF(AND(G1008="6421",'641 - CPSX'!$K$7=TH!A1008),"641",IF(AND(G1008="6422",'642 - CPSX'!$N$7=TH!A1008),"642",IF(AND(G1008="242",'242 - CPSX'!$L$7=TH!A1008),"242","")))))</f>
        <v/>
      </c>
    </row>
    <row r="1009" spans="1:9">
      <c r="A1009" s="6">
        <f>IF(B1009&lt;&gt;"",IF(OR(AND(G1009="154",'154 - CPSX'!$L$7="..."),AND(G1009="632",'632 - CPSX'!$K$7="..."),AND(G1009="641",'641 - CPSX'!$K$7="..."),AND(G1009="642",'642 - CPSX'!$N$7="..."),AND(G1009="242",'242 - CPSX'!$L$7="...")),"...",MONTH(B1009)),"")</f>
        <v>4</v>
      </c>
      <c r="B1009" s="10">
        <v>41754</v>
      </c>
      <c r="C1009" s="11" t="s">
        <v>49</v>
      </c>
      <c r="D1009" s="10">
        <v>41754</v>
      </c>
      <c r="E1009" s="8" t="s">
        <v>467</v>
      </c>
      <c r="F1009" s="5">
        <v>152925000</v>
      </c>
      <c r="G1009" s="15" t="s">
        <v>16</v>
      </c>
      <c r="H1009" s="7" t="s">
        <v>24</v>
      </c>
      <c r="I1009" s="5" t="str">
        <f>IF(AND(G1009="154",'154 - CPSX'!$L$7=TH!A1009),"154",IF(AND(G1009="632",'632 - CPSX'!$K$7=TH!A1009),"632",IF(AND(G1009="6421",'641 - CPSX'!$K$7=TH!A1009),"641",IF(AND(G1009="6422",'642 - CPSX'!$N$7=TH!A1009),"642",IF(AND(G1009="242",'242 - CPSX'!$L$7=TH!A1009),"242","")))))</f>
        <v/>
      </c>
    </row>
    <row r="1010" spans="1:9">
      <c r="A1010" s="6">
        <f>IF(B1010&lt;&gt;"",IF(OR(AND(G1010="154",'154 - CPSX'!$L$7="..."),AND(G1010="632",'632 - CPSX'!$K$7="..."),AND(G1010="641",'641 - CPSX'!$K$7="..."),AND(G1010="642",'642 - CPSX'!$N$7="..."),AND(G1010="242",'242 - CPSX'!$L$7="...")),"...",MONTH(B1010)),"")</f>
        <v>4</v>
      </c>
      <c r="B1010" s="10">
        <v>41730</v>
      </c>
      <c r="C1010" s="11" t="s">
        <v>53</v>
      </c>
      <c r="D1010" s="10">
        <v>41730</v>
      </c>
      <c r="E1010" s="8" t="s">
        <v>475</v>
      </c>
      <c r="F1010" s="5">
        <v>1636400</v>
      </c>
      <c r="G1010" s="15" t="s">
        <v>16</v>
      </c>
      <c r="H1010" s="7" t="s">
        <v>22</v>
      </c>
      <c r="I1010" s="5" t="str">
        <f>IF(AND(G1010="154",'154 - CPSX'!$L$7=TH!A1010),"154",IF(AND(G1010="632",'632 - CPSX'!$K$7=TH!A1010),"632",IF(AND(G1010="6421",'641 - CPSX'!$K$7=TH!A1010),"641",IF(AND(G1010="6422",'642 - CPSX'!$N$7=TH!A1010),"642",IF(AND(G1010="242",'242 - CPSX'!$L$7=TH!A1010),"242","")))))</f>
        <v/>
      </c>
    </row>
    <row r="1011" spans="1:9">
      <c r="A1011" s="6">
        <f>IF(B1011&lt;&gt;"",IF(OR(AND(G1011="154",'154 - CPSX'!$L$7="..."),AND(G1011="632",'632 - CPSX'!$K$7="..."),AND(G1011="641",'641 - CPSX'!$K$7="..."),AND(G1011="642",'642 - CPSX'!$N$7="..."),AND(G1011="242",'242 - CPSX'!$L$7="...")),"...",MONTH(B1011)),"")</f>
        <v>4</v>
      </c>
      <c r="B1011" s="10">
        <v>41730</v>
      </c>
      <c r="C1011" s="11" t="s">
        <v>53</v>
      </c>
      <c r="D1011" s="10">
        <v>41730</v>
      </c>
      <c r="E1011" s="8" t="s">
        <v>476</v>
      </c>
      <c r="F1011" s="5">
        <v>1680000</v>
      </c>
      <c r="G1011" s="15" t="s">
        <v>16</v>
      </c>
      <c r="H1011" s="7" t="s">
        <v>22</v>
      </c>
      <c r="I1011" s="5" t="str">
        <f>IF(AND(G1011="154",'154 - CPSX'!$L$7=TH!A1011),"154",IF(AND(G1011="632",'632 - CPSX'!$K$7=TH!A1011),"632",IF(AND(G1011="6421",'641 - CPSX'!$K$7=TH!A1011),"641",IF(AND(G1011="6422",'642 - CPSX'!$N$7=TH!A1011),"642",IF(AND(G1011="242",'242 - CPSX'!$L$7=TH!A1011),"242","")))))</f>
        <v/>
      </c>
    </row>
    <row r="1012" spans="1:9">
      <c r="A1012" s="6">
        <f>IF(B1012&lt;&gt;"",IF(OR(AND(G1012="154",'154 - CPSX'!$L$7="..."),AND(G1012="632",'632 - CPSX'!$K$7="..."),AND(G1012="641",'641 - CPSX'!$K$7="..."),AND(G1012="642",'642 - CPSX'!$N$7="..."),AND(G1012="242",'242 - CPSX'!$L$7="...")),"...",MONTH(B1012)),"")</f>
        <v>4</v>
      </c>
      <c r="B1012" s="10">
        <v>41730</v>
      </c>
      <c r="C1012" s="11" t="s">
        <v>53</v>
      </c>
      <c r="D1012" s="10">
        <v>41730</v>
      </c>
      <c r="E1012" s="8" t="s">
        <v>477</v>
      </c>
      <c r="F1012" s="5">
        <v>22224718</v>
      </c>
      <c r="G1012" s="15" t="s">
        <v>16</v>
      </c>
      <c r="H1012" s="7" t="s">
        <v>22</v>
      </c>
      <c r="I1012" s="5" t="str">
        <f>IF(AND(G1012="154",'154 - CPSX'!$L$7=TH!A1012),"154",IF(AND(G1012="632",'632 - CPSX'!$K$7=TH!A1012),"632",IF(AND(G1012="6421",'641 - CPSX'!$K$7=TH!A1012),"641",IF(AND(G1012="6422",'642 - CPSX'!$N$7=TH!A1012),"642",IF(AND(G1012="242",'242 - CPSX'!$L$7=TH!A1012),"242","")))))</f>
        <v/>
      </c>
    </row>
    <row r="1013" spans="1:9">
      <c r="A1013" s="6">
        <f>IF(B1013&lt;&gt;"",IF(OR(AND(G1013="154",'154 - CPSX'!$L$7="..."),AND(G1013="632",'632 - CPSX'!$K$7="..."),AND(G1013="641",'641 - CPSX'!$K$7="..."),AND(G1013="642",'642 - CPSX'!$N$7="..."),AND(G1013="242",'242 - CPSX'!$L$7="...")),"...",MONTH(B1013)),"")</f>
        <v>4</v>
      </c>
      <c r="B1013" s="10">
        <v>41730</v>
      </c>
      <c r="C1013" s="11" t="s">
        <v>53</v>
      </c>
      <c r="D1013" s="10">
        <v>41730</v>
      </c>
      <c r="E1013" s="8" t="s">
        <v>478</v>
      </c>
      <c r="F1013" s="5">
        <v>1452450</v>
      </c>
      <c r="G1013" s="15" t="s">
        <v>16</v>
      </c>
      <c r="H1013" s="7" t="s">
        <v>22</v>
      </c>
      <c r="I1013" s="5" t="str">
        <f>IF(AND(G1013="154",'154 - CPSX'!$L$7=TH!A1013),"154",IF(AND(G1013="632",'632 - CPSX'!$K$7=TH!A1013),"632",IF(AND(G1013="6421",'641 - CPSX'!$K$7=TH!A1013),"641",IF(AND(G1013="6422",'642 - CPSX'!$N$7=TH!A1013),"642",IF(AND(G1013="242",'242 - CPSX'!$L$7=TH!A1013),"242","")))))</f>
        <v/>
      </c>
    </row>
    <row r="1014" spans="1:9">
      <c r="A1014" s="6">
        <f>IF(B1014&lt;&gt;"",IF(OR(AND(G1014="154",'154 - CPSX'!$L$7="..."),AND(G1014="632",'632 - CPSX'!$K$7="..."),AND(G1014="641",'641 - CPSX'!$K$7="..."),AND(G1014="642",'642 - CPSX'!$N$7="..."),AND(G1014="242",'242 - CPSX'!$L$7="...")),"...",MONTH(B1014)),"")</f>
        <v>4</v>
      </c>
      <c r="B1014" s="10">
        <v>41739</v>
      </c>
      <c r="C1014" s="11" t="s">
        <v>55</v>
      </c>
      <c r="D1014" s="10">
        <v>41739</v>
      </c>
      <c r="E1014" s="8" t="s">
        <v>508</v>
      </c>
      <c r="F1014" s="5">
        <v>17484000</v>
      </c>
      <c r="G1014" s="15" t="s">
        <v>16</v>
      </c>
      <c r="H1014" s="7" t="s">
        <v>22</v>
      </c>
      <c r="I1014" s="5" t="str">
        <f>IF(AND(G1014="154",'154 - CPSX'!$L$7=TH!A1014),"154",IF(AND(G1014="632",'632 - CPSX'!$K$7=TH!A1014),"632",IF(AND(G1014="6421",'641 - CPSX'!$K$7=TH!A1014),"641",IF(AND(G1014="6422",'642 - CPSX'!$N$7=TH!A1014),"642",IF(AND(G1014="242",'242 - CPSX'!$L$7=TH!A1014),"242","")))))</f>
        <v/>
      </c>
    </row>
    <row r="1015" spans="1:9">
      <c r="A1015" s="6">
        <f>IF(B1015&lt;&gt;"",IF(OR(AND(G1015="154",'154 - CPSX'!$L$7="..."),AND(G1015="632",'632 - CPSX'!$K$7="..."),AND(G1015="641",'641 - CPSX'!$K$7="..."),AND(G1015="642",'642 - CPSX'!$N$7="..."),AND(G1015="242",'242 - CPSX'!$L$7="...")),"...",MONTH(B1015)),"")</f>
        <v>4</v>
      </c>
      <c r="B1015" s="10">
        <v>41739</v>
      </c>
      <c r="C1015" s="11" t="s">
        <v>55</v>
      </c>
      <c r="D1015" s="10">
        <v>41739</v>
      </c>
      <c r="E1015" s="8" t="s">
        <v>479</v>
      </c>
      <c r="F1015" s="5">
        <v>935000</v>
      </c>
      <c r="G1015" s="15" t="s">
        <v>16</v>
      </c>
      <c r="H1015" s="7" t="s">
        <v>22</v>
      </c>
      <c r="I1015" s="5" t="str">
        <f>IF(AND(G1015="154",'154 - CPSX'!$L$7=TH!A1015),"154",IF(AND(G1015="632",'632 - CPSX'!$K$7=TH!A1015),"632",IF(AND(G1015="6421",'641 - CPSX'!$K$7=TH!A1015),"641",IF(AND(G1015="6422",'642 - CPSX'!$N$7=TH!A1015),"642",IF(AND(G1015="242",'242 - CPSX'!$L$7=TH!A1015),"242","")))))</f>
        <v/>
      </c>
    </row>
    <row r="1016" spans="1:9">
      <c r="A1016" s="6">
        <f>IF(B1016&lt;&gt;"",IF(OR(AND(G1016="154",'154 - CPSX'!$L$7="..."),AND(G1016="632",'632 - CPSX'!$K$7="..."),AND(G1016="641",'641 - CPSX'!$K$7="..."),AND(G1016="642",'642 - CPSX'!$N$7="..."),AND(G1016="242",'242 - CPSX'!$L$7="...")),"...",MONTH(B1016)),"")</f>
        <v>4</v>
      </c>
      <c r="B1016" s="10">
        <v>41739</v>
      </c>
      <c r="C1016" s="11" t="s">
        <v>55</v>
      </c>
      <c r="D1016" s="10">
        <v>41739</v>
      </c>
      <c r="E1016" s="8" t="s">
        <v>480</v>
      </c>
      <c r="F1016" s="5">
        <v>991598</v>
      </c>
      <c r="G1016" s="15" t="s">
        <v>16</v>
      </c>
      <c r="H1016" s="7" t="s">
        <v>22</v>
      </c>
      <c r="I1016" s="5" t="str">
        <f>IF(AND(G1016="154",'154 - CPSX'!$L$7=TH!A1016),"154",IF(AND(G1016="632",'632 - CPSX'!$K$7=TH!A1016),"632",IF(AND(G1016="6421",'641 - CPSX'!$K$7=TH!A1016),"641",IF(AND(G1016="6422",'642 - CPSX'!$N$7=TH!A1016),"642",IF(AND(G1016="242",'242 - CPSX'!$L$7=TH!A1016),"242","")))))</f>
        <v/>
      </c>
    </row>
    <row r="1017" spans="1:9">
      <c r="A1017" s="6">
        <f>IF(B1017&lt;&gt;"",IF(OR(AND(G1017="154",'154 - CPSX'!$L$7="..."),AND(G1017="632",'632 - CPSX'!$K$7="..."),AND(G1017="641",'641 - CPSX'!$K$7="..."),AND(G1017="642",'642 - CPSX'!$N$7="..."),AND(G1017="242",'242 - CPSX'!$L$7="...")),"...",MONTH(B1017)),"")</f>
        <v>4</v>
      </c>
      <c r="B1017" s="10">
        <v>41747</v>
      </c>
      <c r="C1017" s="11" t="s">
        <v>56</v>
      </c>
      <c r="D1017" s="10">
        <v>41747</v>
      </c>
      <c r="E1017" s="8" t="s">
        <v>509</v>
      </c>
      <c r="F1017" s="5">
        <v>9230000</v>
      </c>
      <c r="G1017" s="15" t="s">
        <v>16</v>
      </c>
      <c r="H1017" s="7" t="s">
        <v>22</v>
      </c>
      <c r="I1017" s="5" t="str">
        <f>IF(AND(G1017="154",'154 - CPSX'!$L$7=TH!A1017),"154",IF(AND(G1017="632",'632 - CPSX'!$K$7=TH!A1017),"632",IF(AND(G1017="6421",'641 - CPSX'!$K$7=TH!A1017),"641",IF(AND(G1017="6422",'642 - CPSX'!$N$7=TH!A1017),"642",IF(AND(G1017="242",'242 - CPSX'!$L$7=TH!A1017),"242","")))))</f>
        <v/>
      </c>
    </row>
    <row r="1018" spans="1:9">
      <c r="A1018" s="6">
        <f>IF(B1018&lt;&gt;"",IF(OR(AND(G1018="154",'154 - CPSX'!$L$7="..."),AND(G1018="632",'632 - CPSX'!$K$7="..."),AND(G1018="641",'641 - CPSX'!$K$7="..."),AND(G1018="642",'642 - CPSX'!$N$7="..."),AND(G1018="242",'242 - CPSX'!$L$7="...")),"...",MONTH(B1018)),"")</f>
        <v>4</v>
      </c>
      <c r="B1018" s="10">
        <v>41732</v>
      </c>
      <c r="C1018" s="11" t="s">
        <v>54</v>
      </c>
      <c r="D1018" s="10">
        <v>41732</v>
      </c>
      <c r="E1018" s="8" t="s">
        <v>510</v>
      </c>
      <c r="F1018" s="5">
        <v>2470250</v>
      </c>
      <c r="G1018" s="15" t="s">
        <v>16</v>
      </c>
      <c r="H1018" s="7" t="s">
        <v>22</v>
      </c>
      <c r="I1018" s="5" t="str">
        <f>IF(AND(G1018="154",'154 - CPSX'!$L$7=TH!A1018),"154",IF(AND(G1018="632",'632 - CPSX'!$K$7=TH!A1018),"632",IF(AND(G1018="6421",'641 - CPSX'!$K$7=TH!A1018),"641",IF(AND(G1018="6422",'642 - CPSX'!$N$7=TH!A1018),"642",IF(AND(G1018="242",'242 - CPSX'!$L$7=TH!A1018),"242","")))))</f>
        <v/>
      </c>
    </row>
    <row r="1019" spans="1:9">
      <c r="A1019" s="6">
        <f>IF(B1019&lt;&gt;"",IF(OR(AND(G1019="154",'154 - CPSX'!$L$7="..."),AND(G1019="632",'632 - CPSX'!$K$7="..."),AND(G1019="641",'641 - CPSX'!$K$7="..."),AND(G1019="642",'642 - CPSX'!$N$7="..."),AND(G1019="242",'242 - CPSX'!$L$7="...")),"...",MONTH(B1019)),"")</f>
        <v>4</v>
      </c>
      <c r="B1019" s="10">
        <v>41748</v>
      </c>
      <c r="C1019" s="11" t="s">
        <v>57</v>
      </c>
      <c r="D1019" s="10">
        <v>41748</v>
      </c>
      <c r="E1019" s="8" t="s">
        <v>511</v>
      </c>
      <c r="F1019" s="5">
        <v>10922000</v>
      </c>
      <c r="G1019" s="15" t="s">
        <v>16</v>
      </c>
      <c r="H1019" s="7" t="s">
        <v>22</v>
      </c>
      <c r="I1019" s="5" t="str">
        <f>IF(AND(G1019="154",'154 - CPSX'!$L$7=TH!A1019),"154",IF(AND(G1019="632",'632 - CPSX'!$K$7=TH!A1019),"632",IF(AND(G1019="6421",'641 - CPSX'!$K$7=TH!A1019),"641",IF(AND(G1019="6422",'642 - CPSX'!$N$7=TH!A1019),"642",IF(AND(G1019="242",'242 - CPSX'!$L$7=TH!A1019),"242","")))))</f>
        <v/>
      </c>
    </row>
    <row r="1020" spans="1:9">
      <c r="A1020" s="6">
        <f>IF(B1020&lt;&gt;"",IF(OR(AND(G1020="154",'154 - CPSX'!$L$7="..."),AND(G1020="632",'632 - CPSX'!$K$7="..."),AND(G1020="641",'641 - CPSX'!$K$7="..."),AND(G1020="642",'642 - CPSX'!$N$7="..."),AND(G1020="242",'242 - CPSX'!$L$7="...")),"...",MONTH(B1020)),"")</f>
        <v>4</v>
      </c>
      <c r="B1020" s="10">
        <v>41748</v>
      </c>
      <c r="C1020" s="11" t="s">
        <v>57</v>
      </c>
      <c r="D1020" s="10">
        <v>41748</v>
      </c>
      <c r="E1020" s="8" t="s">
        <v>485</v>
      </c>
      <c r="F1020" s="5">
        <v>18936000</v>
      </c>
      <c r="G1020" s="15" t="s">
        <v>16</v>
      </c>
      <c r="H1020" s="7" t="s">
        <v>22</v>
      </c>
      <c r="I1020" s="5" t="str">
        <f>IF(AND(G1020="154",'154 - CPSX'!$L$7=TH!A1020),"154",IF(AND(G1020="632",'632 - CPSX'!$K$7=TH!A1020),"632",IF(AND(G1020="6421",'641 - CPSX'!$K$7=TH!A1020),"641",IF(AND(G1020="6422",'642 - CPSX'!$N$7=TH!A1020),"642",IF(AND(G1020="242",'242 - CPSX'!$L$7=TH!A1020),"242","")))))</f>
        <v/>
      </c>
    </row>
    <row r="1021" spans="1:9">
      <c r="A1021" s="6">
        <f>IF(B1021&lt;&gt;"",IF(OR(AND(G1021="154",'154 - CPSX'!$L$7="..."),AND(G1021="632",'632 - CPSX'!$K$7="..."),AND(G1021="641",'641 - CPSX'!$K$7="..."),AND(G1021="642",'642 - CPSX'!$N$7="..."),AND(G1021="242",'242 - CPSX'!$L$7="...")),"...",MONTH(B1021)),"")</f>
        <v>4</v>
      </c>
      <c r="B1021" s="10">
        <v>41748</v>
      </c>
      <c r="C1021" s="11" t="s">
        <v>57</v>
      </c>
      <c r="D1021" s="10">
        <v>41748</v>
      </c>
      <c r="E1021" s="8" t="s">
        <v>512</v>
      </c>
      <c r="F1021" s="5">
        <v>9798000</v>
      </c>
      <c r="G1021" s="15" t="s">
        <v>16</v>
      </c>
      <c r="H1021" s="7" t="s">
        <v>22</v>
      </c>
      <c r="I1021" s="5" t="str">
        <f>IF(AND(G1021="154",'154 - CPSX'!$L$7=TH!A1021),"154",IF(AND(G1021="632",'632 - CPSX'!$K$7=TH!A1021),"632",IF(AND(G1021="6421",'641 - CPSX'!$K$7=TH!A1021),"641",IF(AND(G1021="6422",'642 - CPSX'!$N$7=TH!A1021),"642",IF(AND(G1021="242",'242 - CPSX'!$L$7=TH!A1021),"242","")))))</f>
        <v/>
      </c>
    </row>
    <row r="1022" spans="1:9">
      <c r="A1022" s="6">
        <f>IF(B1022&lt;&gt;"",IF(OR(AND(G1022="154",'154 - CPSX'!$L$7="..."),AND(G1022="632",'632 - CPSX'!$K$7="..."),AND(G1022="641",'641 - CPSX'!$K$7="..."),AND(G1022="642",'642 - CPSX'!$N$7="..."),AND(G1022="242",'242 - CPSX'!$L$7="...")),"...",MONTH(B1022)),"")</f>
        <v>4</v>
      </c>
      <c r="B1022" s="10">
        <v>41756</v>
      </c>
      <c r="C1022" s="11" t="s">
        <v>139</v>
      </c>
      <c r="D1022" s="10">
        <v>41756</v>
      </c>
      <c r="E1022" s="8" t="s">
        <v>481</v>
      </c>
      <c r="F1022" s="5">
        <v>5796000</v>
      </c>
      <c r="G1022" s="15" t="s">
        <v>16</v>
      </c>
      <c r="H1022" s="7" t="s">
        <v>22</v>
      </c>
      <c r="I1022" s="5" t="str">
        <f>IF(AND(G1022="154",'154 - CPSX'!$L$7=TH!A1022),"154",IF(AND(G1022="632",'632 - CPSX'!$K$7=TH!A1022),"632",IF(AND(G1022="6421",'641 - CPSX'!$K$7=TH!A1022),"641",IF(AND(G1022="6422",'642 - CPSX'!$N$7=TH!A1022),"642",IF(AND(G1022="242",'242 - CPSX'!$L$7=TH!A1022),"242","")))))</f>
        <v/>
      </c>
    </row>
    <row r="1023" spans="1:9">
      <c r="A1023" s="6">
        <f>IF(B1023&lt;&gt;"",IF(OR(AND(G1023="154",'154 - CPSX'!$L$7="..."),AND(G1023="632",'632 - CPSX'!$K$7="..."),AND(G1023="641",'641 - CPSX'!$K$7="..."),AND(G1023="642",'642 - CPSX'!$N$7="..."),AND(G1023="242",'242 - CPSX'!$L$7="...")),"...",MONTH(B1023)),"")</f>
        <v>4</v>
      </c>
      <c r="B1023" s="10">
        <v>41756</v>
      </c>
      <c r="C1023" s="11" t="s">
        <v>139</v>
      </c>
      <c r="D1023" s="10">
        <v>41756</v>
      </c>
      <c r="E1023" s="8" t="s">
        <v>482</v>
      </c>
      <c r="F1023" s="5">
        <v>10338958</v>
      </c>
      <c r="G1023" s="15" t="s">
        <v>16</v>
      </c>
      <c r="H1023" s="7" t="s">
        <v>22</v>
      </c>
      <c r="I1023" s="5" t="str">
        <f>IF(AND(G1023="154",'154 - CPSX'!$L$7=TH!A1023),"154",IF(AND(G1023="632",'632 - CPSX'!$K$7=TH!A1023),"632",IF(AND(G1023="6421",'641 - CPSX'!$K$7=TH!A1023),"641",IF(AND(G1023="6422",'642 - CPSX'!$N$7=TH!A1023),"642",IF(AND(G1023="242",'242 - CPSX'!$L$7=TH!A1023),"242","")))))</f>
        <v/>
      </c>
    </row>
    <row r="1024" spans="1:9">
      <c r="A1024" s="6">
        <f>IF(B1024&lt;&gt;"",IF(OR(AND(G1024="154",'154 - CPSX'!$L$7="..."),AND(G1024="632",'632 - CPSX'!$K$7="..."),AND(G1024="641",'641 - CPSX'!$K$7="..."),AND(G1024="642",'642 - CPSX'!$N$7="..."),AND(G1024="242",'242 - CPSX'!$L$7="...")),"...",MONTH(B1024)),"")</f>
        <v>4</v>
      </c>
      <c r="B1024" s="10">
        <v>41756</v>
      </c>
      <c r="C1024" s="11" t="s">
        <v>139</v>
      </c>
      <c r="D1024" s="10">
        <v>41756</v>
      </c>
      <c r="E1024" s="8" t="s">
        <v>513</v>
      </c>
      <c r="F1024" s="5">
        <v>2520000</v>
      </c>
      <c r="G1024" s="15" t="s">
        <v>16</v>
      </c>
      <c r="H1024" s="7" t="s">
        <v>22</v>
      </c>
      <c r="I1024" s="5" t="str">
        <f>IF(AND(G1024="154",'154 - CPSX'!$L$7=TH!A1024),"154",IF(AND(G1024="632",'632 - CPSX'!$K$7=TH!A1024),"632",IF(AND(G1024="6421",'641 - CPSX'!$K$7=TH!A1024),"641",IF(AND(G1024="6422",'642 - CPSX'!$N$7=TH!A1024),"642",IF(AND(G1024="242",'242 - CPSX'!$L$7=TH!A1024),"242","")))))</f>
        <v/>
      </c>
    </row>
    <row r="1025" spans="1:9">
      <c r="A1025" s="6">
        <f>IF(B1025&lt;&gt;"",IF(OR(AND(G1025="154",'154 - CPSX'!$L$7="..."),AND(G1025="632",'632 - CPSX'!$K$7="..."),AND(G1025="641",'641 - CPSX'!$K$7="..."),AND(G1025="642",'642 - CPSX'!$N$7="..."),AND(G1025="242",'242 - CPSX'!$L$7="...")),"...",MONTH(B1025)),"")</f>
        <v>4</v>
      </c>
      <c r="B1025" s="10">
        <v>41758</v>
      </c>
      <c r="C1025" s="11" t="s">
        <v>39</v>
      </c>
      <c r="D1025" s="10">
        <v>41758</v>
      </c>
      <c r="E1025" s="8" t="s">
        <v>60</v>
      </c>
      <c r="F1025" s="5">
        <v>3500000</v>
      </c>
      <c r="G1025" s="15" t="s">
        <v>16</v>
      </c>
      <c r="H1025" s="7" t="s">
        <v>61</v>
      </c>
      <c r="I1025" s="5" t="str">
        <f>IF(AND(G1025="154",'154 - CPSX'!$L$7=TH!A1025),"154",IF(AND(G1025="632",'632 - CPSX'!$K$7=TH!A1025),"632",IF(AND(G1025="6421",'641 - CPSX'!$K$7=TH!A1025),"641",IF(AND(G1025="6422",'642 - CPSX'!$N$7=TH!A1025),"642",IF(AND(G1025="242",'242 - CPSX'!$L$7=TH!A1025),"242","")))))</f>
        <v/>
      </c>
    </row>
    <row r="1026" spans="1:9">
      <c r="A1026" s="6">
        <f>IF(B1026&lt;&gt;"",IF(OR(AND(G1026="154",'154 - CPSX'!$L$7="..."),AND(G1026="632",'632 - CPSX'!$K$7="..."),AND(G1026="641",'641 - CPSX'!$K$7="..."),AND(G1026="642",'642 - CPSX'!$N$7="..."),AND(G1026="242",'242 - CPSX'!$L$7="...")),"...",MONTH(B1026)),"")</f>
        <v>4</v>
      </c>
      <c r="B1026" s="10">
        <v>41758</v>
      </c>
      <c r="C1026" s="11" t="s">
        <v>39</v>
      </c>
      <c r="D1026" s="10">
        <v>41758</v>
      </c>
      <c r="E1026" s="8" t="s">
        <v>62</v>
      </c>
      <c r="F1026" s="5">
        <v>15225379</v>
      </c>
      <c r="G1026" s="15" t="s">
        <v>16</v>
      </c>
      <c r="H1026" s="7" t="s">
        <v>61</v>
      </c>
      <c r="I1026" s="5" t="str">
        <f>IF(AND(G1026="154",'154 - CPSX'!$L$7=TH!A1026),"154",IF(AND(G1026="632",'632 - CPSX'!$K$7=TH!A1026),"632",IF(AND(G1026="6421",'641 - CPSX'!$K$7=TH!A1026),"641",IF(AND(G1026="6422",'642 - CPSX'!$N$7=TH!A1026),"642",IF(AND(G1026="242",'242 - CPSX'!$L$7=TH!A1026),"242","")))))</f>
        <v/>
      </c>
    </row>
    <row r="1027" spans="1:9">
      <c r="A1027" s="6">
        <f>IF(B1027&lt;&gt;"",IF(OR(AND(G1027="154",'154 - CPSX'!$L$7="..."),AND(G1027="632",'632 - CPSX'!$K$7="..."),AND(G1027="641",'641 - CPSX'!$K$7="..."),AND(G1027="642",'642 - CPSX'!$N$7="..."),AND(G1027="242",'242 - CPSX'!$L$7="...")),"...",MONTH(B1027)),"")</f>
        <v>4</v>
      </c>
      <c r="B1027" s="10">
        <v>41758</v>
      </c>
      <c r="C1027" s="11" t="s">
        <v>39</v>
      </c>
      <c r="D1027" s="10">
        <v>41758</v>
      </c>
      <c r="E1027" s="8" t="s">
        <v>63</v>
      </c>
      <c r="F1027" s="5">
        <v>46464981</v>
      </c>
      <c r="G1027" s="15" t="s">
        <v>16</v>
      </c>
      <c r="H1027" s="7" t="s">
        <v>61</v>
      </c>
      <c r="I1027" s="5" t="str">
        <f>IF(AND(G1027="154",'154 - CPSX'!$L$7=TH!A1027),"154",IF(AND(G1027="632",'632 - CPSX'!$K$7=TH!A1027),"632",IF(AND(G1027="6421",'641 - CPSX'!$K$7=TH!A1027),"641",IF(AND(G1027="6422",'642 - CPSX'!$N$7=TH!A1027),"642",IF(AND(G1027="242",'242 - CPSX'!$L$7=TH!A1027),"242","")))))</f>
        <v/>
      </c>
    </row>
    <row r="1028" spans="1:9">
      <c r="A1028" s="6">
        <f>IF(B1028&lt;&gt;"",IF(OR(AND(G1028="154",'154 - CPSX'!$L$7="..."),AND(G1028="632",'632 - CPSX'!$K$7="..."),AND(G1028="641",'641 - CPSX'!$K$7="..."),AND(G1028="642",'642 - CPSX'!$N$7="..."),AND(G1028="242",'242 - CPSX'!$L$7="...")),"...",MONTH(B1028)),"")</f>
        <v>4</v>
      </c>
      <c r="B1028" s="10">
        <v>41758</v>
      </c>
      <c r="C1028" s="11" t="s">
        <v>39</v>
      </c>
      <c r="D1028" s="10">
        <v>41758</v>
      </c>
      <c r="E1028" s="8" t="s">
        <v>64</v>
      </c>
      <c r="F1028" s="5">
        <v>36231014</v>
      </c>
      <c r="G1028" s="15" t="s">
        <v>16</v>
      </c>
      <c r="H1028" s="7" t="s">
        <v>61</v>
      </c>
      <c r="I1028" s="5" t="str">
        <f>IF(AND(G1028="154",'154 - CPSX'!$L$7=TH!A1028),"154",IF(AND(G1028="632",'632 - CPSX'!$K$7=TH!A1028),"632",IF(AND(G1028="6421",'641 - CPSX'!$K$7=TH!A1028),"641",IF(AND(G1028="6422",'642 - CPSX'!$N$7=TH!A1028),"642",IF(AND(G1028="242",'242 - CPSX'!$L$7=TH!A1028),"242","")))))</f>
        <v/>
      </c>
    </row>
    <row r="1029" spans="1:9">
      <c r="A1029" s="6">
        <f>IF(B1029&lt;&gt;"",IF(OR(AND(G1029="154",'154 - CPSX'!$L$7="..."),AND(G1029="632",'632 - CPSX'!$K$7="..."),AND(G1029="641",'641 - CPSX'!$K$7="..."),AND(G1029="642",'642 - CPSX'!$N$7="..."),AND(G1029="242",'242 - CPSX'!$L$7="...")),"...",MONTH(B1029)),"")</f>
        <v>4</v>
      </c>
      <c r="B1029" s="10">
        <v>41758</v>
      </c>
      <c r="C1029" s="11" t="s">
        <v>39</v>
      </c>
      <c r="D1029" s="10">
        <v>41758</v>
      </c>
      <c r="E1029" s="8" t="s">
        <v>65</v>
      </c>
      <c r="F1029" s="5">
        <v>10859839</v>
      </c>
      <c r="G1029" s="15" t="s">
        <v>16</v>
      </c>
      <c r="H1029" s="7" t="s">
        <v>61</v>
      </c>
      <c r="I1029" s="5" t="str">
        <f>IF(AND(G1029="154",'154 - CPSX'!$L$7=TH!A1029),"154",IF(AND(G1029="632",'632 - CPSX'!$K$7=TH!A1029),"632",IF(AND(G1029="6421",'641 - CPSX'!$K$7=TH!A1029),"641",IF(AND(G1029="6422",'642 - CPSX'!$N$7=TH!A1029),"642",IF(AND(G1029="242",'242 - CPSX'!$L$7=TH!A1029),"242","")))))</f>
        <v/>
      </c>
    </row>
    <row r="1030" spans="1:9">
      <c r="A1030" s="6">
        <f>IF(B1030&lt;&gt;"",IF(OR(AND(G1030="154",'154 - CPSX'!$L$7="..."),AND(G1030="632",'632 - CPSX'!$K$7="..."),AND(G1030="641",'641 - CPSX'!$K$7="..."),AND(G1030="642",'642 - CPSX'!$N$7="..."),AND(G1030="242",'242 - CPSX'!$L$7="...")),"...",MONTH(B1030)),"")</f>
        <v>4</v>
      </c>
      <c r="B1030" s="10">
        <v>41758</v>
      </c>
      <c r="C1030" s="11" t="s">
        <v>39</v>
      </c>
      <c r="D1030" s="10">
        <v>41758</v>
      </c>
      <c r="E1030" s="8" t="s">
        <v>66</v>
      </c>
      <c r="F1030" s="5">
        <v>2615641</v>
      </c>
      <c r="G1030" s="15" t="s">
        <v>16</v>
      </c>
      <c r="H1030" s="7" t="s">
        <v>61</v>
      </c>
      <c r="I1030" s="5" t="str">
        <f>IF(AND(G1030="154",'154 - CPSX'!$L$7=TH!A1030),"154",IF(AND(G1030="632",'632 - CPSX'!$K$7=TH!A1030),"632",IF(AND(G1030="6421",'641 - CPSX'!$K$7=TH!A1030),"641",IF(AND(G1030="6422",'642 - CPSX'!$N$7=TH!A1030),"642",IF(AND(G1030="242",'242 - CPSX'!$L$7=TH!A1030),"242","")))))</f>
        <v/>
      </c>
    </row>
    <row r="1031" spans="1:9">
      <c r="A1031" s="6">
        <f>IF(B1031&lt;&gt;"",IF(OR(AND(G1031="154",'154 - CPSX'!$L$7="..."),AND(G1031="632",'632 - CPSX'!$K$7="..."),AND(G1031="641",'641 - CPSX'!$K$7="..."),AND(G1031="642",'642 - CPSX'!$N$7="..."),AND(G1031="242",'242 - CPSX'!$L$7="...")),"...",MONTH(B1031)),"")</f>
        <v>4</v>
      </c>
      <c r="B1031" s="10">
        <v>41758</v>
      </c>
      <c r="C1031" s="11" t="s">
        <v>39</v>
      </c>
      <c r="D1031" s="10">
        <v>41758</v>
      </c>
      <c r="E1031" s="8" t="s">
        <v>67</v>
      </c>
      <c r="F1031" s="5">
        <v>10010706</v>
      </c>
      <c r="G1031" s="15" t="s">
        <v>16</v>
      </c>
      <c r="H1031" s="7" t="s">
        <v>68</v>
      </c>
      <c r="I1031" s="5" t="str">
        <f>IF(AND(G1031="154",'154 - CPSX'!$L$7=TH!A1031),"154",IF(AND(G1031="632",'632 - CPSX'!$K$7=TH!A1031),"632",IF(AND(G1031="6421",'641 - CPSX'!$K$7=TH!A1031),"641",IF(AND(G1031="6422",'642 - CPSX'!$N$7=TH!A1031),"642",IF(AND(G1031="242",'242 - CPSX'!$L$7=TH!A1031),"242","")))))</f>
        <v/>
      </c>
    </row>
    <row r="1032" spans="1:9">
      <c r="A1032" s="6">
        <f>IF(B1032&lt;&gt;"",IF(OR(AND(G1032="154",'154 - CPSX'!$L$7="..."),AND(G1032="632",'632 - CPSX'!$K$7="..."),AND(G1032="641",'641 - CPSX'!$K$7="..."),AND(G1032="642",'642 - CPSX'!$N$7="..."),AND(G1032="242",'242 - CPSX'!$L$7="...")),"...",MONTH(B1032)),"")</f>
        <v>4</v>
      </c>
      <c r="B1032" s="10">
        <v>41758</v>
      </c>
      <c r="C1032" s="11" t="s">
        <v>39</v>
      </c>
      <c r="D1032" s="10">
        <v>41758</v>
      </c>
      <c r="E1032" s="8" t="s">
        <v>69</v>
      </c>
      <c r="F1032" s="5">
        <v>1816167</v>
      </c>
      <c r="G1032" s="15" t="s">
        <v>16</v>
      </c>
      <c r="H1032" s="7" t="s">
        <v>61</v>
      </c>
      <c r="I1032" s="5" t="str">
        <f>IF(AND(G1032="154",'154 - CPSX'!$L$7=TH!A1032),"154",IF(AND(G1032="632",'632 - CPSX'!$K$7=TH!A1032),"632",IF(AND(G1032="6421",'641 - CPSX'!$K$7=TH!A1032),"641",IF(AND(G1032="6422",'642 - CPSX'!$N$7=TH!A1032),"642",IF(AND(G1032="242",'242 - CPSX'!$L$7=TH!A1032),"242","")))))</f>
        <v/>
      </c>
    </row>
    <row r="1033" spans="1:9">
      <c r="A1033" s="6">
        <f>IF(B1033&lt;&gt;"",IF(OR(AND(G1033="154",'154 - CPSX'!$L$7="..."),AND(G1033="632",'632 - CPSX'!$K$7="..."),AND(G1033="641",'641 - CPSX'!$K$7="..."),AND(G1033="642",'642 - CPSX'!$N$7="..."),AND(G1033="242",'242 - CPSX'!$L$7="...")),"...",MONTH(B1033)),"")</f>
        <v>4</v>
      </c>
      <c r="B1033" s="10">
        <v>41758</v>
      </c>
      <c r="C1033" s="11" t="s">
        <v>39</v>
      </c>
      <c r="D1033" s="10">
        <v>41758</v>
      </c>
      <c r="E1033" s="8" t="s">
        <v>76</v>
      </c>
      <c r="F1033" s="5">
        <v>14685333</v>
      </c>
      <c r="G1033" s="15" t="s">
        <v>16</v>
      </c>
      <c r="H1033" s="7" t="s">
        <v>77</v>
      </c>
      <c r="I1033" s="5" t="str">
        <f>IF(AND(G1033="154",'154 - CPSX'!$L$7=TH!A1033),"154",IF(AND(G1033="632",'632 - CPSX'!$K$7=TH!A1033),"632",IF(AND(G1033="6421",'641 - CPSX'!$K$7=TH!A1033),"641",IF(AND(G1033="6422",'642 - CPSX'!$N$7=TH!A1033),"642",IF(AND(G1033="242",'242 - CPSX'!$L$7=TH!A1033),"242","")))))</f>
        <v/>
      </c>
    </row>
    <row r="1034" spans="1:9">
      <c r="A1034" s="6">
        <f>IF(B1034&lt;&gt;"",IF(OR(AND(G1034="154",'154 - CPSX'!$L$7="..."),AND(G1034="632",'632 - CPSX'!$K$7="..."),AND(G1034="641",'641 - CPSX'!$K$7="..."),AND(G1034="642",'642 - CPSX'!$N$7="..."),AND(G1034="242",'242 - CPSX'!$L$7="...")),"...",MONTH(B1034)),"")</f>
        <v>4</v>
      </c>
      <c r="B1034" s="10">
        <v>41758</v>
      </c>
      <c r="C1034" s="11" t="s">
        <v>39</v>
      </c>
      <c r="D1034" s="10">
        <v>41758</v>
      </c>
      <c r="E1034" s="8" t="s">
        <v>78</v>
      </c>
      <c r="F1034" s="5">
        <v>94727292</v>
      </c>
      <c r="G1034" s="15" t="s">
        <v>16</v>
      </c>
      <c r="H1034" s="7" t="s">
        <v>77</v>
      </c>
      <c r="I1034" s="5" t="str">
        <f>IF(AND(G1034="154",'154 - CPSX'!$L$7=TH!A1034),"154",IF(AND(G1034="632",'632 - CPSX'!$K$7=TH!A1034),"632",IF(AND(G1034="6421",'641 - CPSX'!$K$7=TH!A1034),"641",IF(AND(G1034="6422",'642 - CPSX'!$N$7=TH!A1034),"642",IF(AND(G1034="242",'242 - CPSX'!$L$7=TH!A1034),"242","")))))</f>
        <v/>
      </c>
    </row>
    <row r="1035" spans="1:9">
      <c r="A1035" s="6">
        <f>IF(B1035&lt;&gt;"",IF(OR(AND(G1035="154",'154 - CPSX'!$L$7="..."),AND(G1035="632",'632 - CPSX'!$K$7="..."),AND(G1035="641",'641 - CPSX'!$K$7="..."),AND(G1035="642",'642 - CPSX'!$N$7="..."),AND(G1035="242",'242 - CPSX'!$L$7="...")),"...",MONTH(B1035)),"")</f>
        <v>4</v>
      </c>
      <c r="B1035" s="10">
        <v>41758</v>
      </c>
      <c r="C1035" s="11" t="s">
        <v>39</v>
      </c>
      <c r="D1035" s="10">
        <v>41758</v>
      </c>
      <c r="E1035" s="8" t="s">
        <v>79</v>
      </c>
      <c r="F1035" s="5">
        <v>1410000</v>
      </c>
      <c r="G1035" s="15" t="s">
        <v>16</v>
      </c>
      <c r="H1035" s="7" t="s">
        <v>77</v>
      </c>
      <c r="I1035" s="5" t="str">
        <f>IF(AND(G1035="154",'154 - CPSX'!$L$7=TH!A1035),"154",IF(AND(G1035="632",'632 - CPSX'!$K$7=TH!A1035),"632",IF(AND(G1035="6421",'641 - CPSX'!$K$7=TH!A1035),"641",IF(AND(G1035="6422",'642 - CPSX'!$N$7=TH!A1035),"642",IF(AND(G1035="242",'242 - CPSX'!$L$7=TH!A1035),"242","")))))</f>
        <v/>
      </c>
    </row>
    <row r="1036" spans="1:9">
      <c r="A1036" s="6">
        <f>IF(B1036&lt;&gt;"",IF(OR(AND(G1036="154",'154 - CPSX'!$L$7="..."),AND(G1036="632",'632 - CPSX'!$K$7="..."),AND(G1036="641",'641 - CPSX'!$K$7="..."),AND(G1036="642",'642 - CPSX'!$N$7="..."),AND(G1036="242",'242 - CPSX'!$L$7="...")),"...",MONTH(B1036)),"")</f>
        <v>4</v>
      </c>
      <c r="B1036" s="10">
        <v>41758</v>
      </c>
      <c r="C1036" s="11" t="s">
        <v>39</v>
      </c>
      <c r="D1036" s="10">
        <v>41758</v>
      </c>
      <c r="E1036" s="8" t="s">
        <v>80</v>
      </c>
      <c r="F1036" s="5">
        <v>13245000</v>
      </c>
      <c r="G1036" s="15" t="s">
        <v>16</v>
      </c>
      <c r="H1036" s="7" t="s">
        <v>77</v>
      </c>
      <c r="I1036" s="5" t="str">
        <f>IF(AND(G1036="154",'154 - CPSX'!$L$7=TH!A1036),"154",IF(AND(G1036="632",'632 - CPSX'!$K$7=TH!A1036),"632",IF(AND(G1036="6421",'641 - CPSX'!$K$7=TH!A1036),"641",IF(AND(G1036="6422",'642 - CPSX'!$N$7=TH!A1036),"642",IF(AND(G1036="242",'242 - CPSX'!$L$7=TH!A1036),"242","")))))</f>
        <v/>
      </c>
    </row>
    <row r="1037" spans="1:9">
      <c r="A1037" s="6">
        <f>IF(B1037&lt;&gt;"",IF(OR(AND(G1037="154",'154 - CPSX'!$L$7="..."),AND(G1037="632",'632 - CPSX'!$K$7="..."),AND(G1037="641",'641 - CPSX'!$K$7="..."),AND(G1037="642",'642 - CPSX'!$N$7="..."),AND(G1037="242",'242 - CPSX'!$L$7="...")),"...",MONTH(B1037)),"")</f>
        <v>4</v>
      </c>
      <c r="B1037" s="10">
        <v>41758</v>
      </c>
      <c r="C1037" s="11" t="s">
        <v>39</v>
      </c>
      <c r="D1037" s="10">
        <v>41758</v>
      </c>
      <c r="E1037" s="8" t="s">
        <v>81</v>
      </c>
      <c r="F1037" s="5">
        <v>2700540</v>
      </c>
      <c r="G1037" s="15" t="s">
        <v>16</v>
      </c>
      <c r="H1037" s="7" t="s">
        <v>82</v>
      </c>
      <c r="I1037" s="5" t="str">
        <f>IF(AND(G1037="154",'154 - CPSX'!$L$7=TH!A1037),"154",IF(AND(G1037="632",'632 - CPSX'!$K$7=TH!A1037),"632",IF(AND(G1037="6421",'641 - CPSX'!$K$7=TH!A1037),"641",IF(AND(G1037="6422",'642 - CPSX'!$N$7=TH!A1037),"642",IF(AND(G1037="242",'242 - CPSX'!$L$7=TH!A1037),"242","")))))</f>
        <v/>
      </c>
    </row>
    <row r="1038" spans="1:9">
      <c r="A1038" s="6">
        <f>IF(B1038&lt;&gt;"",IF(OR(AND(G1038="154",'154 - CPSX'!$L$7="..."),AND(G1038="632",'632 - CPSX'!$K$7="..."),AND(G1038="641",'641 - CPSX'!$K$7="..."),AND(G1038="642",'642 - CPSX'!$N$7="..."),AND(G1038="242",'242 - CPSX'!$L$7="...")),"...",MONTH(B1038)),"")</f>
        <v>4</v>
      </c>
      <c r="B1038" s="10">
        <v>41758</v>
      </c>
      <c r="C1038" s="11" t="s">
        <v>39</v>
      </c>
      <c r="D1038" s="10">
        <v>41758</v>
      </c>
      <c r="E1038" s="8" t="s">
        <v>83</v>
      </c>
      <c r="F1038" s="5">
        <v>17149140</v>
      </c>
      <c r="G1038" s="15" t="s">
        <v>16</v>
      </c>
      <c r="H1038" s="7" t="s">
        <v>82</v>
      </c>
      <c r="I1038" s="5" t="str">
        <f>IF(AND(G1038="154",'154 - CPSX'!$L$7=TH!A1038),"154",IF(AND(G1038="632",'632 - CPSX'!$K$7=TH!A1038),"632",IF(AND(G1038="6421",'641 - CPSX'!$K$7=TH!A1038),"641",IF(AND(G1038="6422",'642 - CPSX'!$N$7=TH!A1038),"642",IF(AND(G1038="242",'242 - CPSX'!$L$7=TH!A1038),"242","")))))</f>
        <v/>
      </c>
    </row>
    <row r="1039" spans="1:9">
      <c r="A1039" s="6">
        <f>IF(B1039&lt;&gt;"",IF(OR(AND(G1039="154",'154 - CPSX'!$L$7="..."),AND(G1039="632",'632 - CPSX'!$K$7="..."),AND(G1039="641",'641 - CPSX'!$K$7="..."),AND(G1039="642",'642 - CPSX'!$N$7="..."),AND(G1039="242",'242 - CPSX'!$L$7="...")),"...",MONTH(B1039)),"")</f>
        <v>4</v>
      </c>
      <c r="B1039" s="10">
        <v>41758</v>
      </c>
      <c r="C1039" s="11" t="s">
        <v>39</v>
      </c>
      <c r="D1039" s="10">
        <v>41758</v>
      </c>
      <c r="E1039" s="8" t="s">
        <v>84</v>
      </c>
      <c r="F1039" s="5">
        <v>450090</v>
      </c>
      <c r="G1039" s="15" t="s">
        <v>16</v>
      </c>
      <c r="H1039" s="7" t="s">
        <v>85</v>
      </c>
      <c r="I1039" s="5" t="str">
        <f>IF(AND(G1039="154",'154 - CPSX'!$L$7=TH!A1039),"154",IF(AND(G1039="632",'632 - CPSX'!$K$7=TH!A1039),"632",IF(AND(G1039="6421",'641 - CPSX'!$K$7=TH!A1039),"641",IF(AND(G1039="6422",'642 - CPSX'!$N$7=TH!A1039),"642",IF(AND(G1039="242",'242 - CPSX'!$L$7=TH!A1039),"242","")))))</f>
        <v/>
      </c>
    </row>
    <row r="1040" spans="1:9">
      <c r="A1040" s="6">
        <f>IF(B1040&lt;&gt;"",IF(OR(AND(G1040="154",'154 - CPSX'!$L$7="..."),AND(G1040="632",'632 - CPSX'!$K$7="..."),AND(G1040="641",'641 - CPSX'!$K$7="..."),AND(G1040="642",'642 - CPSX'!$N$7="..."),AND(G1040="242",'242 - CPSX'!$L$7="...")),"...",MONTH(B1040)),"")</f>
        <v>4</v>
      </c>
      <c r="B1040" s="10">
        <v>41758</v>
      </c>
      <c r="C1040" s="11" t="s">
        <v>39</v>
      </c>
      <c r="D1040" s="10">
        <v>41758</v>
      </c>
      <c r="E1040" s="8" t="s">
        <v>86</v>
      </c>
      <c r="F1040" s="5">
        <v>2858190</v>
      </c>
      <c r="G1040" s="15" t="s">
        <v>16</v>
      </c>
      <c r="H1040" s="7" t="s">
        <v>85</v>
      </c>
      <c r="I1040" s="5" t="str">
        <f>IF(AND(G1040="154",'154 - CPSX'!$L$7=TH!A1040),"154",IF(AND(G1040="632",'632 - CPSX'!$K$7=TH!A1040),"632",IF(AND(G1040="6421",'641 - CPSX'!$K$7=TH!A1040),"641",IF(AND(G1040="6422",'642 - CPSX'!$N$7=TH!A1040),"642",IF(AND(G1040="242",'242 - CPSX'!$L$7=TH!A1040),"242","")))))</f>
        <v/>
      </c>
    </row>
    <row r="1041" spans="1:9">
      <c r="A1041" s="6">
        <f>IF(B1041&lt;&gt;"",IF(OR(AND(G1041="154",'154 - CPSX'!$L$7="..."),AND(G1041="632",'632 - CPSX'!$K$7="..."),AND(G1041="641",'641 - CPSX'!$K$7="..."),AND(G1041="642",'642 - CPSX'!$N$7="..."),AND(G1041="242",'242 - CPSX'!$L$7="...")),"...",MONTH(B1041)),"")</f>
        <v>4</v>
      </c>
      <c r="B1041" s="10">
        <v>41758</v>
      </c>
      <c r="C1041" s="11" t="s">
        <v>39</v>
      </c>
      <c r="D1041" s="10">
        <v>41758</v>
      </c>
      <c r="E1041" s="8" t="s">
        <v>87</v>
      </c>
      <c r="F1041" s="5">
        <v>150030</v>
      </c>
      <c r="G1041" s="15" t="s">
        <v>16</v>
      </c>
      <c r="H1041" s="7" t="s">
        <v>229</v>
      </c>
      <c r="I1041" s="5" t="str">
        <f>IF(AND(G1041="154",'154 - CPSX'!$L$7=TH!A1041),"154",IF(AND(G1041="632",'632 - CPSX'!$K$7=TH!A1041),"632",IF(AND(G1041="6421",'641 - CPSX'!$K$7=TH!A1041),"641",IF(AND(G1041="6422",'642 - CPSX'!$N$7=TH!A1041),"642",IF(AND(G1041="242",'242 - CPSX'!$L$7=TH!A1041),"242","")))))</f>
        <v/>
      </c>
    </row>
    <row r="1042" spans="1:9">
      <c r="A1042" s="6">
        <f>IF(B1042&lt;&gt;"",IF(OR(AND(G1042="154",'154 - CPSX'!$L$7="..."),AND(G1042="632",'632 - CPSX'!$K$7="..."),AND(G1042="641",'641 - CPSX'!$K$7="..."),AND(G1042="642",'642 - CPSX'!$N$7="..."),AND(G1042="242",'242 - CPSX'!$L$7="...")),"...",MONTH(B1042)),"")</f>
        <v>4</v>
      </c>
      <c r="B1042" s="10">
        <v>41758</v>
      </c>
      <c r="C1042" s="11" t="s">
        <v>39</v>
      </c>
      <c r="D1042" s="10">
        <v>41758</v>
      </c>
      <c r="E1042" s="8" t="s">
        <v>88</v>
      </c>
      <c r="F1042" s="5">
        <v>952730</v>
      </c>
      <c r="G1042" s="15" t="s">
        <v>16</v>
      </c>
      <c r="H1042" s="7" t="s">
        <v>229</v>
      </c>
      <c r="I1042" s="5" t="str">
        <f>IF(AND(G1042="154",'154 - CPSX'!$L$7=TH!A1042),"154",IF(AND(G1042="632",'632 - CPSX'!$K$7=TH!A1042),"632",IF(AND(G1042="6421",'641 - CPSX'!$K$7=TH!A1042),"641",IF(AND(G1042="6422",'642 - CPSX'!$N$7=TH!A1042),"642",IF(AND(G1042="242",'242 - CPSX'!$L$7=TH!A1042),"242","")))))</f>
        <v/>
      </c>
    </row>
    <row r="1043" spans="1:9">
      <c r="A1043" s="6">
        <f>IF(B1043&lt;&gt;"",IF(OR(AND(G1043="154",'154 - CPSX'!$L$7="..."),AND(G1043="632",'632 - CPSX'!$K$7="..."),AND(G1043="641",'641 - CPSX'!$K$7="..."),AND(G1043="642",'642 - CPSX'!$N$7="..."),AND(G1043="242",'242 - CPSX'!$L$7="...")),"...",MONTH(B1043)),"")</f>
        <v>5</v>
      </c>
      <c r="B1043" s="10">
        <v>41790</v>
      </c>
      <c r="C1043" s="11" t="s">
        <v>39</v>
      </c>
      <c r="D1043" s="10">
        <v>41766</v>
      </c>
      <c r="E1043" s="8" t="s">
        <v>514</v>
      </c>
      <c r="F1043" s="5">
        <v>17484300</v>
      </c>
      <c r="G1043" s="15" t="s">
        <v>16</v>
      </c>
      <c r="H1043" s="7" t="s">
        <v>18</v>
      </c>
      <c r="I1043" s="5" t="str">
        <f>IF(AND(G1043="154",'154 - CPSX'!$L$7=TH!A1043),"154",IF(AND(G1043="632",'632 - CPSX'!$K$7=TH!A1043),"632",IF(AND(G1043="6421",'641 - CPSX'!$K$7=TH!A1043),"641",IF(AND(G1043="6422",'642 - CPSX'!$N$7=TH!A1043),"642",IF(AND(G1043="242",'242 - CPSX'!$L$7=TH!A1043),"242","")))))</f>
        <v/>
      </c>
    </row>
    <row r="1044" spans="1:9">
      <c r="A1044" s="6">
        <f>IF(B1044&lt;&gt;"",IF(OR(AND(G1044="154",'154 - CPSX'!$L$7="..."),AND(G1044="632",'632 - CPSX'!$K$7="..."),AND(G1044="641",'641 - CPSX'!$K$7="..."),AND(G1044="642",'642 - CPSX'!$N$7="..."),AND(G1044="242",'242 - CPSX'!$L$7="...")),"...",MONTH(B1044)),"")</f>
        <v>5</v>
      </c>
      <c r="B1044" s="10">
        <v>41790</v>
      </c>
      <c r="C1044" s="11" t="s">
        <v>39</v>
      </c>
      <c r="D1044" s="10">
        <v>41775</v>
      </c>
      <c r="E1044" s="8" t="s">
        <v>515</v>
      </c>
      <c r="F1044" s="5">
        <v>18048600</v>
      </c>
      <c r="G1044" s="15" t="s">
        <v>16</v>
      </c>
      <c r="H1044" s="7" t="s">
        <v>18</v>
      </c>
      <c r="I1044" s="5" t="str">
        <f>IF(AND(G1044="154",'154 - CPSX'!$L$7=TH!A1044),"154",IF(AND(G1044="632",'632 - CPSX'!$K$7=TH!A1044),"632",IF(AND(G1044="6421",'641 - CPSX'!$K$7=TH!A1044),"641",IF(AND(G1044="6422",'642 - CPSX'!$N$7=TH!A1044),"642",IF(AND(G1044="242",'242 - CPSX'!$L$7=TH!A1044),"242","")))))</f>
        <v/>
      </c>
    </row>
    <row r="1045" spans="1:9">
      <c r="A1045" s="6">
        <f>IF(B1045&lt;&gt;"",IF(OR(AND(G1045="154",'154 - CPSX'!$L$7="..."),AND(G1045="632",'632 - CPSX'!$K$7="..."),AND(G1045="641",'641 - CPSX'!$K$7="..."),AND(G1045="642",'642 - CPSX'!$N$7="..."),AND(G1045="242",'242 - CPSX'!$L$7="...")),"...",MONTH(B1045)),"")</f>
        <v>5</v>
      </c>
      <c r="B1045" s="10">
        <v>41790</v>
      </c>
      <c r="C1045" s="11" t="s">
        <v>39</v>
      </c>
      <c r="D1045" s="10">
        <v>41785</v>
      </c>
      <c r="E1045" s="8" t="s">
        <v>516</v>
      </c>
      <c r="F1045" s="5">
        <v>22824000</v>
      </c>
      <c r="G1045" s="15" t="s">
        <v>16</v>
      </c>
      <c r="H1045" s="7" t="s">
        <v>18</v>
      </c>
      <c r="I1045" s="5" t="str">
        <f>IF(AND(G1045="154",'154 - CPSX'!$L$7=TH!A1045),"154",IF(AND(G1045="632",'632 - CPSX'!$K$7=TH!A1045),"632",IF(AND(G1045="6421",'641 - CPSX'!$K$7=TH!A1045),"641",IF(AND(G1045="6422",'642 - CPSX'!$N$7=TH!A1045),"642",IF(AND(G1045="242",'242 - CPSX'!$L$7=TH!A1045),"242","")))))</f>
        <v/>
      </c>
    </row>
    <row r="1046" spans="1:9">
      <c r="A1046" s="6">
        <f>IF(B1046&lt;&gt;"",IF(OR(AND(G1046="154",'154 - CPSX'!$L$7="..."),AND(G1046="632",'632 - CPSX'!$K$7="..."),AND(G1046="641",'641 - CPSX'!$K$7="..."),AND(G1046="642",'642 - CPSX'!$N$7="..."),AND(G1046="242",'242 - CPSX'!$L$7="...")),"...",MONTH(B1046)),"")</f>
        <v>5</v>
      </c>
      <c r="B1046" s="10">
        <v>41766</v>
      </c>
      <c r="C1046" s="11" t="s">
        <v>160</v>
      </c>
      <c r="D1046" s="10">
        <v>41766</v>
      </c>
      <c r="E1046" s="8" t="s">
        <v>490</v>
      </c>
      <c r="F1046" s="5">
        <v>11120000</v>
      </c>
      <c r="G1046" s="15" t="s">
        <v>16</v>
      </c>
      <c r="H1046" s="7" t="s">
        <v>212</v>
      </c>
      <c r="I1046" s="5" t="str">
        <f>IF(AND(G1046="154",'154 - CPSX'!$L$7=TH!A1046),"154",IF(AND(G1046="632",'632 - CPSX'!$K$7=TH!A1046),"632",IF(AND(G1046="6421",'641 - CPSX'!$K$7=TH!A1046),"641",IF(AND(G1046="6422",'642 - CPSX'!$N$7=TH!A1046),"642",IF(AND(G1046="242",'242 - CPSX'!$L$7=TH!A1046),"242","")))))</f>
        <v/>
      </c>
    </row>
    <row r="1047" spans="1:9">
      <c r="A1047" s="6">
        <f>IF(B1047&lt;&gt;"",IF(OR(AND(G1047="154",'154 - CPSX'!$L$7="..."),AND(G1047="632",'632 - CPSX'!$K$7="..."),AND(G1047="641",'641 - CPSX'!$K$7="..."),AND(G1047="642",'642 - CPSX'!$N$7="..."),AND(G1047="242",'242 - CPSX'!$L$7="...")),"...",MONTH(B1047)),"")</f>
        <v>5</v>
      </c>
      <c r="B1047" s="10">
        <v>41769</v>
      </c>
      <c r="C1047" s="11" t="s">
        <v>178</v>
      </c>
      <c r="D1047" s="10">
        <v>41769</v>
      </c>
      <c r="E1047" s="8" t="s">
        <v>40</v>
      </c>
      <c r="F1047" s="5">
        <v>1154618</v>
      </c>
      <c r="G1047" s="15" t="s">
        <v>16</v>
      </c>
      <c r="H1047" s="7" t="s">
        <v>212</v>
      </c>
      <c r="I1047" s="5" t="str">
        <f>IF(AND(G1047="154",'154 - CPSX'!$L$7=TH!A1047),"154",IF(AND(G1047="632",'632 - CPSX'!$K$7=TH!A1047),"632",IF(AND(G1047="6421",'641 - CPSX'!$K$7=TH!A1047),"641",IF(AND(G1047="6422",'642 - CPSX'!$N$7=TH!A1047),"642",IF(AND(G1047="242",'242 - CPSX'!$L$7=TH!A1047),"242","")))))</f>
        <v/>
      </c>
    </row>
    <row r="1048" spans="1:9">
      <c r="A1048" s="6">
        <f>IF(B1048&lt;&gt;"",IF(OR(AND(G1048="154",'154 - CPSX'!$L$7="..."),AND(G1048="632",'632 - CPSX'!$K$7="..."),AND(G1048="641",'641 - CPSX'!$K$7="..."),AND(G1048="642",'642 - CPSX'!$N$7="..."),AND(G1048="242",'242 - CPSX'!$L$7="...")),"...",MONTH(B1048)),"")</f>
        <v>5</v>
      </c>
      <c r="B1048" s="10">
        <v>41771</v>
      </c>
      <c r="C1048" s="11" t="s">
        <v>161</v>
      </c>
      <c r="D1048" s="10">
        <v>41771</v>
      </c>
      <c r="E1048" s="8" t="s">
        <v>490</v>
      </c>
      <c r="F1048" s="5">
        <v>12240000</v>
      </c>
      <c r="G1048" s="15" t="s">
        <v>16</v>
      </c>
      <c r="H1048" s="7" t="s">
        <v>212</v>
      </c>
      <c r="I1048" s="5" t="str">
        <f>IF(AND(G1048="154",'154 - CPSX'!$L$7=TH!A1048),"154",IF(AND(G1048="632",'632 - CPSX'!$K$7=TH!A1048),"632",IF(AND(G1048="6421",'641 - CPSX'!$K$7=TH!A1048),"641",IF(AND(G1048="6422",'642 - CPSX'!$N$7=TH!A1048),"642",IF(AND(G1048="242",'242 - CPSX'!$L$7=TH!A1048),"242","")))))</f>
        <v/>
      </c>
    </row>
    <row r="1049" spans="1:9">
      <c r="A1049" s="6">
        <f>IF(B1049&lt;&gt;"",IF(OR(AND(G1049="154",'154 - CPSX'!$L$7="..."),AND(G1049="632",'632 - CPSX'!$K$7="..."),AND(G1049="641",'641 - CPSX'!$K$7="..."),AND(G1049="642",'642 - CPSX'!$N$7="..."),AND(G1049="242",'242 - CPSX'!$L$7="...")),"...",MONTH(B1049)),"")</f>
        <v>5</v>
      </c>
      <c r="B1049" s="10">
        <v>41774</v>
      </c>
      <c r="C1049" s="11" t="s">
        <v>152</v>
      </c>
      <c r="D1049" s="10">
        <v>41774</v>
      </c>
      <c r="E1049" s="8" t="s">
        <v>40</v>
      </c>
      <c r="F1049" s="5">
        <v>2057273</v>
      </c>
      <c r="G1049" s="15" t="s">
        <v>16</v>
      </c>
      <c r="H1049" s="7" t="s">
        <v>212</v>
      </c>
      <c r="I1049" s="5" t="str">
        <f>IF(AND(G1049="154",'154 - CPSX'!$L$7=TH!A1049),"154",IF(AND(G1049="632",'632 - CPSX'!$K$7=TH!A1049),"632",IF(AND(G1049="6421",'641 - CPSX'!$K$7=TH!A1049),"641",IF(AND(G1049="6422",'642 - CPSX'!$N$7=TH!A1049),"642",IF(AND(G1049="242",'242 - CPSX'!$L$7=TH!A1049),"242","")))))</f>
        <v/>
      </c>
    </row>
    <row r="1050" spans="1:9">
      <c r="A1050" s="6">
        <f>IF(B1050&lt;&gt;"",IF(OR(AND(G1050="154",'154 - CPSX'!$L$7="..."),AND(G1050="632",'632 - CPSX'!$K$7="..."),AND(G1050="641",'641 - CPSX'!$K$7="..."),AND(G1050="642",'642 - CPSX'!$N$7="..."),AND(G1050="242",'242 - CPSX'!$L$7="...")),"...",MONTH(B1050)),"")</f>
        <v>5</v>
      </c>
      <c r="B1050" s="10">
        <v>41774</v>
      </c>
      <c r="C1050" s="11" t="s">
        <v>154</v>
      </c>
      <c r="D1050" s="10">
        <v>41774</v>
      </c>
      <c r="E1050" s="8" t="s">
        <v>490</v>
      </c>
      <c r="F1050" s="5">
        <v>11280000</v>
      </c>
      <c r="G1050" s="15" t="s">
        <v>16</v>
      </c>
      <c r="H1050" s="7" t="s">
        <v>212</v>
      </c>
      <c r="I1050" s="5" t="str">
        <f>IF(AND(G1050="154",'154 - CPSX'!$L$7=TH!A1050),"154",IF(AND(G1050="632",'632 - CPSX'!$K$7=TH!A1050),"632",IF(AND(G1050="6421",'641 - CPSX'!$K$7=TH!A1050),"641",IF(AND(G1050="6422",'642 - CPSX'!$N$7=TH!A1050),"642",IF(AND(G1050="242",'242 - CPSX'!$L$7=TH!A1050),"242","")))))</f>
        <v/>
      </c>
    </row>
    <row r="1051" spans="1:9">
      <c r="A1051" s="6">
        <f>IF(B1051&lt;&gt;"",IF(OR(AND(G1051="154",'154 - CPSX'!$L$7="..."),AND(G1051="632",'632 - CPSX'!$K$7="..."),AND(G1051="641",'641 - CPSX'!$K$7="..."),AND(G1051="642",'642 - CPSX'!$N$7="..."),AND(G1051="242",'242 - CPSX'!$L$7="...")),"...",MONTH(B1051)),"")</f>
        <v>5</v>
      </c>
      <c r="B1051" s="10">
        <v>41777</v>
      </c>
      <c r="C1051" s="11" t="s">
        <v>162</v>
      </c>
      <c r="D1051" s="10">
        <v>41777</v>
      </c>
      <c r="E1051" s="8" t="s">
        <v>490</v>
      </c>
      <c r="F1051" s="5">
        <v>11360000</v>
      </c>
      <c r="G1051" s="15" t="s">
        <v>16</v>
      </c>
      <c r="H1051" s="7" t="s">
        <v>212</v>
      </c>
      <c r="I1051" s="5" t="str">
        <f>IF(AND(G1051="154",'154 - CPSX'!$L$7=TH!A1051),"154",IF(AND(G1051="632",'632 - CPSX'!$K$7=TH!A1051),"632",IF(AND(G1051="6421",'641 - CPSX'!$K$7=TH!A1051),"641",IF(AND(G1051="6422",'642 - CPSX'!$N$7=TH!A1051),"642",IF(AND(G1051="242",'242 - CPSX'!$L$7=TH!A1051),"242","")))))</f>
        <v/>
      </c>
    </row>
    <row r="1052" spans="1:9">
      <c r="A1052" s="6">
        <f>IF(B1052&lt;&gt;"",IF(OR(AND(G1052="154",'154 - CPSX'!$L$7="..."),AND(G1052="632",'632 - CPSX'!$K$7="..."),AND(G1052="641",'641 - CPSX'!$K$7="..."),AND(G1052="642",'642 - CPSX'!$N$7="..."),AND(G1052="242",'242 - CPSX'!$L$7="...")),"...",MONTH(B1052)),"")</f>
        <v>5</v>
      </c>
      <c r="B1052" s="10">
        <v>41790</v>
      </c>
      <c r="C1052" s="11" t="s">
        <v>142</v>
      </c>
      <c r="D1052" s="10">
        <v>41790</v>
      </c>
      <c r="E1052" s="8" t="s">
        <v>40</v>
      </c>
      <c r="F1052" s="5">
        <v>3085909</v>
      </c>
      <c r="G1052" s="15" t="s">
        <v>16</v>
      </c>
      <c r="H1052" s="7" t="s">
        <v>212</v>
      </c>
      <c r="I1052" s="5" t="str">
        <f>IF(AND(G1052="154",'154 - CPSX'!$L$7=TH!A1052),"154",IF(AND(G1052="632",'632 - CPSX'!$K$7=TH!A1052),"632",IF(AND(G1052="6421",'641 - CPSX'!$K$7=TH!A1052),"641",IF(AND(G1052="6422",'642 - CPSX'!$N$7=TH!A1052),"642",IF(AND(G1052="242",'242 - CPSX'!$L$7=TH!A1052),"242","")))))</f>
        <v/>
      </c>
    </row>
    <row r="1053" spans="1:9">
      <c r="A1053" s="6">
        <f>IF(B1053&lt;&gt;"",IF(OR(AND(G1053="154",'154 - CPSX'!$L$7="..."),AND(G1053="632",'632 - CPSX'!$K$7="..."),AND(G1053="641",'641 - CPSX'!$K$7="..."),AND(G1053="642",'642 - CPSX'!$N$7="..."),AND(G1053="242",'242 - CPSX'!$L$7="...")),"...",MONTH(B1053)),"")</f>
        <v>5</v>
      </c>
      <c r="B1053" s="10">
        <v>41790</v>
      </c>
      <c r="C1053" s="11" t="s">
        <v>182</v>
      </c>
      <c r="D1053" s="10">
        <v>41790</v>
      </c>
      <c r="E1053" s="8" t="s">
        <v>40</v>
      </c>
      <c r="F1053" s="5">
        <v>845345</v>
      </c>
      <c r="G1053" s="15" t="s">
        <v>16</v>
      </c>
      <c r="H1053" s="7" t="s">
        <v>212</v>
      </c>
      <c r="I1053" s="5" t="str">
        <f>IF(AND(G1053="154",'154 - CPSX'!$L$7=TH!A1053),"154",IF(AND(G1053="632",'632 - CPSX'!$K$7=TH!A1053),"632",IF(AND(G1053="6421",'641 - CPSX'!$K$7=TH!A1053),"641",IF(AND(G1053="6422",'642 - CPSX'!$N$7=TH!A1053),"642",IF(AND(G1053="242",'242 - CPSX'!$L$7=TH!A1053),"242","")))))</f>
        <v/>
      </c>
    </row>
    <row r="1054" spans="1:9">
      <c r="A1054" s="6">
        <f>IF(B1054&lt;&gt;"",IF(OR(AND(G1054="154",'154 - CPSX'!$L$7="..."),AND(G1054="632",'632 - CPSX'!$K$7="..."),AND(G1054="641",'641 - CPSX'!$K$7="..."),AND(G1054="642",'642 - CPSX'!$N$7="..."),AND(G1054="242",'242 - CPSX'!$L$7="...")),"...",MONTH(B1054)),"")</f>
        <v>5</v>
      </c>
      <c r="B1054" s="10">
        <v>41760</v>
      </c>
      <c r="C1054" s="11" t="s">
        <v>41</v>
      </c>
      <c r="D1054" s="10">
        <v>41760</v>
      </c>
      <c r="E1054" s="8" t="s">
        <v>468</v>
      </c>
      <c r="F1054" s="5">
        <v>432558500</v>
      </c>
      <c r="G1054" s="15" t="s">
        <v>16</v>
      </c>
      <c r="H1054" s="7" t="s">
        <v>24</v>
      </c>
      <c r="I1054" s="5" t="str">
        <f>IF(AND(G1054="154",'154 - CPSX'!$L$7=TH!A1054),"154",IF(AND(G1054="632",'632 - CPSX'!$K$7=TH!A1054),"632",IF(AND(G1054="6421",'641 - CPSX'!$K$7=TH!A1054),"641",IF(AND(G1054="6422",'642 - CPSX'!$N$7=TH!A1054),"642",IF(AND(G1054="242",'242 - CPSX'!$L$7=TH!A1054),"242","")))))</f>
        <v/>
      </c>
    </row>
    <row r="1055" spans="1:9">
      <c r="A1055" s="6">
        <f>IF(B1055&lt;&gt;"",IF(OR(AND(G1055="154",'154 - CPSX'!$L$7="..."),AND(G1055="632",'632 - CPSX'!$K$7="..."),AND(G1055="641",'641 - CPSX'!$K$7="..."),AND(G1055="642",'642 - CPSX'!$N$7="..."),AND(G1055="242",'242 - CPSX'!$L$7="...")),"...",MONTH(B1055)),"")</f>
        <v>5</v>
      </c>
      <c r="B1055" s="10">
        <v>41760</v>
      </c>
      <c r="C1055" s="11" t="s">
        <v>41</v>
      </c>
      <c r="D1055" s="10">
        <v>41760</v>
      </c>
      <c r="E1055" s="8" t="s">
        <v>517</v>
      </c>
      <c r="F1055" s="5">
        <v>340820000</v>
      </c>
      <c r="G1055" s="15" t="s">
        <v>16</v>
      </c>
      <c r="H1055" s="7" t="s">
        <v>24</v>
      </c>
      <c r="I1055" s="5" t="str">
        <f>IF(AND(G1055="154",'154 - CPSX'!$L$7=TH!A1055),"154",IF(AND(G1055="632",'632 - CPSX'!$K$7=TH!A1055),"632",IF(AND(G1055="6421",'641 - CPSX'!$K$7=TH!A1055),"641",IF(AND(G1055="6422",'642 - CPSX'!$N$7=TH!A1055),"642",IF(AND(G1055="242",'242 - CPSX'!$L$7=TH!A1055),"242","")))))</f>
        <v/>
      </c>
    </row>
    <row r="1056" spans="1:9">
      <c r="A1056" s="6">
        <f>IF(B1056&lt;&gt;"",IF(OR(AND(G1056="154",'154 - CPSX'!$L$7="..."),AND(G1056="632",'632 - CPSX'!$K$7="..."),AND(G1056="641",'641 - CPSX'!$K$7="..."),AND(G1056="642",'642 - CPSX'!$N$7="..."),AND(G1056="242",'242 - CPSX'!$L$7="...")),"...",MONTH(B1056)),"")</f>
        <v>5</v>
      </c>
      <c r="B1056" s="10">
        <v>41764</v>
      </c>
      <c r="C1056" s="11" t="s">
        <v>42</v>
      </c>
      <c r="D1056" s="10">
        <v>41764</v>
      </c>
      <c r="E1056" s="8" t="s">
        <v>517</v>
      </c>
      <c r="F1056" s="5">
        <v>337280000</v>
      </c>
      <c r="G1056" s="15" t="s">
        <v>16</v>
      </c>
      <c r="H1056" s="7" t="s">
        <v>24</v>
      </c>
      <c r="I1056" s="5" t="str">
        <f>IF(AND(G1056="154",'154 - CPSX'!$L$7=TH!A1056),"154",IF(AND(G1056="632",'632 - CPSX'!$K$7=TH!A1056),"632",IF(AND(G1056="6421",'641 - CPSX'!$K$7=TH!A1056),"641",IF(AND(G1056="6422",'642 - CPSX'!$N$7=TH!A1056),"642",IF(AND(G1056="242",'242 - CPSX'!$L$7=TH!A1056),"242","")))))</f>
        <v/>
      </c>
    </row>
    <row r="1057" spans="1:9">
      <c r="A1057" s="6">
        <f>IF(B1057&lt;&gt;"",IF(OR(AND(G1057="154",'154 - CPSX'!$L$7="..."),AND(G1057="632",'632 - CPSX'!$K$7="..."),AND(G1057="641",'641 - CPSX'!$K$7="..."),AND(G1057="642",'642 - CPSX'!$N$7="..."),AND(G1057="242",'242 - CPSX'!$L$7="...")),"...",MONTH(B1057)),"")</f>
        <v>5</v>
      </c>
      <c r="B1057" s="10">
        <v>41766</v>
      </c>
      <c r="C1057" s="11" t="s">
        <v>43</v>
      </c>
      <c r="D1057" s="10">
        <v>41766</v>
      </c>
      <c r="E1057" s="8" t="s">
        <v>468</v>
      </c>
      <c r="F1057" s="5">
        <v>408316500</v>
      </c>
      <c r="G1057" s="15" t="s">
        <v>16</v>
      </c>
      <c r="H1057" s="7" t="s">
        <v>24</v>
      </c>
      <c r="I1057" s="5" t="str">
        <f>IF(AND(G1057="154",'154 - CPSX'!$L$7=TH!A1057),"154",IF(AND(G1057="632",'632 - CPSX'!$K$7=TH!A1057),"632",IF(AND(G1057="6421",'641 - CPSX'!$K$7=TH!A1057),"641",IF(AND(G1057="6422",'642 - CPSX'!$N$7=TH!A1057),"642",IF(AND(G1057="242",'242 - CPSX'!$L$7=TH!A1057),"242","")))))</f>
        <v/>
      </c>
    </row>
    <row r="1058" spans="1:9">
      <c r="A1058" s="6">
        <f>IF(B1058&lt;&gt;"",IF(OR(AND(G1058="154",'154 - CPSX'!$L$7="..."),AND(G1058="632",'632 - CPSX'!$K$7="..."),AND(G1058="641",'641 - CPSX'!$K$7="..."),AND(G1058="642",'642 - CPSX'!$N$7="..."),AND(G1058="242",'242 - CPSX'!$L$7="...")),"...",MONTH(B1058)),"")</f>
        <v>5</v>
      </c>
      <c r="B1058" s="10">
        <v>41768</v>
      </c>
      <c r="C1058" s="11" t="s">
        <v>44</v>
      </c>
      <c r="D1058" s="10">
        <v>41768</v>
      </c>
      <c r="E1058" s="8" t="s">
        <v>517</v>
      </c>
      <c r="F1058" s="5">
        <v>221900000</v>
      </c>
      <c r="G1058" s="15" t="s">
        <v>16</v>
      </c>
      <c r="H1058" s="7" t="s">
        <v>24</v>
      </c>
      <c r="I1058" s="5" t="str">
        <f>IF(AND(G1058="154",'154 - CPSX'!$L$7=TH!A1058),"154",IF(AND(G1058="632",'632 - CPSX'!$K$7=TH!A1058),"632",IF(AND(G1058="6421",'641 - CPSX'!$K$7=TH!A1058),"641",IF(AND(G1058="6422",'642 - CPSX'!$N$7=TH!A1058),"642",IF(AND(G1058="242",'242 - CPSX'!$L$7=TH!A1058),"242","")))))</f>
        <v/>
      </c>
    </row>
    <row r="1059" spans="1:9">
      <c r="A1059" s="6">
        <f>IF(B1059&lt;&gt;"",IF(OR(AND(G1059="154",'154 - CPSX'!$L$7="..."),AND(G1059="632",'632 - CPSX'!$K$7="..."),AND(G1059="641",'641 - CPSX'!$K$7="..."),AND(G1059="642",'642 - CPSX'!$N$7="..."),AND(G1059="242",'242 - CPSX'!$L$7="...")),"...",MONTH(B1059)),"")</f>
        <v>5</v>
      </c>
      <c r="B1059" s="10">
        <v>41771</v>
      </c>
      <c r="C1059" s="11" t="s">
        <v>45</v>
      </c>
      <c r="D1059" s="10">
        <v>41771</v>
      </c>
      <c r="E1059" s="8" t="s">
        <v>468</v>
      </c>
      <c r="F1059" s="5">
        <v>450197500</v>
      </c>
      <c r="G1059" s="15" t="s">
        <v>16</v>
      </c>
      <c r="H1059" s="7" t="s">
        <v>24</v>
      </c>
      <c r="I1059" s="5" t="str">
        <f>IF(AND(G1059="154",'154 - CPSX'!$L$7=TH!A1059),"154",IF(AND(G1059="632",'632 - CPSX'!$K$7=TH!A1059),"632",IF(AND(G1059="6421",'641 - CPSX'!$K$7=TH!A1059),"641",IF(AND(G1059="6422",'642 - CPSX'!$N$7=TH!A1059),"642",IF(AND(G1059="242",'242 - CPSX'!$L$7=TH!A1059),"242","")))))</f>
        <v/>
      </c>
    </row>
    <row r="1060" spans="1:9">
      <c r="A1060" s="6">
        <f>IF(B1060&lt;&gt;"",IF(OR(AND(G1060="154",'154 - CPSX'!$L$7="..."),AND(G1060="632",'632 - CPSX'!$K$7="..."),AND(G1060="641",'641 - CPSX'!$K$7="..."),AND(G1060="642",'642 - CPSX'!$N$7="..."),AND(G1060="242",'242 - CPSX'!$L$7="...")),"...",MONTH(B1060)),"")</f>
        <v>5</v>
      </c>
      <c r="B1060" s="10">
        <v>41774</v>
      </c>
      <c r="C1060" s="11" t="s">
        <v>46</v>
      </c>
      <c r="D1060" s="10">
        <v>41774</v>
      </c>
      <c r="E1060" s="8" t="s">
        <v>518</v>
      </c>
      <c r="F1060" s="5">
        <v>83952000</v>
      </c>
      <c r="G1060" s="15" t="s">
        <v>16</v>
      </c>
      <c r="H1060" s="7" t="s">
        <v>24</v>
      </c>
      <c r="I1060" s="5" t="str">
        <f>IF(AND(G1060="154",'154 - CPSX'!$L$7=TH!A1060),"154",IF(AND(G1060="632",'632 - CPSX'!$K$7=TH!A1060),"632",IF(AND(G1060="6421",'641 - CPSX'!$K$7=TH!A1060),"641",IF(AND(G1060="6422",'642 - CPSX'!$N$7=TH!A1060),"642",IF(AND(G1060="242",'242 - CPSX'!$L$7=TH!A1060),"242","")))))</f>
        <v/>
      </c>
    </row>
    <row r="1061" spans="1:9">
      <c r="A1061" s="6">
        <f>IF(B1061&lt;&gt;"",IF(OR(AND(G1061="154",'154 - CPSX'!$L$7="..."),AND(G1061="632",'632 - CPSX'!$K$7="..."),AND(G1061="641",'641 - CPSX'!$K$7="..."),AND(G1061="642",'642 - CPSX'!$N$7="..."),AND(G1061="242",'242 - CPSX'!$L$7="...")),"...",MONTH(B1061)),"")</f>
        <v>5</v>
      </c>
      <c r="B1061" s="10">
        <v>41774</v>
      </c>
      <c r="C1061" s="11" t="s">
        <v>46</v>
      </c>
      <c r="D1061" s="10">
        <v>41774</v>
      </c>
      <c r="E1061" s="8" t="s">
        <v>471</v>
      </c>
      <c r="F1061" s="5">
        <v>80784000</v>
      </c>
      <c r="G1061" s="15" t="s">
        <v>16</v>
      </c>
      <c r="H1061" s="7" t="s">
        <v>24</v>
      </c>
      <c r="I1061" s="5" t="str">
        <f>IF(AND(G1061="154",'154 - CPSX'!$L$7=TH!A1061),"154",IF(AND(G1061="632",'632 - CPSX'!$K$7=TH!A1061),"632",IF(AND(G1061="6421",'641 - CPSX'!$K$7=TH!A1061),"641",IF(AND(G1061="6422",'642 - CPSX'!$N$7=TH!A1061),"642",IF(AND(G1061="242",'242 - CPSX'!$L$7=TH!A1061),"242","")))))</f>
        <v/>
      </c>
    </row>
    <row r="1062" spans="1:9">
      <c r="A1062" s="6">
        <f>IF(B1062&lt;&gt;"",IF(OR(AND(G1062="154",'154 - CPSX'!$L$7="..."),AND(G1062="632",'632 - CPSX'!$K$7="..."),AND(G1062="641",'641 - CPSX'!$K$7="..."),AND(G1062="642",'642 - CPSX'!$N$7="..."),AND(G1062="242",'242 - CPSX'!$L$7="...")),"...",MONTH(B1062)),"")</f>
        <v>5</v>
      </c>
      <c r="B1062" s="10">
        <v>41779</v>
      </c>
      <c r="C1062" s="11" t="s">
        <v>47</v>
      </c>
      <c r="D1062" s="10">
        <v>41779</v>
      </c>
      <c r="E1062" s="8" t="s">
        <v>468</v>
      </c>
      <c r="F1062" s="5">
        <v>185625000</v>
      </c>
      <c r="G1062" s="15" t="s">
        <v>16</v>
      </c>
      <c r="H1062" s="7" t="s">
        <v>24</v>
      </c>
      <c r="I1062" s="5" t="str">
        <f>IF(AND(G1062="154",'154 - CPSX'!$L$7=TH!A1062),"154",IF(AND(G1062="632",'632 - CPSX'!$K$7=TH!A1062),"632",IF(AND(G1062="6421",'641 - CPSX'!$K$7=TH!A1062),"641",IF(AND(G1062="6422",'642 - CPSX'!$N$7=TH!A1062),"642",IF(AND(G1062="242",'242 - CPSX'!$L$7=TH!A1062),"242","")))))</f>
        <v/>
      </c>
    </row>
    <row r="1063" spans="1:9">
      <c r="A1063" s="6">
        <f>IF(B1063&lt;&gt;"",IF(OR(AND(G1063="154",'154 - CPSX'!$L$7="..."),AND(G1063="632",'632 - CPSX'!$K$7="..."),AND(G1063="641",'641 - CPSX'!$K$7="..."),AND(G1063="642",'642 - CPSX'!$N$7="..."),AND(G1063="242",'242 - CPSX'!$L$7="...")),"...",MONTH(B1063)),"")</f>
        <v>5</v>
      </c>
      <c r="B1063" s="10">
        <v>41784</v>
      </c>
      <c r="C1063" s="11" t="s">
        <v>48</v>
      </c>
      <c r="D1063" s="10">
        <v>41784</v>
      </c>
      <c r="E1063" s="8" t="s">
        <v>519</v>
      </c>
      <c r="F1063" s="5">
        <v>1622468042.0000002</v>
      </c>
      <c r="G1063" s="15" t="s">
        <v>16</v>
      </c>
      <c r="H1063" s="7" t="s">
        <v>24</v>
      </c>
      <c r="I1063" s="5" t="str">
        <f>IF(AND(G1063="154",'154 - CPSX'!$L$7=TH!A1063),"154",IF(AND(G1063="632",'632 - CPSX'!$K$7=TH!A1063),"632",IF(AND(G1063="6421",'641 - CPSX'!$K$7=TH!A1063),"641",IF(AND(G1063="6422",'642 - CPSX'!$N$7=TH!A1063),"642",IF(AND(G1063="242",'242 - CPSX'!$L$7=TH!A1063),"242","")))))</f>
        <v/>
      </c>
    </row>
    <row r="1064" spans="1:9">
      <c r="A1064" s="6">
        <f>IF(B1064&lt;&gt;"",IF(OR(AND(G1064="154",'154 - CPSX'!$L$7="..."),AND(G1064="632",'632 - CPSX'!$K$7="..."),AND(G1064="641",'641 - CPSX'!$K$7="..."),AND(G1064="642",'642 - CPSX'!$N$7="..."),AND(G1064="242",'242 - CPSX'!$L$7="...")),"...",MONTH(B1064)),"")</f>
        <v>5</v>
      </c>
      <c r="B1064" s="10">
        <v>41766</v>
      </c>
      <c r="C1064" s="11" t="s">
        <v>53</v>
      </c>
      <c r="D1064" s="10">
        <v>41766</v>
      </c>
      <c r="E1064" s="8" t="s">
        <v>477</v>
      </c>
      <c r="F1064" s="5">
        <v>12772724</v>
      </c>
      <c r="G1064" s="15" t="s">
        <v>16</v>
      </c>
      <c r="H1064" s="7" t="s">
        <v>22</v>
      </c>
      <c r="I1064" s="5" t="str">
        <f>IF(AND(G1064="154",'154 - CPSX'!$L$7=TH!A1064),"154",IF(AND(G1064="632",'632 - CPSX'!$K$7=TH!A1064),"632",IF(AND(G1064="6421",'641 - CPSX'!$K$7=TH!A1064),"641",IF(AND(G1064="6422",'642 - CPSX'!$N$7=TH!A1064),"642",IF(AND(G1064="242",'242 - CPSX'!$L$7=TH!A1064),"242","")))))</f>
        <v/>
      </c>
    </row>
    <row r="1065" spans="1:9">
      <c r="A1065" s="6">
        <f>IF(B1065&lt;&gt;"",IF(OR(AND(G1065="154",'154 - CPSX'!$L$7="..."),AND(G1065="632",'632 - CPSX'!$K$7="..."),AND(G1065="641",'641 - CPSX'!$K$7="..."),AND(G1065="642",'642 - CPSX'!$N$7="..."),AND(G1065="242",'242 - CPSX'!$L$7="...")),"...",MONTH(B1065)),"")</f>
        <v>5</v>
      </c>
      <c r="B1065" s="10">
        <v>41766</v>
      </c>
      <c r="C1065" s="11" t="s">
        <v>53</v>
      </c>
      <c r="D1065" s="10">
        <v>41766</v>
      </c>
      <c r="E1065" s="8" t="s">
        <v>478</v>
      </c>
      <c r="F1065" s="5">
        <v>999393</v>
      </c>
      <c r="G1065" s="15" t="s">
        <v>16</v>
      </c>
      <c r="H1065" s="7" t="s">
        <v>22</v>
      </c>
      <c r="I1065" s="5" t="str">
        <f>IF(AND(G1065="154",'154 - CPSX'!$L$7=TH!A1065),"154",IF(AND(G1065="632",'632 - CPSX'!$K$7=TH!A1065),"632",IF(AND(G1065="6421",'641 - CPSX'!$K$7=TH!A1065),"641",IF(AND(G1065="6422",'642 - CPSX'!$N$7=TH!A1065),"642",IF(AND(G1065="242",'242 - CPSX'!$L$7=TH!A1065),"242","")))))</f>
        <v/>
      </c>
    </row>
    <row r="1066" spans="1:9">
      <c r="A1066" s="6">
        <f>IF(B1066&lt;&gt;"",IF(OR(AND(G1066="154",'154 - CPSX'!$L$7="..."),AND(G1066="632",'632 - CPSX'!$K$7="..."),AND(G1066="641",'641 - CPSX'!$K$7="..."),AND(G1066="642",'642 - CPSX'!$N$7="..."),AND(G1066="242",'242 - CPSX'!$L$7="...")),"...",MONTH(B1066)),"")</f>
        <v>5</v>
      </c>
      <c r="B1066" s="10">
        <v>41769</v>
      </c>
      <c r="C1066" s="11" t="s">
        <v>54</v>
      </c>
      <c r="D1066" s="10">
        <v>41769</v>
      </c>
      <c r="E1066" s="8" t="s">
        <v>508</v>
      </c>
      <c r="F1066" s="5">
        <v>13516000</v>
      </c>
      <c r="G1066" s="15" t="s">
        <v>16</v>
      </c>
      <c r="H1066" s="7" t="s">
        <v>22</v>
      </c>
      <c r="I1066" s="5" t="str">
        <f>IF(AND(G1066="154",'154 - CPSX'!$L$7=TH!A1066),"154",IF(AND(G1066="632",'632 - CPSX'!$K$7=TH!A1066),"632",IF(AND(G1066="6421",'641 - CPSX'!$K$7=TH!A1066),"641",IF(AND(G1066="6422",'642 - CPSX'!$N$7=TH!A1066),"642",IF(AND(G1066="242",'242 - CPSX'!$L$7=TH!A1066),"242","")))))</f>
        <v/>
      </c>
    </row>
    <row r="1067" spans="1:9">
      <c r="A1067" s="6">
        <f>IF(B1067&lt;&gt;"",IF(OR(AND(G1067="154",'154 - CPSX'!$L$7="..."),AND(G1067="632",'632 - CPSX'!$K$7="..."),AND(G1067="641",'641 - CPSX'!$K$7="..."),AND(G1067="642",'642 - CPSX'!$N$7="..."),AND(G1067="242",'242 - CPSX'!$L$7="...")),"...",MONTH(B1067)),"")</f>
        <v>5</v>
      </c>
      <c r="B1067" s="10">
        <v>41769</v>
      </c>
      <c r="C1067" s="11" t="s">
        <v>54</v>
      </c>
      <c r="D1067" s="10">
        <v>41769</v>
      </c>
      <c r="E1067" s="8" t="s">
        <v>509</v>
      </c>
      <c r="F1067" s="5">
        <v>29110000</v>
      </c>
      <c r="G1067" s="15" t="s">
        <v>16</v>
      </c>
      <c r="H1067" s="7" t="s">
        <v>22</v>
      </c>
      <c r="I1067" s="5" t="str">
        <f>IF(AND(G1067="154",'154 - CPSX'!$L$7=TH!A1067),"154",IF(AND(G1067="632",'632 - CPSX'!$K$7=TH!A1067),"632",IF(AND(G1067="6421",'641 - CPSX'!$K$7=TH!A1067),"641",IF(AND(G1067="6422",'642 - CPSX'!$N$7=TH!A1067),"642",IF(AND(G1067="242",'242 - CPSX'!$L$7=TH!A1067),"242","")))))</f>
        <v/>
      </c>
    </row>
    <row r="1068" spans="1:9">
      <c r="A1068" s="6">
        <f>IF(B1068&lt;&gt;"",IF(OR(AND(G1068="154",'154 - CPSX'!$L$7="..."),AND(G1068="632",'632 - CPSX'!$K$7="..."),AND(G1068="641",'641 - CPSX'!$K$7="..."),AND(G1068="642",'642 - CPSX'!$N$7="..."),AND(G1068="242",'242 - CPSX'!$L$7="...")),"...",MONTH(B1068)),"")</f>
        <v>5</v>
      </c>
      <c r="B1068" s="10">
        <v>41769</v>
      </c>
      <c r="C1068" s="11" t="s">
        <v>54</v>
      </c>
      <c r="D1068" s="10">
        <v>41769</v>
      </c>
      <c r="E1068" s="8" t="s">
        <v>479</v>
      </c>
      <c r="F1068" s="5">
        <v>2375100</v>
      </c>
      <c r="G1068" s="15" t="s">
        <v>16</v>
      </c>
      <c r="H1068" s="7" t="s">
        <v>22</v>
      </c>
      <c r="I1068" s="5" t="str">
        <f>IF(AND(G1068="154",'154 - CPSX'!$L$7=TH!A1068),"154",IF(AND(G1068="632",'632 - CPSX'!$K$7=TH!A1068),"632",IF(AND(G1068="6421",'641 - CPSX'!$K$7=TH!A1068),"641",IF(AND(G1068="6422",'642 - CPSX'!$N$7=TH!A1068),"642",IF(AND(G1068="242",'242 - CPSX'!$L$7=TH!A1068),"242","")))))</f>
        <v/>
      </c>
    </row>
    <row r="1069" spans="1:9">
      <c r="A1069" s="6">
        <f>IF(B1069&lt;&gt;"",IF(OR(AND(G1069="154",'154 - CPSX'!$L$7="..."),AND(G1069="632",'632 - CPSX'!$K$7="..."),AND(G1069="641",'641 - CPSX'!$K$7="..."),AND(G1069="642",'642 - CPSX'!$N$7="..."),AND(G1069="242",'242 - CPSX'!$L$7="...")),"...",MONTH(B1069)),"")</f>
        <v>5</v>
      </c>
      <c r="B1069" s="10">
        <v>41769</v>
      </c>
      <c r="C1069" s="11" t="s">
        <v>54</v>
      </c>
      <c r="D1069" s="10">
        <v>41769</v>
      </c>
      <c r="E1069" s="8" t="s">
        <v>480</v>
      </c>
      <c r="F1069" s="5">
        <v>1034196</v>
      </c>
      <c r="G1069" s="15" t="s">
        <v>16</v>
      </c>
      <c r="H1069" s="7" t="s">
        <v>22</v>
      </c>
      <c r="I1069" s="5" t="str">
        <f>IF(AND(G1069="154",'154 - CPSX'!$L$7=TH!A1069),"154",IF(AND(G1069="632",'632 - CPSX'!$K$7=TH!A1069),"632",IF(AND(G1069="6421",'641 - CPSX'!$K$7=TH!A1069),"641",IF(AND(G1069="6422",'642 - CPSX'!$N$7=TH!A1069),"642",IF(AND(G1069="242",'242 - CPSX'!$L$7=TH!A1069),"242","")))))</f>
        <v/>
      </c>
    </row>
    <row r="1070" spans="1:9">
      <c r="A1070" s="6">
        <f>IF(B1070&lt;&gt;"",IF(OR(AND(G1070="154",'154 - CPSX'!$L$7="..."),AND(G1070="632",'632 - CPSX'!$K$7="..."),AND(G1070="641",'641 - CPSX'!$K$7="..."),AND(G1070="642",'642 - CPSX'!$N$7="..."),AND(G1070="242",'242 - CPSX'!$L$7="...")),"...",MONTH(B1070)),"")</f>
        <v>5</v>
      </c>
      <c r="B1070" s="10">
        <v>41772</v>
      </c>
      <c r="C1070" s="11" t="s">
        <v>55</v>
      </c>
      <c r="D1070" s="10">
        <v>41772</v>
      </c>
      <c r="E1070" s="8" t="s">
        <v>520</v>
      </c>
      <c r="F1070" s="5">
        <v>5989500</v>
      </c>
      <c r="G1070" s="15" t="s">
        <v>16</v>
      </c>
      <c r="H1070" s="7" t="s">
        <v>22</v>
      </c>
      <c r="I1070" s="5" t="str">
        <f>IF(AND(G1070="154",'154 - CPSX'!$L$7=TH!A1070),"154",IF(AND(G1070="632",'632 - CPSX'!$K$7=TH!A1070),"632",IF(AND(G1070="6421",'641 - CPSX'!$K$7=TH!A1070),"641",IF(AND(G1070="6422",'642 - CPSX'!$N$7=TH!A1070),"642",IF(AND(G1070="242",'242 - CPSX'!$L$7=TH!A1070),"242","")))))</f>
        <v/>
      </c>
    </row>
    <row r="1071" spans="1:9">
      <c r="A1071" s="6">
        <f>IF(B1071&lt;&gt;"",IF(OR(AND(G1071="154",'154 - CPSX'!$L$7="..."),AND(G1071="632",'632 - CPSX'!$K$7="..."),AND(G1071="641",'641 - CPSX'!$K$7="..."),AND(G1071="642",'642 - CPSX'!$N$7="..."),AND(G1071="242",'242 - CPSX'!$L$7="...")),"...",MONTH(B1071)),"")</f>
        <v>5</v>
      </c>
      <c r="B1071" s="10">
        <v>41779</v>
      </c>
      <c r="C1071" s="11" t="s">
        <v>56</v>
      </c>
      <c r="D1071" s="10">
        <v>41779</v>
      </c>
      <c r="E1071" s="8" t="s">
        <v>521</v>
      </c>
      <c r="F1071" s="5">
        <v>7200000</v>
      </c>
      <c r="G1071" s="15" t="s">
        <v>16</v>
      </c>
      <c r="H1071" s="7" t="s">
        <v>22</v>
      </c>
      <c r="I1071" s="5" t="str">
        <f>IF(AND(G1071="154",'154 - CPSX'!$L$7=TH!A1071),"154",IF(AND(G1071="632",'632 - CPSX'!$K$7=TH!A1071),"632",IF(AND(G1071="6421",'641 - CPSX'!$K$7=TH!A1071),"641",IF(AND(G1071="6422",'642 - CPSX'!$N$7=TH!A1071),"642",IF(AND(G1071="242",'242 - CPSX'!$L$7=TH!A1071),"242","")))))</f>
        <v/>
      </c>
    </row>
    <row r="1072" spans="1:9">
      <c r="A1072" s="6">
        <f>IF(B1072&lt;&gt;"",IF(OR(AND(G1072="154",'154 - CPSX'!$L$7="..."),AND(G1072="632",'632 - CPSX'!$K$7="..."),AND(G1072="641",'641 - CPSX'!$K$7="..."),AND(G1072="642",'642 - CPSX'!$N$7="..."),AND(G1072="242",'242 - CPSX'!$L$7="...")),"...",MONTH(B1072)),"")</f>
        <v>5</v>
      </c>
      <c r="B1072" s="10">
        <v>41779</v>
      </c>
      <c r="C1072" s="11" t="s">
        <v>56</v>
      </c>
      <c r="D1072" s="10">
        <v>41779</v>
      </c>
      <c r="E1072" s="8" t="s">
        <v>522</v>
      </c>
      <c r="F1072" s="5">
        <v>1866000</v>
      </c>
      <c r="G1072" s="15" t="s">
        <v>16</v>
      </c>
      <c r="H1072" s="7" t="s">
        <v>22</v>
      </c>
      <c r="I1072" s="5" t="str">
        <f>IF(AND(G1072="154",'154 - CPSX'!$L$7=TH!A1072),"154",IF(AND(G1072="632",'632 - CPSX'!$K$7=TH!A1072),"632",IF(AND(G1072="6421",'641 - CPSX'!$K$7=TH!A1072),"641",IF(AND(G1072="6422",'642 - CPSX'!$N$7=TH!A1072),"642",IF(AND(G1072="242",'242 - CPSX'!$L$7=TH!A1072),"242","")))))</f>
        <v/>
      </c>
    </row>
    <row r="1073" spans="1:9">
      <c r="A1073" s="6">
        <f>IF(B1073&lt;&gt;"",IF(OR(AND(G1073="154",'154 - CPSX'!$L$7="..."),AND(G1073="632",'632 - CPSX'!$K$7="..."),AND(G1073="641",'641 - CPSX'!$K$7="..."),AND(G1073="642",'642 - CPSX'!$N$7="..."),AND(G1073="242",'242 - CPSX'!$L$7="...")),"...",MONTH(B1073)),"")</f>
        <v>5</v>
      </c>
      <c r="B1073" s="10">
        <v>41779</v>
      </c>
      <c r="C1073" s="11" t="s">
        <v>56</v>
      </c>
      <c r="D1073" s="10">
        <v>41779</v>
      </c>
      <c r="E1073" s="8" t="s">
        <v>523</v>
      </c>
      <c r="F1073" s="5">
        <v>906000</v>
      </c>
      <c r="G1073" s="15" t="s">
        <v>16</v>
      </c>
      <c r="H1073" s="7" t="s">
        <v>22</v>
      </c>
      <c r="I1073" s="5" t="str">
        <f>IF(AND(G1073="154",'154 - CPSX'!$L$7=TH!A1073),"154",IF(AND(G1073="632",'632 - CPSX'!$K$7=TH!A1073),"632",IF(AND(G1073="6421",'641 - CPSX'!$K$7=TH!A1073),"641",IF(AND(G1073="6422",'642 - CPSX'!$N$7=TH!A1073),"642",IF(AND(G1073="242",'242 - CPSX'!$L$7=TH!A1073),"242","")))))</f>
        <v/>
      </c>
    </row>
    <row r="1074" spans="1:9">
      <c r="A1074" s="6">
        <f>IF(B1074&lt;&gt;"",IF(OR(AND(G1074="154",'154 - CPSX'!$L$7="..."),AND(G1074="632",'632 - CPSX'!$K$7="..."),AND(G1074="641",'641 - CPSX'!$K$7="..."),AND(G1074="642",'642 - CPSX'!$N$7="..."),AND(G1074="242",'242 - CPSX'!$L$7="...")),"...",MONTH(B1074)),"")</f>
        <v>5</v>
      </c>
      <c r="B1074" s="10">
        <v>41787</v>
      </c>
      <c r="C1074" s="11" t="s">
        <v>57</v>
      </c>
      <c r="D1074" s="10">
        <v>41787</v>
      </c>
      <c r="E1074" s="8" t="s">
        <v>513</v>
      </c>
      <c r="F1074" s="5">
        <v>2520000</v>
      </c>
      <c r="G1074" s="15" t="s">
        <v>16</v>
      </c>
      <c r="H1074" s="7" t="s">
        <v>22</v>
      </c>
      <c r="I1074" s="5" t="str">
        <f>IF(AND(G1074="154",'154 - CPSX'!$L$7=TH!A1074),"154",IF(AND(G1074="632",'632 - CPSX'!$K$7=TH!A1074),"632",IF(AND(G1074="6421",'641 - CPSX'!$K$7=TH!A1074),"641",IF(AND(G1074="6422",'642 - CPSX'!$N$7=TH!A1074),"642",IF(AND(G1074="242",'242 - CPSX'!$L$7=TH!A1074),"242","")))))</f>
        <v/>
      </c>
    </row>
    <row r="1075" spans="1:9">
      <c r="A1075" s="6">
        <f>IF(B1075&lt;&gt;"",IF(OR(AND(G1075="154",'154 - CPSX'!$L$7="..."),AND(G1075="632",'632 - CPSX'!$K$7="..."),AND(G1075="641",'641 - CPSX'!$K$7="..."),AND(G1075="642",'642 - CPSX'!$N$7="..."),AND(G1075="242",'242 - CPSX'!$L$7="...")),"...",MONTH(B1075)),"")</f>
        <v>5</v>
      </c>
      <c r="B1075" s="10">
        <v>41787</v>
      </c>
      <c r="C1075" s="11" t="s">
        <v>57</v>
      </c>
      <c r="D1075" s="10">
        <v>41787</v>
      </c>
      <c r="E1075" s="8" t="s">
        <v>524</v>
      </c>
      <c r="F1075" s="5">
        <v>8320000</v>
      </c>
      <c r="G1075" s="15" t="s">
        <v>16</v>
      </c>
      <c r="H1075" s="7" t="s">
        <v>22</v>
      </c>
      <c r="I1075" s="5" t="str">
        <f>IF(AND(G1075="154",'154 - CPSX'!$L$7=TH!A1075),"154",IF(AND(G1075="632",'632 - CPSX'!$K$7=TH!A1075),"632",IF(AND(G1075="6421",'641 - CPSX'!$K$7=TH!A1075),"641",IF(AND(G1075="6422",'642 - CPSX'!$N$7=TH!A1075),"642",IF(AND(G1075="242",'242 - CPSX'!$L$7=TH!A1075),"242","")))))</f>
        <v/>
      </c>
    </row>
    <row r="1076" spans="1:9">
      <c r="A1076" s="6">
        <f>IF(B1076&lt;&gt;"",IF(OR(AND(G1076="154",'154 - CPSX'!$L$7="..."),AND(G1076="632",'632 - CPSX'!$K$7="..."),AND(G1076="641",'641 - CPSX'!$K$7="..."),AND(G1076="642",'642 - CPSX'!$N$7="..."),AND(G1076="242",'242 - CPSX'!$L$7="...")),"...",MONTH(B1076)),"")</f>
        <v>5</v>
      </c>
      <c r="B1076" s="10">
        <v>41787</v>
      </c>
      <c r="C1076" s="11" t="s">
        <v>57</v>
      </c>
      <c r="D1076" s="10">
        <v>41787</v>
      </c>
      <c r="E1076" s="8" t="s">
        <v>525</v>
      </c>
      <c r="F1076" s="5">
        <v>25084979</v>
      </c>
      <c r="G1076" s="15" t="s">
        <v>16</v>
      </c>
      <c r="H1076" s="7" t="s">
        <v>22</v>
      </c>
      <c r="I1076" s="5" t="str">
        <f>IF(AND(G1076="154",'154 - CPSX'!$L$7=TH!A1076),"154",IF(AND(G1076="632",'632 - CPSX'!$K$7=TH!A1076),"632",IF(AND(G1076="6421",'641 - CPSX'!$K$7=TH!A1076),"641",IF(AND(G1076="6422",'642 - CPSX'!$N$7=TH!A1076),"642",IF(AND(G1076="242",'242 - CPSX'!$L$7=TH!A1076),"242","")))))</f>
        <v/>
      </c>
    </row>
    <row r="1077" spans="1:9">
      <c r="A1077" s="6">
        <f>IF(B1077&lt;&gt;"",IF(OR(AND(G1077="154",'154 - CPSX'!$L$7="..."),AND(G1077="632",'632 - CPSX'!$K$7="..."),AND(G1077="641",'641 - CPSX'!$K$7="..."),AND(G1077="642",'642 - CPSX'!$N$7="..."),AND(G1077="242",'242 - CPSX'!$L$7="...")),"...",MONTH(B1077)),"")</f>
        <v>5</v>
      </c>
      <c r="B1077" s="10">
        <v>41790</v>
      </c>
      <c r="C1077" s="11" t="s">
        <v>39</v>
      </c>
      <c r="D1077" s="10">
        <v>41790</v>
      </c>
      <c r="E1077" s="8" t="s">
        <v>60</v>
      </c>
      <c r="F1077" s="5">
        <v>3500000</v>
      </c>
      <c r="G1077" s="15" t="s">
        <v>16</v>
      </c>
      <c r="H1077" s="7" t="s">
        <v>61</v>
      </c>
      <c r="I1077" s="5" t="str">
        <f>IF(AND(G1077="154",'154 - CPSX'!$L$7=TH!A1077),"154",IF(AND(G1077="632",'632 - CPSX'!$K$7=TH!A1077),"632",IF(AND(G1077="6421",'641 - CPSX'!$K$7=TH!A1077),"641",IF(AND(G1077="6422",'642 - CPSX'!$N$7=TH!A1077),"642",IF(AND(G1077="242",'242 - CPSX'!$L$7=TH!A1077),"242","")))))</f>
        <v/>
      </c>
    </row>
    <row r="1078" spans="1:9">
      <c r="A1078" s="6">
        <f>IF(B1078&lt;&gt;"",IF(OR(AND(G1078="154",'154 - CPSX'!$L$7="..."),AND(G1078="632",'632 - CPSX'!$K$7="..."),AND(G1078="641",'641 - CPSX'!$K$7="..."),AND(G1078="642",'642 - CPSX'!$N$7="..."),AND(G1078="242",'242 - CPSX'!$L$7="...")),"...",MONTH(B1078)),"")</f>
        <v>5</v>
      </c>
      <c r="B1078" s="10">
        <v>41790</v>
      </c>
      <c r="C1078" s="11" t="s">
        <v>39</v>
      </c>
      <c r="D1078" s="10">
        <v>41790</v>
      </c>
      <c r="E1078" s="8" t="s">
        <v>62</v>
      </c>
      <c r="F1078" s="5">
        <v>15225379</v>
      </c>
      <c r="G1078" s="15" t="s">
        <v>16</v>
      </c>
      <c r="H1078" s="7" t="s">
        <v>61</v>
      </c>
      <c r="I1078" s="5" t="str">
        <f>IF(AND(G1078="154",'154 - CPSX'!$L$7=TH!A1078),"154",IF(AND(G1078="632",'632 - CPSX'!$K$7=TH!A1078),"632",IF(AND(G1078="6421",'641 - CPSX'!$K$7=TH!A1078),"641",IF(AND(G1078="6422",'642 - CPSX'!$N$7=TH!A1078),"642",IF(AND(G1078="242",'242 - CPSX'!$L$7=TH!A1078),"242","")))))</f>
        <v/>
      </c>
    </row>
    <row r="1079" spans="1:9">
      <c r="A1079" s="6">
        <f>IF(B1079&lt;&gt;"",IF(OR(AND(G1079="154",'154 - CPSX'!$L$7="..."),AND(G1079="632",'632 - CPSX'!$K$7="..."),AND(G1079="641",'641 - CPSX'!$K$7="..."),AND(G1079="642",'642 - CPSX'!$N$7="..."),AND(G1079="242",'242 - CPSX'!$L$7="...")),"...",MONTH(B1079)),"")</f>
        <v>5</v>
      </c>
      <c r="B1079" s="10">
        <v>41790</v>
      </c>
      <c r="C1079" s="11" t="s">
        <v>39</v>
      </c>
      <c r="D1079" s="10">
        <v>41790</v>
      </c>
      <c r="E1079" s="8" t="s">
        <v>63</v>
      </c>
      <c r="F1079" s="5">
        <v>46464981</v>
      </c>
      <c r="G1079" s="15" t="s">
        <v>16</v>
      </c>
      <c r="H1079" s="7" t="s">
        <v>61</v>
      </c>
      <c r="I1079" s="5" t="str">
        <f>IF(AND(G1079="154",'154 - CPSX'!$L$7=TH!A1079),"154",IF(AND(G1079="632",'632 - CPSX'!$K$7=TH!A1079),"632",IF(AND(G1079="6421",'641 - CPSX'!$K$7=TH!A1079),"641",IF(AND(G1079="6422",'642 - CPSX'!$N$7=TH!A1079),"642",IF(AND(G1079="242",'242 - CPSX'!$L$7=TH!A1079),"242","")))))</f>
        <v/>
      </c>
    </row>
    <row r="1080" spans="1:9">
      <c r="A1080" s="6">
        <f>IF(B1080&lt;&gt;"",IF(OR(AND(G1080="154",'154 - CPSX'!$L$7="..."),AND(G1080="632",'632 - CPSX'!$K$7="..."),AND(G1080="641",'641 - CPSX'!$K$7="..."),AND(G1080="642",'642 - CPSX'!$N$7="..."),AND(G1080="242",'242 - CPSX'!$L$7="...")),"...",MONTH(B1080)),"")</f>
        <v>5</v>
      </c>
      <c r="B1080" s="10">
        <v>41790</v>
      </c>
      <c r="C1080" s="11" t="s">
        <v>39</v>
      </c>
      <c r="D1080" s="10">
        <v>41790</v>
      </c>
      <c r="E1080" s="8" t="s">
        <v>64</v>
      </c>
      <c r="F1080" s="5">
        <v>36231014</v>
      </c>
      <c r="G1080" s="15" t="s">
        <v>16</v>
      </c>
      <c r="H1080" s="7" t="s">
        <v>61</v>
      </c>
      <c r="I1080" s="5" t="str">
        <f>IF(AND(G1080="154",'154 - CPSX'!$L$7=TH!A1080),"154",IF(AND(G1080="632",'632 - CPSX'!$K$7=TH!A1080),"632",IF(AND(G1080="6421",'641 - CPSX'!$K$7=TH!A1080),"641",IF(AND(G1080="6422",'642 - CPSX'!$N$7=TH!A1080),"642",IF(AND(G1080="242",'242 - CPSX'!$L$7=TH!A1080),"242","")))))</f>
        <v/>
      </c>
    </row>
    <row r="1081" spans="1:9">
      <c r="A1081" s="6">
        <f>IF(B1081&lt;&gt;"",IF(OR(AND(G1081="154",'154 - CPSX'!$L$7="..."),AND(G1081="632",'632 - CPSX'!$K$7="..."),AND(G1081="641",'641 - CPSX'!$K$7="..."),AND(G1081="642",'642 - CPSX'!$N$7="..."),AND(G1081="242",'242 - CPSX'!$L$7="...")),"...",MONTH(B1081)),"")</f>
        <v>5</v>
      </c>
      <c r="B1081" s="10">
        <v>41790</v>
      </c>
      <c r="C1081" s="11" t="s">
        <v>39</v>
      </c>
      <c r="D1081" s="10">
        <v>41790</v>
      </c>
      <c r="E1081" s="8" t="s">
        <v>65</v>
      </c>
      <c r="F1081" s="5">
        <v>10859839</v>
      </c>
      <c r="G1081" s="15" t="s">
        <v>16</v>
      </c>
      <c r="H1081" s="7" t="s">
        <v>61</v>
      </c>
      <c r="I1081" s="5" t="str">
        <f>IF(AND(G1081="154",'154 - CPSX'!$L$7=TH!A1081),"154",IF(AND(G1081="632",'632 - CPSX'!$K$7=TH!A1081),"632",IF(AND(G1081="6421",'641 - CPSX'!$K$7=TH!A1081),"641",IF(AND(G1081="6422",'642 - CPSX'!$N$7=TH!A1081),"642",IF(AND(G1081="242",'242 - CPSX'!$L$7=TH!A1081),"242","")))))</f>
        <v/>
      </c>
    </row>
    <row r="1082" spans="1:9">
      <c r="A1082" s="6">
        <f>IF(B1082&lt;&gt;"",IF(OR(AND(G1082="154",'154 - CPSX'!$L$7="..."),AND(G1082="632",'632 - CPSX'!$K$7="..."),AND(G1082="641",'641 - CPSX'!$K$7="..."),AND(G1082="642",'642 - CPSX'!$N$7="..."),AND(G1082="242",'242 - CPSX'!$L$7="...")),"...",MONTH(B1082)),"")</f>
        <v>5</v>
      </c>
      <c r="B1082" s="10">
        <v>41790</v>
      </c>
      <c r="C1082" s="11" t="s">
        <v>39</v>
      </c>
      <c r="D1082" s="10">
        <v>41790</v>
      </c>
      <c r="E1082" s="8" t="s">
        <v>66</v>
      </c>
      <c r="F1082" s="5">
        <v>2615641</v>
      </c>
      <c r="G1082" s="15" t="s">
        <v>16</v>
      </c>
      <c r="H1082" s="7" t="s">
        <v>61</v>
      </c>
      <c r="I1082" s="5" t="str">
        <f>IF(AND(G1082="154",'154 - CPSX'!$L$7=TH!A1082),"154",IF(AND(G1082="632",'632 - CPSX'!$K$7=TH!A1082),"632",IF(AND(G1082="6421",'641 - CPSX'!$K$7=TH!A1082),"641",IF(AND(G1082="6422",'642 - CPSX'!$N$7=TH!A1082),"642",IF(AND(G1082="242",'242 - CPSX'!$L$7=TH!A1082),"242","")))))</f>
        <v/>
      </c>
    </row>
    <row r="1083" spans="1:9">
      <c r="A1083" s="6">
        <f>IF(B1083&lt;&gt;"",IF(OR(AND(G1083="154",'154 - CPSX'!$L$7="..."),AND(G1083="632",'632 - CPSX'!$K$7="..."),AND(G1083="641",'641 - CPSX'!$K$7="..."),AND(G1083="642",'642 - CPSX'!$N$7="..."),AND(G1083="242",'242 - CPSX'!$L$7="...")),"...",MONTH(B1083)),"")</f>
        <v>5</v>
      </c>
      <c r="B1083" s="10">
        <v>41790</v>
      </c>
      <c r="C1083" s="11" t="s">
        <v>39</v>
      </c>
      <c r="D1083" s="10">
        <v>41790</v>
      </c>
      <c r="E1083" s="8" t="s">
        <v>67</v>
      </c>
      <c r="F1083" s="5">
        <v>10010706</v>
      </c>
      <c r="G1083" s="15" t="s">
        <v>16</v>
      </c>
      <c r="H1083" s="7" t="s">
        <v>68</v>
      </c>
      <c r="I1083" s="5" t="str">
        <f>IF(AND(G1083="154",'154 - CPSX'!$L$7=TH!A1083),"154",IF(AND(G1083="632",'632 - CPSX'!$K$7=TH!A1083),"632",IF(AND(G1083="6421",'641 - CPSX'!$K$7=TH!A1083),"641",IF(AND(G1083="6422",'642 - CPSX'!$N$7=TH!A1083),"642",IF(AND(G1083="242",'242 - CPSX'!$L$7=TH!A1083),"242","")))))</f>
        <v/>
      </c>
    </row>
    <row r="1084" spans="1:9">
      <c r="A1084" s="6">
        <f>IF(B1084&lt;&gt;"",IF(OR(AND(G1084="154",'154 - CPSX'!$L$7="..."),AND(G1084="632",'632 - CPSX'!$K$7="..."),AND(G1084="641",'641 - CPSX'!$K$7="..."),AND(G1084="642",'642 - CPSX'!$N$7="..."),AND(G1084="242",'242 - CPSX'!$L$7="...")),"...",MONTH(B1084)),"")</f>
        <v>5</v>
      </c>
      <c r="B1084" s="10">
        <v>41790</v>
      </c>
      <c r="C1084" s="11" t="s">
        <v>39</v>
      </c>
      <c r="D1084" s="10">
        <v>41790</v>
      </c>
      <c r="E1084" s="8" t="s">
        <v>69</v>
      </c>
      <c r="F1084" s="5">
        <v>1816167</v>
      </c>
      <c r="G1084" s="15" t="s">
        <v>16</v>
      </c>
      <c r="H1084" s="7" t="s">
        <v>61</v>
      </c>
      <c r="I1084" s="5" t="str">
        <f>IF(AND(G1084="154",'154 - CPSX'!$L$7=TH!A1084),"154",IF(AND(G1084="632",'632 - CPSX'!$K$7=TH!A1084),"632",IF(AND(G1084="6421",'641 - CPSX'!$K$7=TH!A1084),"641",IF(AND(G1084="6422",'642 - CPSX'!$N$7=TH!A1084),"642",IF(AND(G1084="242",'242 - CPSX'!$L$7=TH!A1084),"242","")))))</f>
        <v/>
      </c>
    </row>
    <row r="1085" spans="1:9">
      <c r="A1085" s="6">
        <f>IF(B1085&lt;&gt;"",IF(OR(AND(G1085="154",'154 - CPSX'!$L$7="..."),AND(G1085="632",'632 - CPSX'!$K$7="..."),AND(G1085="641",'641 - CPSX'!$K$7="..."),AND(G1085="642",'642 - CPSX'!$N$7="..."),AND(G1085="242",'242 - CPSX'!$L$7="...")),"...",MONTH(B1085)),"")</f>
        <v>5</v>
      </c>
      <c r="B1085" s="10">
        <v>41790</v>
      </c>
      <c r="C1085" s="11" t="s">
        <v>39</v>
      </c>
      <c r="D1085" s="10">
        <v>41790</v>
      </c>
      <c r="E1085" s="8" t="s">
        <v>76</v>
      </c>
      <c r="F1085" s="5">
        <v>15792115</v>
      </c>
      <c r="G1085" s="15" t="s">
        <v>16</v>
      </c>
      <c r="H1085" s="7" t="s">
        <v>77</v>
      </c>
      <c r="I1085" s="5" t="str">
        <f>IF(AND(G1085="154",'154 - CPSX'!$L$7=TH!A1085),"154",IF(AND(G1085="632",'632 - CPSX'!$K$7=TH!A1085),"632",IF(AND(G1085="6421",'641 - CPSX'!$K$7=TH!A1085),"641",IF(AND(G1085="6422",'642 - CPSX'!$N$7=TH!A1085),"642",IF(AND(G1085="242",'242 - CPSX'!$L$7=TH!A1085),"242","")))))</f>
        <v/>
      </c>
    </row>
    <row r="1086" spans="1:9">
      <c r="A1086" s="6">
        <f>IF(B1086&lt;&gt;"",IF(OR(AND(G1086="154",'154 - CPSX'!$L$7="..."),AND(G1086="632",'632 - CPSX'!$K$7="..."),AND(G1086="641",'641 - CPSX'!$K$7="..."),AND(G1086="642",'642 - CPSX'!$N$7="..."),AND(G1086="242",'242 - CPSX'!$L$7="...")),"...",MONTH(B1086)),"")</f>
        <v>5</v>
      </c>
      <c r="B1086" s="10">
        <v>41790</v>
      </c>
      <c r="C1086" s="11" t="s">
        <v>39</v>
      </c>
      <c r="D1086" s="10">
        <v>41790</v>
      </c>
      <c r="E1086" s="8" t="s">
        <v>78</v>
      </c>
      <c r="F1086" s="5">
        <v>83926653</v>
      </c>
      <c r="G1086" s="15" t="s">
        <v>16</v>
      </c>
      <c r="H1086" s="7" t="s">
        <v>77</v>
      </c>
      <c r="I1086" s="5" t="str">
        <f>IF(AND(G1086="154",'154 - CPSX'!$L$7=TH!A1086),"154",IF(AND(G1086="632",'632 - CPSX'!$K$7=TH!A1086),"632",IF(AND(G1086="6421",'641 - CPSX'!$K$7=TH!A1086),"641",IF(AND(G1086="6422",'642 - CPSX'!$N$7=TH!A1086),"642",IF(AND(G1086="242",'242 - CPSX'!$L$7=TH!A1086),"242","")))))</f>
        <v/>
      </c>
    </row>
    <row r="1087" spans="1:9">
      <c r="A1087" s="6">
        <f>IF(B1087&lt;&gt;"",IF(OR(AND(G1087="154",'154 - CPSX'!$L$7="..."),AND(G1087="632",'632 - CPSX'!$K$7="..."),AND(G1087="641",'641 - CPSX'!$K$7="..."),AND(G1087="642",'642 - CPSX'!$N$7="..."),AND(G1087="242",'242 - CPSX'!$L$7="...")),"...",MONTH(B1087)),"")</f>
        <v>5</v>
      </c>
      <c r="B1087" s="10">
        <v>41790</v>
      </c>
      <c r="C1087" s="11" t="s">
        <v>39</v>
      </c>
      <c r="D1087" s="10">
        <v>41790</v>
      </c>
      <c r="E1087" s="8" t="s">
        <v>79</v>
      </c>
      <c r="F1087" s="5">
        <v>1695000</v>
      </c>
      <c r="G1087" s="15" t="s">
        <v>16</v>
      </c>
      <c r="H1087" s="7" t="s">
        <v>77</v>
      </c>
      <c r="I1087" s="5" t="str">
        <f>IF(AND(G1087="154",'154 - CPSX'!$L$7=TH!A1087),"154",IF(AND(G1087="632",'632 - CPSX'!$K$7=TH!A1087),"632",IF(AND(G1087="6421",'641 - CPSX'!$K$7=TH!A1087),"641",IF(AND(G1087="6422",'642 - CPSX'!$N$7=TH!A1087),"642",IF(AND(G1087="242",'242 - CPSX'!$L$7=TH!A1087),"242","")))))</f>
        <v/>
      </c>
    </row>
    <row r="1088" spans="1:9">
      <c r="A1088" s="6">
        <f>IF(B1088&lt;&gt;"",IF(OR(AND(G1088="154",'154 - CPSX'!$L$7="..."),AND(G1088="632",'632 - CPSX'!$K$7="..."),AND(G1088="641",'641 - CPSX'!$K$7="..."),AND(G1088="642",'642 - CPSX'!$N$7="..."),AND(G1088="242",'242 - CPSX'!$L$7="...")),"...",MONTH(B1088)),"")</f>
        <v>5</v>
      </c>
      <c r="B1088" s="10">
        <v>41790</v>
      </c>
      <c r="C1088" s="11" t="s">
        <v>39</v>
      </c>
      <c r="D1088" s="10">
        <v>41790</v>
      </c>
      <c r="E1088" s="8" t="s">
        <v>80</v>
      </c>
      <c r="F1088" s="5">
        <v>12622500</v>
      </c>
      <c r="G1088" s="15" t="s">
        <v>16</v>
      </c>
      <c r="H1088" s="7" t="s">
        <v>77</v>
      </c>
      <c r="I1088" s="5" t="str">
        <f>IF(AND(G1088="154",'154 - CPSX'!$L$7=TH!A1088),"154",IF(AND(G1088="632",'632 - CPSX'!$K$7=TH!A1088),"632",IF(AND(G1088="6421",'641 - CPSX'!$K$7=TH!A1088),"641",IF(AND(G1088="6422",'642 - CPSX'!$N$7=TH!A1088),"642",IF(AND(G1088="242",'242 - CPSX'!$L$7=TH!A1088),"242","")))))</f>
        <v/>
      </c>
    </row>
    <row r="1089" spans="1:9">
      <c r="A1089" s="6">
        <f>IF(B1089&lt;&gt;"",IF(OR(AND(G1089="154",'154 - CPSX'!$L$7="..."),AND(G1089="632",'632 - CPSX'!$K$7="..."),AND(G1089="641",'641 - CPSX'!$K$7="..."),AND(G1089="642",'642 - CPSX'!$N$7="..."),AND(G1089="242",'242 - CPSX'!$L$7="...")),"...",MONTH(B1089)),"")</f>
        <v>5</v>
      </c>
      <c r="B1089" s="10">
        <v>41790</v>
      </c>
      <c r="C1089" s="11" t="s">
        <v>39</v>
      </c>
      <c r="D1089" s="10">
        <v>41790</v>
      </c>
      <c r="E1089" s="8" t="s">
        <v>81</v>
      </c>
      <c r="F1089" s="5">
        <v>3268080</v>
      </c>
      <c r="G1089" s="15" t="s">
        <v>16</v>
      </c>
      <c r="H1089" s="7" t="s">
        <v>82</v>
      </c>
      <c r="I1089" s="5" t="str">
        <f>IF(AND(G1089="154",'154 - CPSX'!$L$7=TH!A1089),"154",IF(AND(G1089="632",'632 - CPSX'!$K$7=TH!A1089),"632",IF(AND(G1089="6421",'641 - CPSX'!$K$7=TH!A1089),"641",IF(AND(G1089="6422",'642 - CPSX'!$N$7=TH!A1089),"642",IF(AND(G1089="242",'242 - CPSX'!$L$7=TH!A1089),"242","")))))</f>
        <v/>
      </c>
    </row>
    <row r="1090" spans="1:9">
      <c r="A1090" s="6">
        <f>IF(B1090&lt;&gt;"",IF(OR(AND(G1090="154",'154 - CPSX'!$L$7="..."),AND(G1090="632",'632 - CPSX'!$K$7="..."),AND(G1090="641",'641 - CPSX'!$K$7="..."),AND(G1090="642",'642 - CPSX'!$N$7="..."),AND(G1090="242",'242 - CPSX'!$L$7="...")),"...",MONTH(B1090)),"")</f>
        <v>5</v>
      </c>
      <c r="B1090" s="10">
        <v>41790</v>
      </c>
      <c r="C1090" s="11" t="s">
        <v>39</v>
      </c>
      <c r="D1090" s="10">
        <v>41790</v>
      </c>
      <c r="E1090" s="8" t="s">
        <v>83</v>
      </c>
      <c r="F1090" s="5">
        <v>18178920</v>
      </c>
      <c r="G1090" s="15" t="s">
        <v>16</v>
      </c>
      <c r="H1090" s="7" t="s">
        <v>82</v>
      </c>
      <c r="I1090" s="5" t="str">
        <f>IF(AND(G1090="154",'154 - CPSX'!$L$7=TH!A1090),"154",IF(AND(G1090="632",'632 - CPSX'!$K$7=TH!A1090),"632",IF(AND(G1090="6421",'641 - CPSX'!$K$7=TH!A1090),"641",IF(AND(G1090="6422",'642 - CPSX'!$N$7=TH!A1090),"642",IF(AND(G1090="242",'242 - CPSX'!$L$7=TH!A1090),"242","")))))</f>
        <v/>
      </c>
    </row>
    <row r="1091" spans="1:9">
      <c r="A1091" s="6">
        <f>IF(B1091&lt;&gt;"",IF(OR(AND(G1091="154",'154 - CPSX'!$L$7="..."),AND(G1091="632",'632 - CPSX'!$K$7="..."),AND(G1091="641",'641 - CPSX'!$K$7="..."),AND(G1091="642",'642 - CPSX'!$N$7="..."),AND(G1091="242",'242 - CPSX'!$L$7="...")),"...",MONTH(B1091)),"")</f>
        <v>5</v>
      </c>
      <c r="B1091" s="10">
        <v>41790</v>
      </c>
      <c r="C1091" s="11" t="s">
        <v>39</v>
      </c>
      <c r="D1091" s="10">
        <v>41790</v>
      </c>
      <c r="E1091" s="8" t="s">
        <v>84</v>
      </c>
      <c r="F1091" s="5">
        <v>544680</v>
      </c>
      <c r="G1091" s="15" t="s">
        <v>16</v>
      </c>
      <c r="H1091" s="7" t="s">
        <v>85</v>
      </c>
      <c r="I1091" s="5" t="str">
        <f>IF(AND(G1091="154",'154 - CPSX'!$L$7=TH!A1091),"154",IF(AND(G1091="632",'632 - CPSX'!$K$7=TH!A1091),"632",IF(AND(G1091="6421",'641 - CPSX'!$K$7=TH!A1091),"641",IF(AND(G1091="6422",'642 - CPSX'!$N$7=TH!A1091),"642",IF(AND(G1091="242",'242 - CPSX'!$L$7=TH!A1091),"242","")))))</f>
        <v/>
      </c>
    </row>
    <row r="1092" spans="1:9">
      <c r="A1092" s="6">
        <f>IF(B1092&lt;&gt;"",IF(OR(AND(G1092="154",'154 - CPSX'!$L$7="..."),AND(G1092="632",'632 - CPSX'!$K$7="..."),AND(G1092="641",'641 - CPSX'!$K$7="..."),AND(G1092="642",'642 - CPSX'!$N$7="..."),AND(G1092="242",'242 - CPSX'!$L$7="...")),"...",MONTH(B1092)),"")</f>
        <v>5</v>
      </c>
      <c r="B1092" s="10">
        <v>41790</v>
      </c>
      <c r="C1092" s="11" t="s">
        <v>39</v>
      </c>
      <c r="D1092" s="10">
        <v>41790</v>
      </c>
      <c r="E1092" s="8" t="s">
        <v>86</v>
      </c>
      <c r="F1092" s="5">
        <v>3029820</v>
      </c>
      <c r="G1092" s="15" t="s">
        <v>16</v>
      </c>
      <c r="H1092" s="7" t="s">
        <v>85</v>
      </c>
      <c r="I1092" s="5" t="str">
        <f>IF(AND(G1092="154",'154 - CPSX'!$L$7=TH!A1092),"154",IF(AND(G1092="632",'632 - CPSX'!$K$7=TH!A1092),"632",IF(AND(G1092="6421",'641 - CPSX'!$K$7=TH!A1092),"641",IF(AND(G1092="6422",'642 - CPSX'!$N$7=TH!A1092),"642",IF(AND(G1092="242",'242 - CPSX'!$L$7=TH!A1092),"242","")))))</f>
        <v/>
      </c>
    </row>
    <row r="1093" spans="1:9">
      <c r="A1093" s="6">
        <f>IF(B1093&lt;&gt;"",IF(OR(AND(G1093="154",'154 - CPSX'!$L$7="..."),AND(G1093="632",'632 - CPSX'!$K$7="..."),AND(G1093="641",'641 - CPSX'!$K$7="..."),AND(G1093="642",'642 - CPSX'!$N$7="..."),AND(G1093="242",'242 - CPSX'!$L$7="...")),"...",MONTH(B1093)),"")</f>
        <v>5</v>
      </c>
      <c r="B1093" s="10">
        <v>41790</v>
      </c>
      <c r="C1093" s="11" t="s">
        <v>39</v>
      </c>
      <c r="D1093" s="10">
        <v>41790</v>
      </c>
      <c r="E1093" s="8" t="s">
        <v>87</v>
      </c>
      <c r="F1093" s="5">
        <v>181560</v>
      </c>
      <c r="G1093" s="15" t="s">
        <v>16</v>
      </c>
      <c r="H1093" s="7" t="s">
        <v>229</v>
      </c>
      <c r="I1093" s="5" t="str">
        <f>IF(AND(G1093="154",'154 - CPSX'!$L$7=TH!A1093),"154",IF(AND(G1093="632",'632 - CPSX'!$K$7=TH!A1093),"632",IF(AND(G1093="6421",'641 - CPSX'!$K$7=TH!A1093),"641",IF(AND(G1093="6422",'642 - CPSX'!$N$7=TH!A1093),"642",IF(AND(G1093="242",'242 - CPSX'!$L$7=TH!A1093),"242","")))))</f>
        <v/>
      </c>
    </row>
    <row r="1094" spans="1:9">
      <c r="A1094" s="6">
        <f>IF(B1094&lt;&gt;"",IF(OR(AND(G1094="154",'154 - CPSX'!$L$7="..."),AND(G1094="632",'632 - CPSX'!$K$7="..."),AND(G1094="641",'641 - CPSX'!$K$7="..."),AND(G1094="642",'642 - CPSX'!$N$7="..."),AND(G1094="242",'242 - CPSX'!$L$7="...")),"...",MONTH(B1094)),"")</f>
        <v>5</v>
      </c>
      <c r="B1094" s="10">
        <v>41790</v>
      </c>
      <c r="C1094" s="11" t="s">
        <v>39</v>
      </c>
      <c r="D1094" s="10">
        <v>41790</v>
      </c>
      <c r="E1094" s="8" t="s">
        <v>88</v>
      </c>
      <c r="F1094" s="5">
        <v>1009940</v>
      </c>
      <c r="G1094" s="15" t="s">
        <v>16</v>
      </c>
      <c r="H1094" s="7" t="s">
        <v>229</v>
      </c>
      <c r="I1094" s="5" t="str">
        <f>IF(AND(G1094="154",'154 - CPSX'!$L$7=TH!A1094),"154",IF(AND(G1094="632",'632 - CPSX'!$K$7=TH!A1094),"632",IF(AND(G1094="6421",'641 - CPSX'!$K$7=TH!A1094),"641",IF(AND(G1094="6422",'642 - CPSX'!$N$7=TH!A1094),"642",IF(AND(G1094="242",'242 - CPSX'!$L$7=TH!A1094),"242","")))))</f>
        <v/>
      </c>
    </row>
    <row r="1095" spans="1:9">
      <c r="A1095" s="6">
        <f>IF(B1095&lt;&gt;"",IF(OR(AND(G1095="154",'154 - CPSX'!$L$7="..."),AND(G1095="632",'632 - CPSX'!$K$7="..."),AND(G1095="641",'641 - CPSX'!$K$7="..."),AND(G1095="642",'642 - CPSX'!$N$7="..."),AND(G1095="242",'242 - CPSX'!$L$7="...")),"...",MONTH(B1095)),"")</f>
        <v>6</v>
      </c>
      <c r="B1095" s="10">
        <v>41820</v>
      </c>
      <c r="C1095" s="11" t="s">
        <v>39</v>
      </c>
      <c r="D1095" s="10">
        <v>41799</v>
      </c>
      <c r="E1095" s="8" t="s">
        <v>526</v>
      </c>
      <c r="F1095" s="5">
        <v>25577500</v>
      </c>
      <c r="G1095" s="15" t="s">
        <v>16</v>
      </c>
      <c r="H1095" s="7" t="s">
        <v>18</v>
      </c>
      <c r="I1095" s="5" t="str">
        <f>IF(AND(G1095="154",'154 - CPSX'!$L$7=TH!A1095),"154",IF(AND(G1095="632",'632 - CPSX'!$K$7=TH!A1095),"632",IF(AND(G1095="6421",'641 - CPSX'!$K$7=TH!A1095),"641",IF(AND(G1095="6422",'642 - CPSX'!$N$7=TH!A1095),"642",IF(AND(G1095="242",'242 - CPSX'!$L$7=TH!A1095),"242","")))))</f>
        <v/>
      </c>
    </row>
    <row r="1096" spans="1:9">
      <c r="A1096" s="6">
        <f>IF(B1096&lt;&gt;"",IF(OR(AND(G1096="154",'154 - CPSX'!$L$7="..."),AND(G1096="632",'632 - CPSX'!$K$7="..."),AND(G1096="641",'641 - CPSX'!$K$7="..."),AND(G1096="642",'642 - CPSX'!$N$7="..."),AND(G1096="242",'242 - CPSX'!$L$7="...")),"...",MONTH(B1096)),"")</f>
        <v>6</v>
      </c>
      <c r="B1096" s="10">
        <v>41820</v>
      </c>
      <c r="C1096" s="11" t="s">
        <v>39</v>
      </c>
      <c r="D1096" s="10">
        <v>41807</v>
      </c>
      <c r="E1096" s="8" t="s">
        <v>527</v>
      </c>
      <c r="F1096" s="5">
        <v>20790000</v>
      </c>
      <c r="G1096" s="15" t="s">
        <v>16</v>
      </c>
      <c r="H1096" s="7" t="s">
        <v>18</v>
      </c>
      <c r="I1096" s="5" t="str">
        <f>IF(AND(G1096="154",'154 - CPSX'!$L$7=TH!A1096),"154",IF(AND(G1096="632",'632 - CPSX'!$K$7=TH!A1096),"632",IF(AND(G1096="6421",'641 - CPSX'!$K$7=TH!A1096),"641",IF(AND(G1096="6422",'642 - CPSX'!$N$7=TH!A1096),"642",IF(AND(G1096="242",'242 - CPSX'!$L$7=TH!A1096),"242","")))))</f>
        <v/>
      </c>
    </row>
    <row r="1097" spans="1:9">
      <c r="A1097" s="6">
        <f>IF(B1097&lt;&gt;"",IF(OR(AND(G1097="154",'154 - CPSX'!$L$7="..."),AND(G1097="632",'632 - CPSX'!$K$7="..."),AND(G1097="641",'641 - CPSX'!$K$7="..."),AND(G1097="642",'642 - CPSX'!$N$7="..."),AND(G1097="242",'242 - CPSX'!$L$7="...")),"...",MONTH(B1097)),"")</f>
        <v>6</v>
      </c>
      <c r="B1097" s="10">
        <v>41820</v>
      </c>
      <c r="C1097" s="11" t="s">
        <v>39</v>
      </c>
      <c r="D1097" s="10">
        <v>41816</v>
      </c>
      <c r="E1097" s="8" t="s">
        <v>528</v>
      </c>
      <c r="F1097" s="5">
        <v>23853800</v>
      </c>
      <c r="G1097" s="15" t="s">
        <v>16</v>
      </c>
      <c r="H1097" s="7" t="s">
        <v>18</v>
      </c>
      <c r="I1097" s="5" t="str">
        <f>IF(AND(G1097="154",'154 - CPSX'!$L$7=TH!A1097),"154",IF(AND(G1097="632",'632 - CPSX'!$K$7=TH!A1097),"632",IF(AND(G1097="6421",'641 - CPSX'!$K$7=TH!A1097),"641",IF(AND(G1097="6422",'642 - CPSX'!$N$7=TH!A1097),"642",IF(AND(G1097="242",'242 - CPSX'!$L$7=TH!A1097),"242","")))))</f>
        <v/>
      </c>
    </row>
    <row r="1098" spans="1:9">
      <c r="A1098" s="6">
        <f>IF(B1098&lt;&gt;"",IF(OR(AND(G1098="154",'154 - CPSX'!$L$7="..."),AND(G1098="632",'632 - CPSX'!$K$7="..."),AND(G1098="641",'641 - CPSX'!$K$7="..."),AND(G1098="642",'642 - CPSX'!$N$7="..."),AND(G1098="242",'242 - CPSX'!$L$7="...")),"...",MONTH(B1098)),"")</f>
        <v>6</v>
      </c>
      <c r="B1098" s="10">
        <v>41791</v>
      </c>
      <c r="C1098" s="11" t="s">
        <v>158</v>
      </c>
      <c r="D1098" s="10">
        <v>41789</v>
      </c>
      <c r="E1098" s="8" t="s">
        <v>465</v>
      </c>
      <c r="F1098" s="5">
        <v>14420950</v>
      </c>
      <c r="G1098" s="15" t="s">
        <v>16</v>
      </c>
      <c r="H1098" s="7" t="s">
        <v>212</v>
      </c>
      <c r="I1098" s="5" t="str">
        <f>IF(AND(G1098="154",'154 - CPSX'!$L$7=TH!A1098),"154",IF(AND(G1098="632",'632 - CPSX'!$K$7=TH!A1098),"632",IF(AND(G1098="6421",'641 - CPSX'!$K$7=TH!A1098),"641",IF(AND(G1098="6422",'642 - CPSX'!$N$7=TH!A1098),"642",IF(AND(G1098="242",'242 - CPSX'!$L$7=TH!A1098),"242","")))))</f>
        <v/>
      </c>
    </row>
    <row r="1099" spans="1:9">
      <c r="A1099" s="6">
        <f>IF(B1099&lt;&gt;"",IF(OR(AND(G1099="154",'154 - CPSX'!$L$7="..."),AND(G1099="632",'632 - CPSX'!$K$7="..."),AND(G1099="641",'641 - CPSX'!$K$7="..."),AND(G1099="642",'642 - CPSX'!$N$7="..."),AND(G1099="242",'242 - CPSX'!$L$7="...")),"...",MONTH(B1099)),"")</f>
        <v>6</v>
      </c>
      <c r="B1099" s="10">
        <v>41802</v>
      </c>
      <c r="C1099" s="11" t="s">
        <v>161</v>
      </c>
      <c r="D1099" s="10">
        <v>41802</v>
      </c>
      <c r="E1099" s="8" t="s">
        <v>40</v>
      </c>
      <c r="F1099" s="5">
        <v>1028636</v>
      </c>
      <c r="G1099" s="15" t="s">
        <v>16</v>
      </c>
      <c r="H1099" s="7" t="s">
        <v>212</v>
      </c>
      <c r="I1099" s="5" t="str">
        <f>IF(AND(G1099="154",'154 - CPSX'!$L$7=TH!A1099),"154",IF(AND(G1099="632",'632 - CPSX'!$K$7=TH!A1099),"632",IF(AND(G1099="6421",'641 - CPSX'!$K$7=TH!A1099),"641",IF(AND(G1099="6422",'642 - CPSX'!$N$7=TH!A1099),"642",IF(AND(G1099="242",'242 - CPSX'!$L$7=TH!A1099),"242","")))))</f>
        <v/>
      </c>
    </row>
    <row r="1100" spans="1:9">
      <c r="A1100" s="6">
        <f>IF(B1100&lt;&gt;"",IF(OR(AND(G1100="154",'154 - CPSX'!$L$7="..."),AND(G1100="632",'632 - CPSX'!$K$7="..."),AND(G1100="641",'641 - CPSX'!$K$7="..."),AND(G1100="642",'642 - CPSX'!$N$7="..."),AND(G1100="242",'242 - CPSX'!$L$7="...")),"...",MONTH(B1100)),"")</f>
        <v>6</v>
      </c>
      <c r="B1100" s="10">
        <v>41805</v>
      </c>
      <c r="C1100" s="11" t="s">
        <v>179</v>
      </c>
      <c r="D1100" s="10">
        <v>41805</v>
      </c>
      <c r="E1100" s="8" t="s">
        <v>40</v>
      </c>
      <c r="F1100" s="5">
        <v>1021818</v>
      </c>
      <c r="G1100" s="15" t="s">
        <v>16</v>
      </c>
      <c r="H1100" s="7" t="s">
        <v>212</v>
      </c>
      <c r="I1100" s="5" t="str">
        <f>IF(AND(G1100="154",'154 - CPSX'!$L$7=TH!A1100),"154",IF(AND(G1100="632",'632 - CPSX'!$K$7=TH!A1100),"632",IF(AND(G1100="6421",'641 - CPSX'!$K$7=TH!A1100),"641",IF(AND(G1100="6422",'642 - CPSX'!$N$7=TH!A1100),"642",IF(AND(G1100="242",'242 - CPSX'!$L$7=TH!A1100),"242","")))))</f>
        <v/>
      </c>
    </row>
    <row r="1101" spans="1:9">
      <c r="A1101" s="6">
        <f>IF(B1101&lt;&gt;"",IF(OR(AND(G1101="154",'154 - CPSX'!$L$7="..."),AND(G1101="632",'632 - CPSX'!$K$7="..."),AND(G1101="641",'641 - CPSX'!$K$7="..."),AND(G1101="642",'642 - CPSX'!$N$7="..."),AND(G1101="242",'242 - CPSX'!$L$7="...")),"...",MONTH(B1101)),"")</f>
        <v>6</v>
      </c>
      <c r="B1101" s="10">
        <v>41813</v>
      </c>
      <c r="C1101" s="11" t="s">
        <v>156</v>
      </c>
      <c r="D1101" s="10">
        <v>41813</v>
      </c>
      <c r="E1101" s="8" t="s">
        <v>40</v>
      </c>
      <c r="F1101" s="5">
        <v>2738473</v>
      </c>
      <c r="G1101" s="15" t="s">
        <v>16</v>
      </c>
      <c r="H1101" s="7" t="s">
        <v>212</v>
      </c>
      <c r="I1101" s="5" t="str">
        <f>IF(AND(G1101="154",'154 - CPSX'!$L$7=TH!A1101),"154",IF(AND(G1101="632",'632 - CPSX'!$K$7=TH!A1101),"632",IF(AND(G1101="6421",'641 - CPSX'!$K$7=TH!A1101),"641",IF(AND(G1101="6422",'642 - CPSX'!$N$7=TH!A1101),"642",IF(AND(G1101="242",'242 - CPSX'!$L$7=TH!A1101),"242","")))))</f>
        <v/>
      </c>
    </row>
    <row r="1102" spans="1:9">
      <c r="A1102" s="6">
        <f>IF(B1102&lt;&gt;"",IF(OR(AND(G1102="154",'154 - CPSX'!$L$7="..."),AND(G1102="632",'632 - CPSX'!$K$7="..."),AND(G1102="641",'641 - CPSX'!$K$7="..."),AND(G1102="642",'642 - CPSX'!$N$7="..."),AND(G1102="242",'242 - CPSX'!$L$7="...")),"...",MONTH(B1102)),"")</f>
        <v>6</v>
      </c>
      <c r="B1102" s="10">
        <v>41814</v>
      </c>
      <c r="C1102" s="11" t="s">
        <v>166</v>
      </c>
      <c r="D1102" s="10">
        <v>41814</v>
      </c>
      <c r="E1102" s="8" t="s">
        <v>529</v>
      </c>
      <c r="F1102" s="5">
        <v>3900000</v>
      </c>
      <c r="G1102" s="15" t="s">
        <v>16</v>
      </c>
      <c r="H1102" s="7" t="s">
        <v>212</v>
      </c>
      <c r="I1102" s="5" t="str">
        <f>IF(AND(G1102="154",'154 - CPSX'!$L$7=TH!A1102),"154",IF(AND(G1102="632",'632 - CPSX'!$K$7=TH!A1102),"632",IF(AND(G1102="6421",'641 - CPSX'!$K$7=TH!A1102),"641",IF(AND(G1102="6422",'642 - CPSX'!$N$7=TH!A1102),"642",IF(AND(G1102="242",'242 - CPSX'!$L$7=TH!A1102),"242","")))))</f>
        <v/>
      </c>
    </row>
    <row r="1103" spans="1:9">
      <c r="A1103" s="6">
        <f>IF(B1103&lt;&gt;"",IF(OR(AND(G1103="154",'154 - CPSX'!$L$7="..."),AND(G1103="632",'632 - CPSX'!$K$7="..."),AND(G1103="641",'641 - CPSX'!$K$7="..."),AND(G1103="642",'642 - CPSX'!$N$7="..."),AND(G1103="242",'242 - CPSX'!$L$7="...")),"...",MONTH(B1103)),"")</f>
        <v>6</v>
      </c>
      <c r="B1103" s="10">
        <v>41820</v>
      </c>
      <c r="C1103" s="11" t="s">
        <v>168</v>
      </c>
      <c r="D1103" s="10">
        <v>41820</v>
      </c>
      <c r="E1103" s="8" t="s">
        <v>40</v>
      </c>
      <c r="F1103" s="5">
        <v>1022727</v>
      </c>
      <c r="G1103" s="15" t="s">
        <v>16</v>
      </c>
      <c r="H1103" s="7" t="s">
        <v>212</v>
      </c>
      <c r="I1103" s="5" t="str">
        <f>IF(AND(G1103="154",'154 - CPSX'!$L$7=TH!A1103),"154",IF(AND(G1103="632",'632 - CPSX'!$K$7=TH!A1103),"632",IF(AND(G1103="6421",'641 - CPSX'!$K$7=TH!A1103),"641",IF(AND(G1103="6422",'642 - CPSX'!$N$7=TH!A1103),"642",IF(AND(G1103="242",'242 - CPSX'!$L$7=TH!A1103),"242","")))))</f>
        <v/>
      </c>
    </row>
    <row r="1104" spans="1:9">
      <c r="A1104" s="6">
        <f>IF(B1104&lt;&gt;"",IF(OR(AND(G1104="154",'154 - CPSX'!$L$7="..."),AND(G1104="632",'632 - CPSX'!$K$7="..."),AND(G1104="641",'641 - CPSX'!$K$7="..."),AND(G1104="642",'642 - CPSX'!$N$7="..."),AND(G1104="242",'242 - CPSX'!$L$7="...")),"...",MONTH(B1104)),"")</f>
        <v>6</v>
      </c>
      <c r="B1104" s="10">
        <v>41820</v>
      </c>
      <c r="C1104" s="11" t="s">
        <v>169</v>
      </c>
      <c r="D1104" s="10">
        <v>41820</v>
      </c>
      <c r="E1104" s="8" t="s">
        <v>465</v>
      </c>
      <c r="F1104" s="5">
        <v>14617250</v>
      </c>
      <c r="G1104" s="15" t="s">
        <v>16</v>
      </c>
      <c r="H1104" s="7" t="s">
        <v>212</v>
      </c>
      <c r="I1104" s="5" t="str">
        <f>IF(AND(G1104="154",'154 - CPSX'!$L$7=TH!A1104),"154",IF(AND(G1104="632",'632 - CPSX'!$K$7=TH!A1104),"632",IF(AND(G1104="6421",'641 - CPSX'!$K$7=TH!A1104),"641",IF(AND(G1104="6422",'642 - CPSX'!$N$7=TH!A1104),"642",IF(AND(G1104="242",'242 - CPSX'!$L$7=TH!A1104),"242","")))))</f>
        <v/>
      </c>
    </row>
    <row r="1105" spans="1:9">
      <c r="A1105" s="6">
        <f>IF(B1105&lt;&gt;"",IF(OR(AND(G1105="154",'154 - CPSX'!$L$7="..."),AND(G1105="632",'632 - CPSX'!$K$7="..."),AND(G1105="641",'641 - CPSX'!$K$7="..."),AND(G1105="642",'642 - CPSX'!$N$7="..."),AND(G1105="242",'242 - CPSX'!$L$7="...")),"...",MONTH(B1105)),"")</f>
        <v>6</v>
      </c>
      <c r="B1105" s="10">
        <v>41805</v>
      </c>
      <c r="C1105" s="11" t="s">
        <v>45</v>
      </c>
      <c r="D1105" s="10">
        <v>41805</v>
      </c>
      <c r="E1105" s="8" t="s">
        <v>474</v>
      </c>
      <c r="F1105" s="5">
        <v>371688000</v>
      </c>
      <c r="G1105" s="15" t="s">
        <v>16</v>
      </c>
      <c r="H1105" s="7" t="s">
        <v>24</v>
      </c>
      <c r="I1105" s="5" t="str">
        <f>IF(AND(G1105="154",'154 - CPSX'!$L$7=TH!A1105),"154",IF(AND(G1105="632",'632 - CPSX'!$K$7=TH!A1105),"632",IF(AND(G1105="6421",'641 - CPSX'!$K$7=TH!A1105),"641",IF(AND(G1105="6422",'642 - CPSX'!$N$7=TH!A1105),"642",IF(AND(G1105="242",'242 - CPSX'!$L$7=TH!A1105),"242","")))))</f>
        <v/>
      </c>
    </row>
    <row r="1106" spans="1:9">
      <c r="A1106" s="6">
        <f>IF(B1106&lt;&gt;"",IF(OR(AND(G1106="154",'154 - CPSX'!$L$7="..."),AND(G1106="632",'632 - CPSX'!$K$7="..."),AND(G1106="641",'641 - CPSX'!$K$7="..."),AND(G1106="642",'642 - CPSX'!$N$7="..."),AND(G1106="242",'242 - CPSX'!$L$7="...")),"...",MONTH(B1106)),"")</f>
        <v>6</v>
      </c>
      <c r="B1106" s="10">
        <v>41808</v>
      </c>
      <c r="C1106" s="11" t="s">
        <v>47</v>
      </c>
      <c r="D1106" s="10">
        <v>41808</v>
      </c>
      <c r="E1106" s="8" t="s">
        <v>474</v>
      </c>
      <c r="F1106" s="5">
        <v>376312000</v>
      </c>
      <c r="G1106" s="15" t="s">
        <v>16</v>
      </c>
      <c r="H1106" s="7" t="s">
        <v>24</v>
      </c>
      <c r="I1106" s="5" t="str">
        <f>IF(AND(G1106="154",'154 - CPSX'!$L$7=TH!A1106),"154",IF(AND(G1106="632",'632 - CPSX'!$K$7=TH!A1106),"632",IF(AND(G1106="6421",'641 - CPSX'!$K$7=TH!A1106),"641",IF(AND(G1106="6422",'642 - CPSX'!$N$7=TH!A1106),"642",IF(AND(G1106="242",'242 - CPSX'!$L$7=TH!A1106),"242","")))))</f>
        <v/>
      </c>
    </row>
    <row r="1107" spans="1:9">
      <c r="A1107" s="6">
        <f>IF(B1107&lt;&gt;"",IF(OR(AND(G1107="154",'154 - CPSX'!$L$7="..."),AND(G1107="632",'632 - CPSX'!$K$7="..."),AND(G1107="641",'641 - CPSX'!$K$7="..."),AND(G1107="642",'642 - CPSX'!$N$7="..."),AND(G1107="242",'242 - CPSX'!$L$7="...")),"...",MONTH(B1107)),"")</f>
        <v>6</v>
      </c>
      <c r="B1107" s="10">
        <v>41791</v>
      </c>
      <c r="C1107" s="11" t="s">
        <v>41</v>
      </c>
      <c r="D1107" s="10">
        <v>41791</v>
      </c>
      <c r="E1107" s="8" t="s">
        <v>468</v>
      </c>
      <c r="F1107" s="5">
        <v>745444000</v>
      </c>
      <c r="G1107" s="15" t="s">
        <v>16</v>
      </c>
      <c r="H1107" s="7" t="s">
        <v>24</v>
      </c>
      <c r="I1107" s="5" t="str">
        <f>IF(AND(G1107="154",'154 - CPSX'!$L$7=TH!A1107),"154",IF(AND(G1107="632",'632 - CPSX'!$K$7=TH!A1107),"632",IF(AND(G1107="6421",'641 - CPSX'!$K$7=TH!A1107),"641",IF(AND(G1107="6422",'642 - CPSX'!$N$7=TH!A1107),"642",IF(AND(G1107="242",'242 - CPSX'!$L$7=TH!A1107),"242","")))))</f>
        <v/>
      </c>
    </row>
    <row r="1108" spans="1:9">
      <c r="A1108" s="6">
        <f>IF(B1108&lt;&gt;"",IF(OR(AND(G1108="154",'154 - CPSX'!$L$7="..."),AND(G1108="632",'632 - CPSX'!$K$7="..."),AND(G1108="641",'641 - CPSX'!$K$7="..."),AND(G1108="642",'642 - CPSX'!$N$7="..."),AND(G1108="242",'242 - CPSX'!$L$7="...")),"...",MONTH(B1108)),"")</f>
        <v>6</v>
      </c>
      <c r="B1108" s="10">
        <v>41796</v>
      </c>
      <c r="C1108" s="11" t="s">
        <v>42</v>
      </c>
      <c r="D1108" s="10">
        <v>41796</v>
      </c>
      <c r="E1108" s="8" t="s">
        <v>468</v>
      </c>
      <c r="F1108" s="5">
        <v>774284000</v>
      </c>
      <c r="G1108" s="15" t="s">
        <v>16</v>
      </c>
      <c r="H1108" s="7" t="s">
        <v>24</v>
      </c>
      <c r="I1108" s="5" t="str">
        <f>IF(AND(G1108="154",'154 - CPSX'!$L$7=TH!A1108),"154",IF(AND(G1108="632",'632 - CPSX'!$K$7=TH!A1108),"632",IF(AND(G1108="6421",'641 - CPSX'!$K$7=TH!A1108),"641",IF(AND(G1108="6422",'642 - CPSX'!$N$7=TH!A1108),"642",IF(AND(G1108="242",'242 - CPSX'!$L$7=TH!A1108),"242","")))))</f>
        <v/>
      </c>
    </row>
    <row r="1109" spans="1:9">
      <c r="A1109" s="6">
        <f>IF(B1109&lt;&gt;"",IF(OR(AND(G1109="154",'154 - CPSX'!$L$7="..."),AND(G1109="632",'632 - CPSX'!$K$7="..."),AND(G1109="641",'641 - CPSX'!$K$7="..."),AND(G1109="642",'642 - CPSX'!$N$7="..."),AND(G1109="242",'242 - CPSX'!$L$7="...")),"...",MONTH(B1109)),"")</f>
        <v>6</v>
      </c>
      <c r="B1109" s="10">
        <v>41799</v>
      </c>
      <c r="C1109" s="11" t="s">
        <v>43</v>
      </c>
      <c r="D1109" s="10">
        <v>41799</v>
      </c>
      <c r="E1109" s="8" t="s">
        <v>468</v>
      </c>
      <c r="F1109" s="5">
        <v>722792000</v>
      </c>
      <c r="G1109" s="15" t="s">
        <v>16</v>
      </c>
      <c r="H1109" s="7" t="s">
        <v>24</v>
      </c>
      <c r="I1109" s="5" t="str">
        <f>IF(AND(G1109="154",'154 - CPSX'!$L$7=TH!A1109),"154",IF(AND(G1109="632",'632 - CPSX'!$K$7=TH!A1109),"632",IF(AND(G1109="6421",'641 - CPSX'!$K$7=TH!A1109),"641",IF(AND(G1109="6422",'642 - CPSX'!$N$7=TH!A1109),"642",IF(AND(G1109="242",'242 - CPSX'!$L$7=TH!A1109),"242","")))))</f>
        <v/>
      </c>
    </row>
    <row r="1110" spans="1:9">
      <c r="A1110" s="6">
        <f>IF(B1110&lt;&gt;"",IF(OR(AND(G1110="154",'154 - CPSX'!$L$7="..."),AND(G1110="632",'632 - CPSX'!$K$7="..."),AND(G1110="641",'641 - CPSX'!$K$7="..."),AND(G1110="642",'642 - CPSX'!$N$7="..."),AND(G1110="242",'242 - CPSX'!$L$7="...")),"...",MONTH(B1110)),"")</f>
        <v>6</v>
      </c>
      <c r="B1110" s="10">
        <v>41802</v>
      </c>
      <c r="C1110" s="11" t="s">
        <v>44</v>
      </c>
      <c r="D1110" s="10">
        <v>41802</v>
      </c>
      <c r="E1110" s="8" t="s">
        <v>468</v>
      </c>
      <c r="F1110" s="5">
        <v>378280000</v>
      </c>
      <c r="G1110" s="15" t="s">
        <v>16</v>
      </c>
      <c r="H1110" s="7" t="s">
        <v>24</v>
      </c>
      <c r="I1110" s="5" t="str">
        <f>IF(AND(G1110="154",'154 - CPSX'!$L$7=TH!A1110),"154",IF(AND(G1110="632",'632 - CPSX'!$K$7=TH!A1110),"632",IF(AND(G1110="6421",'641 - CPSX'!$K$7=TH!A1110),"641",IF(AND(G1110="6422",'642 - CPSX'!$N$7=TH!A1110),"642",IF(AND(G1110="242",'242 - CPSX'!$L$7=TH!A1110),"242","")))))</f>
        <v/>
      </c>
    </row>
    <row r="1111" spans="1:9">
      <c r="A1111" s="6">
        <f>IF(B1111&lt;&gt;"",IF(OR(AND(G1111="154",'154 - CPSX'!$L$7="..."),AND(G1111="632",'632 - CPSX'!$K$7="..."),AND(G1111="641",'641 - CPSX'!$K$7="..."),AND(G1111="642",'642 - CPSX'!$N$7="..."),AND(G1111="242",'242 - CPSX'!$L$7="...")),"...",MONTH(B1111)),"")</f>
        <v>6</v>
      </c>
      <c r="B1111" s="10">
        <v>41809</v>
      </c>
      <c r="C1111" s="11" t="s">
        <v>48</v>
      </c>
      <c r="D1111" s="10">
        <v>41809</v>
      </c>
      <c r="E1111" s="8" t="s">
        <v>468</v>
      </c>
      <c r="F1111" s="5">
        <v>571234000</v>
      </c>
      <c r="G1111" s="15" t="s">
        <v>16</v>
      </c>
      <c r="H1111" s="7" t="s">
        <v>24</v>
      </c>
      <c r="I1111" s="5" t="str">
        <f>IF(AND(G1111="154",'154 - CPSX'!$L$7=TH!A1111),"154",IF(AND(G1111="632",'632 - CPSX'!$K$7=TH!A1111),"632",IF(AND(G1111="6421",'641 - CPSX'!$K$7=TH!A1111),"641",IF(AND(G1111="6422",'642 - CPSX'!$N$7=TH!A1111),"642",IF(AND(G1111="242",'242 - CPSX'!$L$7=TH!A1111),"242","")))))</f>
        <v/>
      </c>
    </row>
    <row r="1112" spans="1:9">
      <c r="A1112" s="6">
        <f>IF(B1112&lt;&gt;"",IF(OR(AND(G1112="154",'154 - CPSX'!$L$7="..."),AND(G1112="632",'632 - CPSX'!$K$7="..."),AND(G1112="641",'641 - CPSX'!$K$7="..."),AND(G1112="642",'642 - CPSX'!$N$7="..."),AND(G1112="242",'242 - CPSX'!$L$7="...")),"...",MONTH(B1112)),"")</f>
        <v>6</v>
      </c>
      <c r="B1112" s="10">
        <v>41813</v>
      </c>
      <c r="C1112" s="11" t="s">
        <v>49</v>
      </c>
      <c r="D1112" s="10">
        <v>41813</v>
      </c>
      <c r="E1112" s="8" t="s">
        <v>468</v>
      </c>
      <c r="F1112" s="5">
        <v>563040000</v>
      </c>
      <c r="G1112" s="15" t="s">
        <v>16</v>
      </c>
      <c r="H1112" s="7" t="s">
        <v>24</v>
      </c>
      <c r="I1112" s="5" t="str">
        <f>IF(AND(G1112="154",'154 - CPSX'!$L$7=TH!A1112),"154",IF(AND(G1112="632",'632 - CPSX'!$K$7=TH!A1112),"632",IF(AND(G1112="6421",'641 - CPSX'!$K$7=TH!A1112),"641",IF(AND(G1112="6422",'642 - CPSX'!$N$7=TH!A1112),"642",IF(AND(G1112="242",'242 - CPSX'!$L$7=TH!A1112),"242","")))))</f>
        <v/>
      </c>
    </row>
    <row r="1113" spans="1:9">
      <c r="A1113" s="6">
        <f>IF(B1113&lt;&gt;"",IF(OR(AND(G1113="154",'154 - CPSX'!$L$7="..."),AND(G1113="632",'632 - CPSX'!$K$7="..."),AND(G1113="641",'641 - CPSX'!$K$7="..."),AND(G1113="642",'642 - CPSX'!$N$7="..."),AND(G1113="242",'242 - CPSX'!$L$7="...")),"...",MONTH(B1113)),"")</f>
        <v>6</v>
      </c>
      <c r="B1113" s="10">
        <v>41818</v>
      </c>
      <c r="C1113" s="11" t="s">
        <v>51</v>
      </c>
      <c r="D1113" s="10">
        <v>41818</v>
      </c>
      <c r="E1113" s="8" t="s">
        <v>468</v>
      </c>
      <c r="F1113" s="5">
        <v>586381000</v>
      </c>
      <c r="G1113" s="15" t="s">
        <v>16</v>
      </c>
      <c r="H1113" s="7" t="s">
        <v>24</v>
      </c>
      <c r="I1113" s="5" t="str">
        <f>IF(AND(G1113="154",'154 - CPSX'!$L$7=TH!A1113),"154",IF(AND(G1113="632",'632 - CPSX'!$K$7=TH!A1113),"632",IF(AND(G1113="6421",'641 - CPSX'!$K$7=TH!A1113),"641",IF(AND(G1113="6422",'642 - CPSX'!$N$7=TH!A1113),"642",IF(AND(G1113="242",'242 - CPSX'!$L$7=TH!A1113),"242","")))))</f>
        <v/>
      </c>
    </row>
    <row r="1114" spans="1:9">
      <c r="A1114" s="6">
        <f>IF(B1114&lt;&gt;"",IF(OR(AND(G1114="154",'154 - CPSX'!$L$7="..."),AND(G1114="632",'632 - CPSX'!$K$7="..."),AND(G1114="641",'641 - CPSX'!$K$7="..."),AND(G1114="642",'642 - CPSX'!$N$7="..."),AND(G1114="242",'242 - CPSX'!$L$7="...")),"...",MONTH(B1114)),"")</f>
        <v>6</v>
      </c>
      <c r="B1114" s="10">
        <v>41820</v>
      </c>
      <c r="C1114" s="11" t="s">
        <v>52</v>
      </c>
      <c r="D1114" s="10">
        <v>41820</v>
      </c>
      <c r="E1114" s="8" t="s">
        <v>468</v>
      </c>
      <c r="F1114" s="5">
        <v>235195000</v>
      </c>
      <c r="G1114" s="15" t="s">
        <v>16</v>
      </c>
      <c r="H1114" s="7" t="s">
        <v>24</v>
      </c>
      <c r="I1114" s="5" t="str">
        <f>IF(AND(G1114="154",'154 - CPSX'!$L$7=TH!A1114),"154",IF(AND(G1114="632",'632 - CPSX'!$K$7=TH!A1114),"632",IF(AND(G1114="6421",'641 - CPSX'!$K$7=TH!A1114),"641",IF(AND(G1114="6422",'642 - CPSX'!$N$7=TH!A1114),"642",IF(AND(G1114="242",'242 - CPSX'!$L$7=TH!A1114),"242","")))))</f>
        <v/>
      </c>
    </row>
    <row r="1115" spans="1:9">
      <c r="A1115" s="6">
        <f>IF(B1115&lt;&gt;"",IF(OR(AND(G1115="154",'154 - CPSX'!$L$7="..."),AND(G1115="632",'632 - CPSX'!$K$7="..."),AND(G1115="641",'641 - CPSX'!$K$7="..."),AND(G1115="642",'642 - CPSX'!$N$7="..."),AND(G1115="242",'242 - CPSX'!$L$7="...")),"...",MONTH(B1115)),"")</f>
        <v>6</v>
      </c>
      <c r="B1115" s="10">
        <v>41807</v>
      </c>
      <c r="C1115" s="11" t="s">
        <v>46</v>
      </c>
      <c r="D1115" s="10">
        <v>41807</v>
      </c>
      <c r="E1115" s="8" t="s">
        <v>530</v>
      </c>
      <c r="F1115" s="5">
        <v>286000000</v>
      </c>
      <c r="G1115" s="15" t="s">
        <v>16</v>
      </c>
      <c r="H1115" s="7" t="s">
        <v>24</v>
      </c>
      <c r="I1115" s="5" t="str">
        <f>IF(AND(G1115="154",'154 - CPSX'!$L$7=TH!A1115),"154",IF(AND(G1115="632",'632 - CPSX'!$K$7=TH!A1115),"632",IF(AND(G1115="6421",'641 - CPSX'!$K$7=TH!A1115),"641",IF(AND(G1115="6422",'642 - CPSX'!$N$7=TH!A1115),"642",IF(AND(G1115="242",'242 - CPSX'!$L$7=TH!A1115),"242","")))))</f>
        <v/>
      </c>
    </row>
    <row r="1116" spans="1:9">
      <c r="A1116" s="6">
        <f>IF(B1116&lt;&gt;"",IF(OR(AND(G1116="154",'154 - CPSX'!$L$7="..."),AND(G1116="632",'632 - CPSX'!$K$7="..."),AND(G1116="641",'641 - CPSX'!$K$7="..."),AND(G1116="642",'642 - CPSX'!$N$7="..."),AND(G1116="242",'242 - CPSX'!$L$7="...")),"...",MONTH(B1116)),"")</f>
        <v>6</v>
      </c>
      <c r="B1116" s="10">
        <v>41815</v>
      </c>
      <c r="C1116" s="11" t="s">
        <v>50</v>
      </c>
      <c r="D1116" s="10">
        <v>41815</v>
      </c>
      <c r="E1116" s="8" t="s">
        <v>471</v>
      </c>
      <c r="F1116" s="5">
        <v>295680000</v>
      </c>
      <c r="G1116" s="15" t="s">
        <v>16</v>
      </c>
      <c r="H1116" s="7" t="s">
        <v>24</v>
      </c>
      <c r="I1116" s="5" t="str">
        <f>IF(AND(G1116="154",'154 - CPSX'!$L$7=TH!A1116),"154",IF(AND(G1116="632",'632 - CPSX'!$K$7=TH!A1116),"632",IF(AND(G1116="6421",'641 - CPSX'!$K$7=TH!A1116),"641",IF(AND(G1116="6422",'642 - CPSX'!$N$7=TH!A1116),"642",IF(AND(G1116="242",'242 - CPSX'!$L$7=TH!A1116),"242","")))))</f>
        <v/>
      </c>
    </row>
    <row r="1117" spans="1:9">
      <c r="A1117" s="6">
        <f>IF(B1117&lt;&gt;"",IF(OR(AND(G1117="154",'154 - CPSX'!$L$7="..."),AND(G1117="632",'632 - CPSX'!$K$7="..."),AND(G1117="641",'641 - CPSX'!$K$7="..."),AND(G1117="642",'642 - CPSX'!$N$7="..."),AND(G1117="242",'242 - CPSX'!$L$7="...")),"...",MONTH(B1117)),"")</f>
        <v>6</v>
      </c>
      <c r="B1117" s="10">
        <v>41802</v>
      </c>
      <c r="C1117" s="11" t="s">
        <v>53</v>
      </c>
      <c r="D1117" s="10">
        <v>41802</v>
      </c>
      <c r="E1117" s="8" t="s">
        <v>475</v>
      </c>
      <c r="F1117" s="5">
        <v>4418280</v>
      </c>
      <c r="G1117" s="15" t="s">
        <v>16</v>
      </c>
      <c r="H1117" s="7" t="s">
        <v>22</v>
      </c>
      <c r="I1117" s="5" t="str">
        <f>IF(AND(G1117="154",'154 - CPSX'!$L$7=TH!A1117),"154",IF(AND(G1117="632",'632 - CPSX'!$K$7=TH!A1117),"632",IF(AND(G1117="6421",'641 - CPSX'!$K$7=TH!A1117),"641",IF(AND(G1117="6422",'642 - CPSX'!$N$7=TH!A1117),"642",IF(AND(G1117="242",'242 - CPSX'!$L$7=TH!A1117),"242","")))))</f>
        <v/>
      </c>
    </row>
    <row r="1118" spans="1:9">
      <c r="A1118" s="6">
        <f>IF(B1118&lt;&gt;"",IF(OR(AND(G1118="154",'154 - CPSX'!$L$7="..."),AND(G1118="632",'632 - CPSX'!$K$7="..."),AND(G1118="641",'641 - CPSX'!$K$7="..."),AND(G1118="642",'642 - CPSX'!$N$7="..."),AND(G1118="242",'242 - CPSX'!$L$7="...")),"...",MONTH(B1118)),"")</f>
        <v>6</v>
      </c>
      <c r="B1118" s="10">
        <v>41802</v>
      </c>
      <c r="C1118" s="11" t="s">
        <v>53</v>
      </c>
      <c r="D1118" s="10">
        <v>41802</v>
      </c>
      <c r="E1118" s="8" t="s">
        <v>476</v>
      </c>
      <c r="F1118" s="5">
        <v>945000</v>
      </c>
      <c r="G1118" s="15" t="s">
        <v>16</v>
      </c>
      <c r="H1118" s="7" t="s">
        <v>22</v>
      </c>
      <c r="I1118" s="5" t="str">
        <f>IF(AND(G1118="154",'154 - CPSX'!$L$7=TH!A1118),"154",IF(AND(G1118="632",'632 - CPSX'!$K$7=TH!A1118),"632",IF(AND(G1118="6421",'641 - CPSX'!$K$7=TH!A1118),"641",IF(AND(G1118="6422",'642 - CPSX'!$N$7=TH!A1118),"642",IF(AND(G1118="242",'242 - CPSX'!$L$7=TH!A1118),"242","")))))</f>
        <v/>
      </c>
    </row>
    <row r="1119" spans="1:9">
      <c r="A1119" s="6">
        <f>IF(B1119&lt;&gt;"",IF(OR(AND(G1119="154",'154 - CPSX'!$L$7="..."),AND(G1119="632",'632 - CPSX'!$K$7="..."),AND(G1119="641",'641 - CPSX'!$K$7="..."),AND(G1119="642",'642 - CPSX'!$N$7="..."),AND(G1119="242",'242 - CPSX'!$L$7="...")),"...",MONTH(B1119)),"")</f>
        <v>6</v>
      </c>
      <c r="B1119" s="10">
        <v>41802</v>
      </c>
      <c r="C1119" s="11" t="s">
        <v>53</v>
      </c>
      <c r="D1119" s="10">
        <v>41802</v>
      </c>
      <c r="E1119" s="8" t="s">
        <v>509</v>
      </c>
      <c r="F1119" s="5">
        <v>30160800</v>
      </c>
      <c r="G1119" s="15" t="s">
        <v>16</v>
      </c>
      <c r="H1119" s="7" t="s">
        <v>22</v>
      </c>
      <c r="I1119" s="5" t="str">
        <f>IF(AND(G1119="154",'154 - CPSX'!$L$7=TH!A1119),"154",IF(AND(G1119="632",'632 - CPSX'!$K$7=TH!A1119),"632",IF(AND(G1119="6421",'641 - CPSX'!$K$7=TH!A1119),"641",IF(AND(G1119="6422",'642 - CPSX'!$N$7=TH!A1119),"642",IF(AND(G1119="242",'242 - CPSX'!$L$7=TH!A1119),"242","")))))</f>
        <v/>
      </c>
    </row>
    <row r="1120" spans="1:9">
      <c r="A1120" s="6">
        <f>IF(B1120&lt;&gt;"",IF(OR(AND(G1120="154",'154 - CPSX'!$L$7="..."),AND(G1120="632",'632 - CPSX'!$K$7="..."),AND(G1120="641",'641 - CPSX'!$K$7="..."),AND(G1120="642",'642 - CPSX'!$N$7="..."),AND(G1120="242",'242 - CPSX'!$L$7="...")),"...",MONTH(B1120)),"")</f>
        <v>6</v>
      </c>
      <c r="B1120" s="10">
        <v>41813</v>
      </c>
      <c r="C1120" s="11" t="s">
        <v>54</v>
      </c>
      <c r="D1120" s="10">
        <v>41813</v>
      </c>
      <c r="E1120" s="8" t="s">
        <v>478</v>
      </c>
      <c r="F1120" s="5">
        <v>3444000</v>
      </c>
      <c r="G1120" s="15" t="s">
        <v>16</v>
      </c>
      <c r="H1120" s="7" t="s">
        <v>22</v>
      </c>
      <c r="I1120" s="5" t="str">
        <f>IF(AND(G1120="154",'154 - CPSX'!$L$7=TH!A1120),"154",IF(AND(G1120="632",'632 - CPSX'!$K$7=TH!A1120),"632",IF(AND(G1120="6421",'641 - CPSX'!$K$7=TH!A1120),"641",IF(AND(G1120="6422",'642 - CPSX'!$N$7=TH!A1120),"642",IF(AND(G1120="242",'242 - CPSX'!$L$7=TH!A1120),"242","")))))</f>
        <v/>
      </c>
    </row>
    <row r="1121" spans="1:9">
      <c r="A1121" s="6">
        <f>IF(B1121&lt;&gt;"",IF(OR(AND(G1121="154",'154 - CPSX'!$L$7="..."),AND(G1121="632",'632 - CPSX'!$K$7="..."),AND(G1121="641",'641 - CPSX'!$K$7="..."),AND(G1121="642",'642 - CPSX'!$N$7="..."),AND(G1121="242",'242 - CPSX'!$L$7="...")),"...",MONTH(B1121)),"")</f>
        <v>6</v>
      </c>
      <c r="B1121" s="10">
        <v>41813</v>
      </c>
      <c r="C1121" s="11" t="s">
        <v>54</v>
      </c>
      <c r="D1121" s="10">
        <v>41813</v>
      </c>
      <c r="E1121" s="8" t="s">
        <v>479</v>
      </c>
      <c r="F1121" s="5">
        <v>1696500</v>
      </c>
      <c r="G1121" s="15" t="s">
        <v>16</v>
      </c>
      <c r="H1121" s="7" t="s">
        <v>22</v>
      </c>
      <c r="I1121" s="5" t="str">
        <f>IF(AND(G1121="154",'154 - CPSX'!$L$7=TH!A1121),"154",IF(AND(G1121="632",'632 - CPSX'!$K$7=TH!A1121),"632",IF(AND(G1121="6421",'641 - CPSX'!$K$7=TH!A1121),"641",IF(AND(G1121="6422",'642 - CPSX'!$N$7=TH!A1121),"642",IF(AND(G1121="242",'242 - CPSX'!$L$7=TH!A1121),"242","")))))</f>
        <v/>
      </c>
    </row>
    <row r="1122" spans="1:9">
      <c r="A1122" s="6">
        <f>IF(B1122&lt;&gt;"",IF(OR(AND(G1122="154",'154 - CPSX'!$L$7="..."),AND(G1122="632",'632 - CPSX'!$K$7="..."),AND(G1122="641",'641 - CPSX'!$K$7="..."),AND(G1122="642",'642 - CPSX'!$N$7="..."),AND(G1122="242",'242 - CPSX'!$L$7="...")),"...",MONTH(B1122)),"")</f>
        <v>6</v>
      </c>
      <c r="B1122" s="10">
        <v>41813</v>
      </c>
      <c r="C1122" s="11" t="s">
        <v>54</v>
      </c>
      <c r="D1122" s="10">
        <v>41813</v>
      </c>
      <c r="E1122" s="8" t="s">
        <v>480</v>
      </c>
      <c r="F1122" s="5">
        <v>743107</v>
      </c>
      <c r="G1122" s="15" t="s">
        <v>16</v>
      </c>
      <c r="H1122" s="7" t="s">
        <v>22</v>
      </c>
      <c r="I1122" s="5" t="str">
        <f>IF(AND(G1122="154",'154 - CPSX'!$L$7=TH!A1122),"154",IF(AND(G1122="632",'632 - CPSX'!$K$7=TH!A1122),"632",IF(AND(G1122="6421",'641 - CPSX'!$K$7=TH!A1122),"641",IF(AND(G1122="6422",'642 - CPSX'!$N$7=TH!A1122),"642",IF(AND(G1122="242",'242 - CPSX'!$L$7=TH!A1122),"242","")))))</f>
        <v/>
      </c>
    </row>
    <row r="1123" spans="1:9">
      <c r="A1123" s="6">
        <f>IF(B1123&lt;&gt;"",IF(OR(AND(G1123="154",'154 - CPSX'!$L$7="..."),AND(G1123="632",'632 - CPSX'!$K$7="..."),AND(G1123="641",'641 - CPSX'!$K$7="..."),AND(G1123="642",'642 - CPSX'!$N$7="..."),AND(G1123="242",'242 - CPSX'!$L$7="...")),"...",MONTH(B1123)),"")</f>
        <v>6</v>
      </c>
      <c r="B1123" s="10">
        <v>41815</v>
      </c>
      <c r="C1123" s="11" t="s">
        <v>55</v>
      </c>
      <c r="D1123" s="10">
        <v>41815</v>
      </c>
      <c r="E1123" s="8" t="s">
        <v>498</v>
      </c>
      <c r="F1123" s="5">
        <v>6648000</v>
      </c>
      <c r="G1123" s="15" t="s">
        <v>16</v>
      </c>
      <c r="H1123" s="7" t="s">
        <v>22</v>
      </c>
      <c r="I1123" s="5" t="str">
        <f>IF(AND(G1123="154",'154 - CPSX'!$L$7=TH!A1123),"154",IF(AND(G1123="632",'632 - CPSX'!$K$7=TH!A1123),"632",IF(AND(G1123="6421",'641 - CPSX'!$K$7=TH!A1123),"641",IF(AND(G1123="6422",'642 - CPSX'!$N$7=TH!A1123),"642",IF(AND(G1123="242",'242 - CPSX'!$L$7=TH!A1123),"242","")))))</f>
        <v/>
      </c>
    </row>
    <row r="1124" spans="1:9">
      <c r="A1124" s="6">
        <f>IF(B1124&lt;&gt;"",IF(OR(AND(G1124="154",'154 - CPSX'!$L$7="..."),AND(G1124="632",'632 - CPSX'!$K$7="..."),AND(G1124="641",'641 - CPSX'!$K$7="..."),AND(G1124="642",'642 - CPSX'!$N$7="..."),AND(G1124="242",'242 - CPSX'!$L$7="...")),"...",MONTH(B1124)),"")</f>
        <v>6</v>
      </c>
      <c r="B1124" s="10">
        <v>41815</v>
      </c>
      <c r="C1124" s="11" t="s">
        <v>55</v>
      </c>
      <c r="D1124" s="10">
        <v>41815</v>
      </c>
      <c r="E1124" s="8" t="s">
        <v>510</v>
      </c>
      <c r="F1124" s="5">
        <v>2530500</v>
      </c>
      <c r="G1124" s="15" t="s">
        <v>16</v>
      </c>
      <c r="H1124" s="7" t="s">
        <v>22</v>
      </c>
      <c r="I1124" s="5" t="str">
        <f>IF(AND(G1124="154",'154 - CPSX'!$L$7=TH!A1124),"154",IF(AND(G1124="632",'632 - CPSX'!$K$7=TH!A1124),"632",IF(AND(G1124="6421",'641 - CPSX'!$K$7=TH!A1124),"641",IF(AND(G1124="6422",'642 - CPSX'!$N$7=TH!A1124),"642",IF(AND(G1124="242",'242 - CPSX'!$L$7=TH!A1124),"242","")))))</f>
        <v/>
      </c>
    </row>
    <row r="1125" spans="1:9">
      <c r="A1125" s="6">
        <f>IF(B1125&lt;&gt;"",IF(OR(AND(G1125="154",'154 - CPSX'!$L$7="..."),AND(G1125="632",'632 - CPSX'!$K$7="..."),AND(G1125="641",'641 - CPSX'!$K$7="..."),AND(G1125="642",'642 - CPSX'!$N$7="..."),AND(G1125="242",'242 - CPSX'!$L$7="...")),"...",MONTH(B1125)),"")</f>
        <v>6</v>
      </c>
      <c r="B1125" s="10">
        <v>41815</v>
      </c>
      <c r="C1125" s="11" t="s">
        <v>55</v>
      </c>
      <c r="D1125" s="10">
        <v>41815</v>
      </c>
      <c r="E1125" s="8" t="s">
        <v>513</v>
      </c>
      <c r="F1125" s="5">
        <v>2268000</v>
      </c>
      <c r="G1125" s="15" t="s">
        <v>16</v>
      </c>
      <c r="H1125" s="7" t="s">
        <v>22</v>
      </c>
      <c r="I1125" s="5" t="str">
        <f>IF(AND(G1125="154",'154 - CPSX'!$L$7=TH!A1125),"154",IF(AND(G1125="632",'632 - CPSX'!$K$7=TH!A1125),"632",IF(AND(G1125="6421",'641 - CPSX'!$K$7=TH!A1125),"641",IF(AND(G1125="6422",'642 - CPSX'!$N$7=TH!A1125),"642",IF(AND(G1125="242",'242 - CPSX'!$L$7=TH!A1125),"242","")))))</f>
        <v/>
      </c>
    </row>
    <row r="1126" spans="1:9">
      <c r="A1126" s="6">
        <f>IF(B1126&lt;&gt;"",IF(OR(AND(G1126="154",'154 - CPSX'!$L$7="..."),AND(G1126="632",'632 - CPSX'!$K$7="..."),AND(G1126="641",'641 - CPSX'!$K$7="..."),AND(G1126="642",'642 - CPSX'!$N$7="..."),AND(G1126="242",'242 - CPSX'!$L$7="...")),"...",MONTH(B1126)),"")</f>
        <v>6</v>
      </c>
      <c r="B1126" s="10">
        <v>41815</v>
      </c>
      <c r="C1126" s="11" t="s">
        <v>55</v>
      </c>
      <c r="D1126" s="10">
        <v>41815</v>
      </c>
      <c r="E1126" s="8" t="s">
        <v>525</v>
      </c>
      <c r="F1126" s="5">
        <v>29474850</v>
      </c>
      <c r="G1126" s="15" t="s">
        <v>16</v>
      </c>
      <c r="H1126" s="7" t="s">
        <v>22</v>
      </c>
      <c r="I1126" s="5" t="str">
        <f>IF(AND(G1126="154",'154 - CPSX'!$L$7=TH!A1126),"154",IF(AND(G1126="632",'632 - CPSX'!$K$7=TH!A1126),"632",IF(AND(G1126="6421",'641 - CPSX'!$K$7=TH!A1126),"641",IF(AND(G1126="6422",'642 - CPSX'!$N$7=TH!A1126),"642",IF(AND(G1126="242",'242 - CPSX'!$L$7=TH!A1126),"242","")))))</f>
        <v/>
      </c>
    </row>
    <row r="1127" spans="1:9">
      <c r="A1127" s="6">
        <f>IF(B1127&lt;&gt;"",IF(OR(AND(G1127="154",'154 - CPSX'!$L$7="..."),AND(G1127="632",'632 - CPSX'!$K$7="..."),AND(G1127="641",'641 - CPSX'!$K$7="..."),AND(G1127="642",'642 - CPSX'!$N$7="..."),AND(G1127="242",'242 - CPSX'!$L$7="...")),"...",MONTH(B1127)),"")</f>
        <v>6</v>
      </c>
      <c r="B1127" s="10">
        <v>41815</v>
      </c>
      <c r="C1127" s="11" t="s">
        <v>55</v>
      </c>
      <c r="D1127" s="10">
        <v>41815</v>
      </c>
      <c r="E1127" s="8" t="s">
        <v>498</v>
      </c>
      <c r="F1127" s="5">
        <v>21054000</v>
      </c>
      <c r="G1127" s="15" t="s">
        <v>16</v>
      </c>
      <c r="H1127" s="7" t="s">
        <v>22</v>
      </c>
      <c r="I1127" s="5" t="str">
        <f>IF(AND(G1127="154",'154 - CPSX'!$L$7=TH!A1127),"154",IF(AND(G1127="632",'632 - CPSX'!$K$7=TH!A1127),"632",IF(AND(G1127="6421",'641 - CPSX'!$K$7=TH!A1127),"641",IF(AND(G1127="6422",'642 - CPSX'!$N$7=TH!A1127),"642",IF(AND(G1127="242",'242 - CPSX'!$L$7=TH!A1127),"242","")))))</f>
        <v/>
      </c>
    </row>
    <row r="1128" spans="1:9">
      <c r="A1128" s="6">
        <f>IF(B1128&lt;&gt;"",IF(OR(AND(G1128="154",'154 - CPSX'!$L$7="..."),AND(G1128="632",'632 - CPSX'!$K$7="..."),AND(G1128="641",'641 - CPSX'!$K$7="..."),AND(G1128="642",'642 - CPSX'!$N$7="..."),AND(G1128="242",'242 - CPSX'!$L$7="...")),"...",MONTH(B1128)),"")</f>
        <v>6</v>
      </c>
      <c r="B1128" s="10">
        <v>41820</v>
      </c>
      <c r="C1128" s="11" t="s">
        <v>39</v>
      </c>
      <c r="D1128" s="10">
        <v>41820</v>
      </c>
      <c r="E1128" s="8" t="s">
        <v>60</v>
      </c>
      <c r="F1128" s="5">
        <v>3500000</v>
      </c>
      <c r="G1128" s="15" t="s">
        <v>16</v>
      </c>
      <c r="H1128" s="7" t="s">
        <v>61</v>
      </c>
      <c r="I1128" s="5" t="str">
        <f>IF(AND(G1128="154",'154 - CPSX'!$L$7=TH!A1128),"154",IF(AND(G1128="632",'632 - CPSX'!$K$7=TH!A1128),"632",IF(AND(G1128="6421",'641 - CPSX'!$K$7=TH!A1128),"641",IF(AND(G1128="6422",'642 - CPSX'!$N$7=TH!A1128),"642",IF(AND(G1128="242",'242 - CPSX'!$L$7=TH!A1128),"242","")))))</f>
        <v/>
      </c>
    </row>
    <row r="1129" spans="1:9">
      <c r="A1129" s="6">
        <f>IF(B1129&lt;&gt;"",IF(OR(AND(G1129="154",'154 - CPSX'!$L$7="..."),AND(G1129="632",'632 - CPSX'!$K$7="..."),AND(G1129="641",'641 - CPSX'!$K$7="..."),AND(G1129="642",'642 - CPSX'!$N$7="..."),AND(G1129="242",'242 - CPSX'!$L$7="...")),"...",MONTH(B1129)),"")</f>
        <v>6</v>
      </c>
      <c r="B1129" s="10">
        <v>41820</v>
      </c>
      <c r="C1129" s="11" t="s">
        <v>39</v>
      </c>
      <c r="D1129" s="10">
        <v>41820</v>
      </c>
      <c r="E1129" s="8" t="s">
        <v>62</v>
      </c>
      <c r="F1129" s="5">
        <v>15225379</v>
      </c>
      <c r="G1129" s="15" t="s">
        <v>16</v>
      </c>
      <c r="H1129" s="7" t="s">
        <v>61</v>
      </c>
      <c r="I1129" s="5" t="str">
        <f>IF(AND(G1129="154",'154 - CPSX'!$L$7=TH!A1129),"154",IF(AND(G1129="632",'632 - CPSX'!$K$7=TH!A1129),"632",IF(AND(G1129="6421",'641 - CPSX'!$K$7=TH!A1129),"641",IF(AND(G1129="6422",'642 - CPSX'!$N$7=TH!A1129),"642",IF(AND(G1129="242",'242 - CPSX'!$L$7=TH!A1129),"242","")))))</f>
        <v/>
      </c>
    </row>
    <row r="1130" spans="1:9">
      <c r="A1130" s="6">
        <f>IF(B1130&lt;&gt;"",IF(OR(AND(G1130="154",'154 - CPSX'!$L$7="..."),AND(G1130="632",'632 - CPSX'!$K$7="..."),AND(G1130="641",'641 - CPSX'!$K$7="..."),AND(G1130="642",'642 - CPSX'!$N$7="..."),AND(G1130="242",'242 - CPSX'!$L$7="...")),"...",MONTH(B1130)),"")</f>
        <v>6</v>
      </c>
      <c r="B1130" s="10">
        <v>41820</v>
      </c>
      <c r="C1130" s="11" t="s">
        <v>39</v>
      </c>
      <c r="D1130" s="10">
        <v>41820</v>
      </c>
      <c r="E1130" s="8" t="s">
        <v>63</v>
      </c>
      <c r="F1130" s="5">
        <v>46464981</v>
      </c>
      <c r="G1130" s="15" t="s">
        <v>16</v>
      </c>
      <c r="H1130" s="7" t="s">
        <v>61</v>
      </c>
      <c r="I1130" s="5" t="str">
        <f>IF(AND(G1130="154",'154 - CPSX'!$L$7=TH!A1130),"154",IF(AND(G1130="632",'632 - CPSX'!$K$7=TH!A1130),"632",IF(AND(G1130="6421",'641 - CPSX'!$K$7=TH!A1130),"641",IF(AND(G1130="6422",'642 - CPSX'!$N$7=TH!A1130),"642",IF(AND(G1130="242",'242 - CPSX'!$L$7=TH!A1130),"242","")))))</f>
        <v/>
      </c>
    </row>
    <row r="1131" spans="1:9">
      <c r="A1131" s="6">
        <f>IF(B1131&lt;&gt;"",IF(OR(AND(G1131="154",'154 - CPSX'!$L$7="..."),AND(G1131="632",'632 - CPSX'!$K$7="..."),AND(G1131="641",'641 - CPSX'!$K$7="..."),AND(G1131="642",'642 - CPSX'!$N$7="..."),AND(G1131="242",'242 - CPSX'!$L$7="...")),"...",MONTH(B1131)),"")</f>
        <v>6</v>
      </c>
      <c r="B1131" s="10">
        <v>41820</v>
      </c>
      <c r="C1131" s="11" t="s">
        <v>39</v>
      </c>
      <c r="D1131" s="10">
        <v>41820</v>
      </c>
      <c r="E1131" s="8" t="s">
        <v>64</v>
      </c>
      <c r="F1131" s="5">
        <v>36231014</v>
      </c>
      <c r="G1131" s="15" t="s">
        <v>16</v>
      </c>
      <c r="H1131" s="7" t="s">
        <v>61</v>
      </c>
      <c r="I1131" s="5" t="str">
        <f>IF(AND(G1131="154",'154 - CPSX'!$L$7=TH!A1131),"154",IF(AND(G1131="632",'632 - CPSX'!$K$7=TH!A1131),"632",IF(AND(G1131="6421",'641 - CPSX'!$K$7=TH!A1131),"641",IF(AND(G1131="6422",'642 - CPSX'!$N$7=TH!A1131),"642",IF(AND(G1131="242",'242 - CPSX'!$L$7=TH!A1131),"242","")))))</f>
        <v/>
      </c>
    </row>
    <row r="1132" spans="1:9">
      <c r="A1132" s="6">
        <f>IF(B1132&lt;&gt;"",IF(OR(AND(G1132="154",'154 - CPSX'!$L$7="..."),AND(G1132="632",'632 - CPSX'!$K$7="..."),AND(G1132="641",'641 - CPSX'!$K$7="..."),AND(G1132="642",'642 - CPSX'!$N$7="..."),AND(G1132="242",'242 - CPSX'!$L$7="...")),"...",MONTH(B1132)),"")</f>
        <v>6</v>
      </c>
      <c r="B1132" s="10">
        <v>41820</v>
      </c>
      <c r="C1132" s="11" t="s">
        <v>39</v>
      </c>
      <c r="D1132" s="10">
        <v>41820</v>
      </c>
      <c r="E1132" s="8" t="s">
        <v>65</v>
      </c>
      <c r="F1132" s="5">
        <v>10859839</v>
      </c>
      <c r="G1132" s="15" t="s">
        <v>16</v>
      </c>
      <c r="H1132" s="7" t="s">
        <v>61</v>
      </c>
      <c r="I1132" s="5" t="str">
        <f>IF(AND(G1132="154",'154 - CPSX'!$L$7=TH!A1132),"154",IF(AND(G1132="632",'632 - CPSX'!$K$7=TH!A1132),"632",IF(AND(G1132="6421",'641 - CPSX'!$K$7=TH!A1132),"641",IF(AND(G1132="6422",'642 - CPSX'!$N$7=TH!A1132),"642",IF(AND(G1132="242",'242 - CPSX'!$L$7=TH!A1132),"242","")))))</f>
        <v/>
      </c>
    </row>
    <row r="1133" spans="1:9">
      <c r="A1133" s="6">
        <f>IF(B1133&lt;&gt;"",IF(OR(AND(G1133="154",'154 - CPSX'!$L$7="..."),AND(G1133="632",'632 - CPSX'!$K$7="..."),AND(G1133="641",'641 - CPSX'!$K$7="..."),AND(G1133="642",'642 - CPSX'!$N$7="..."),AND(G1133="242",'242 - CPSX'!$L$7="...")),"...",MONTH(B1133)),"")</f>
        <v>6</v>
      </c>
      <c r="B1133" s="10">
        <v>41820</v>
      </c>
      <c r="C1133" s="11" t="s">
        <v>39</v>
      </c>
      <c r="D1133" s="10">
        <v>41820</v>
      </c>
      <c r="E1133" s="8" t="s">
        <v>66</v>
      </c>
      <c r="F1133" s="5">
        <v>2615641</v>
      </c>
      <c r="G1133" s="15" t="s">
        <v>16</v>
      </c>
      <c r="H1133" s="7" t="s">
        <v>61</v>
      </c>
      <c r="I1133" s="5" t="str">
        <f>IF(AND(G1133="154",'154 - CPSX'!$L$7=TH!A1133),"154",IF(AND(G1133="632",'632 - CPSX'!$K$7=TH!A1133),"632",IF(AND(G1133="6421",'641 - CPSX'!$K$7=TH!A1133),"641",IF(AND(G1133="6422",'642 - CPSX'!$N$7=TH!A1133),"642",IF(AND(G1133="242",'242 - CPSX'!$L$7=TH!A1133),"242","")))))</f>
        <v/>
      </c>
    </row>
    <row r="1134" spans="1:9">
      <c r="A1134" s="6">
        <f>IF(B1134&lt;&gt;"",IF(OR(AND(G1134="154",'154 - CPSX'!$L$7="..."),AND(G1134="632",'632 - CPSX'!$K$7="..."),AND(G1134="641",'641 - CPSX'!$K$7="..."),AND(G1134="642",'642 - CPSX'!$N$7="..."),AND(G1134="242",'242 - CPSX'!$L$7="...")),"...",MONTH(B1134)),"")</f>
        <v>6</v>
      </c>
      <c r="B1134" s="10">
        <v>41820</v>
      </c>
      <c r="C1134" s="11" t="s">
        <v>39</v>
      </c>
      <c r="D1134" s="10">
        <v>41820</v>
      </c>
      <c r="E1134" s="8" t="s">
        <v>67</v>
      </c>
      <c r="F1134" s="5">
        <v>10010706</v>
      </c>
      <c r="G1134" s="15" t="s">
        <v>16</v>
      </c>
      <c r="H1134" s="7" t="s">
        <v>68</v>
      </c>
      <c r="I1134" s="5" t="str">
        <f>IF(AND(G1134="154",'154 - CPSX'!$L$7=TH!A1134),"154",IF(AND(G1134="632",'632 - CPSX'!$K$7=TH!A1134),"632",IF(AND(G1134="6421",'641 - CPSX'!$K$7=TH!A1134),"641",IF(AND(G1134="6422",'642 - CPSX'!$N$7=TH!A1134),"642",IF(AND(G1134="242",'242 - CPSX'!$L$7=TH!A1134),"242","")))))</f>
        <v/>
      </c>
    </row>
    <row r="1135" spans="1:9">
      <c r="A1135" s="6">
        <f>IF(B1135&lt;&gt;"",IF(OR(AND(G1135="154",'154 - CPSX'!$L$7="..."),AND(G1135="632",'632 - CPSX'!$K$7="..."),AND(G1135="641",'641 - CPSX'!$K$7="..."),AND(G1135="642",'642 - CPSX'!$N$7="..."),AND(G1135="242",'242 - CPSX'!$L$7="...")),"...",MONTH(B1135)),"")</f>
        <v>6</v>
      </c>
      <c r="B1135" s="10">
        <v>41820</v>
      </c>
      <c r="C1135" s="11" t="s">
        <v>39</v>
      </c>
      <c r="D1135" s="10">
        <v>41820</v>
      </c>
      <c r="E1135" s="8" t="s">
        <v>69</v>
      </c>
      <c r="F1135" s="5">
        <v>1816167</v>
      </c>
      <c r="G1135" s="15" t="s">
        <v>16</v>
      </c>
      <c r="H1135" s="7" t="s">
        <v>61</v>
      </c>
      <c r="I1135" s="5" t="str">
        <f>IF(AND(G1135="154",'154 - CPSX'!$L$7=TH!A1135),"154",IF(AND(G1135="632",'632 - CPSX'!$K$7=TH!A1135),"632",IF(AND(G1135="6421",'641 - CPSX'!$K$7=TH!A1135),"641",IF(AND(G1135="6422",'642 - CPSX'!$N$7=TH!A1135),"642",IF(AND(G1135="242",'242 - CPSX'!$L$7=TH!A1135),"242","")))))</f>
        <v/>
      </c>
    </row>
    <row r="1136" spans="1:9">
      <c r="A1136" s="6">
        <f>IF(B1136&lt;&gt;"",IF(OR(AND(G1136="154",'154 - CPSX'!$L$7="..."),AND(G1136="632",'632 - CPSX'!$K$7="..."),AND(G1136="641",'641 - CPSX'!$K$7="..."),AND(G1136="642",'642 - CPSX'!$N$7="..."),AND(G1136="242",'242 - CPSX'!$L$7="...")),"...",MONTH(B1136)),"")</f>
        <v>6</v>
      </c>
      <c r="B1136" s="10">
        <v>41820</v>
      </c>
      <c r="C1136" s="11" t="s">
        <v>39</v>
      </c>
      <c r="D1136" s="10">
        <v>41820</v>
      </c>
      <c r="E1136" s="8" t="s">
        <v>76</v>
      </c>
      <c r="F1136" s="5">
        <v>17878520</v>
      </c>
      <c r="G1136" s="15" t="s">
        <v>16</v>
      </c>
      <c r="H1136" s="7" t="s">
        <v>77</v>
      </c>
      <c r="I1136" s="5" t="str">
        <f>IF(AND(G1136="154",'154 - CPSX'!$L$7=TH!A1136),"154",IF(AND(G1136="632",'632 - CPSX'!$K$7=TH!A1136),"632",IF(AND(G1136="6421",'641 - CPSX'!$K$7=TH!A1136),"641",IF(AND(G1136="6422",'642 - CPSX'!$N$7=TH!A1136),"642",IF(AND(G1136="242",'242 - CPSX'!$L$7=TH!A1136),"242","")))))</f>
        <v/>
      </c>
    </row>
    <row r="1137" spans="1:9">
      <c r="A1137" s="6">
        <f>IF(B1137&lt;&gt;"",IF(OR(AND(G1137="154",'154 - CPSX'!$L$7="..."),AND(G1137="632",'632 - CPSX'!$K$7="..."),AND(G1137="641",'641 - CPSX'!$K$7="..."),AND(G1137="642",'642 - CPSX'!$N$7="..."),AND(G1137="242",'242 - CPSX'!$L$7="...")),"...",MONTH(B1137)),"")</f>
        <v>6</v>
      </c>
      <c r="B1137" s="10">
        <v>41820</v>
      </c>
      <c r="C1137" s="11" t="s">
        <v>39</v>
      </c>
      <c r="D1137" s="10">
        <v>41820</v>
      </c>
      <c r="E1137" s="8" t="s">
        <v>78</v>
      </c>
      <c r="F1137" s="5">
        <v>94953693</v>
      </c>
      <c r="G1137" s="15" t="s">
        <v>16</v>
      </c>
      <c r="H1137" s="7" t="s">
        <v>77</v>
      </c>
      <c r="I1137" s="5" t="str">
        <f>IF(AND(G1137="154",'154 - CPSX'!$L$7=TH!A1137),"154",IF(AND(G1137="632",'632 - CPSX'!$K$7=TH!A1137),"632",IF(AND(G1137="6421",'641 - CPSX'!$K$7=TH!A1137),"641",IF(AND(G1137="6422",'642 - CPSX'!$N$7=TH!A1137),"642",IF(AND(G1137="242",'242 - CPSX'!$L$7=TH!A1137),"242","")))))</f>
        <v/>
      </c>
    </row>
    <row r="1138" spans="1:9">
      <c r="A1138" s="6">
        <f>IF(B1138&lt;&gt;"",IF(OR(AND(G1138="154",'154 - CPSX'!$L$7="..."),AND(G1138="632",'632 - CPSX'!$K$7="..."),AND(G1138="641",'641 - CPSX'!$K$7="..."),AND(G1138="642",'642 - CPSX'!$N$7="..."),AND(G1138="242",'242 - CPSX'!$L$7="...")),"...",MONTH(B1138)),"")</f>
        <v>6</v>
      </c>
      <c r="B1138" s="10">
        <v>41820</v>
      </c>
      <c r="C1138" s="11" t="s">
        <v>39</v>
      </c>
      <c r="D1138" s="10">
        <v>41820</v>
      </c>
      <c r="E1138" s="8" t="s">
        <v>79</v>
      </c>
      <c r="F1138" s="5">
        <v>1845000</v>
      </c>
      <c r="G1138" s="15" t="s">
        <v>16</v>
      </c>
      <c r="H1138" s="7" t="s">
        <v>77</v>
      </c>
      <c r="I1138" s="5" t="str">
        <f>IF(AND(G1138="154",'154 - CPSX'!$L$7=TH!A1138),"154",IF(AND(G1138="632",'632 - CPSX'!$K$7=TH!A1138),"632",IF(AND(G1138="6421",'641 - CPSX'!$K$7=TH!A1138),"641",IF(AND(G1138="6422",'642 - CPSX'!$N$7=TH!A1138),"642",IF(AND(G1138="242",'242 - CPSX'!$L$7=TH!A1138),"242","")))))</f>
        <v/>
      </c>
    </row>
    <row r="1139" spans="1:9">
      <c r="A1139" s="6">
        <f>IF(B1139&lt;&gt;"",IF(OR(AND(G1139="154",'154 - CPSX'!$L$7="..."),AND(G1139="632",'632 - CPSX'!$K$7="..."),AND(G1139="641",'641 - CPSX'!$K$7="..."),AND(G1139="642",'642 - CPSX'!$N$7="..."),AND(G1139="242",'242 - CPSX'!$L$7="...")),"...",MONTH(B1139)),"")</f>
        <v>6</v>
      </c>
      <c r="B1139" s="10">
        <v>41820</v>
      </c>
      <c r="C1139" s="11" t="s">
        <v>39</v>
      </c>
      <c r="D1139" s="10">
        <v>41820</v>
      </c>
      <c r="E1139" s="8" t="s">
        <v>80</v>
      </c>
      <c r="F1139" s="5">
        <v>14302500</v>
      </c>
      <c r="G1139" s="15" t="s">
        <v>16</v>
      </c>
      <c r="H1139" s="7" t="s">
        <v>77</v>
      </c>
      <c r="I1139" s="5" t="str">
        <f>IF(AND(G1139="154",'154 - CPSX'!$L$7=TH!A1139),"154",IF(AND(G1139="632",'632 - CPSX'!$K$7=TH!A1139),"632",IF(AND(G1139="6421",'641 - CPSX'!$K$7=TH!A1139),"641",IF(AND(G1139="6422",'642 - CPSX'!$N$7=TH!A1139),"642",IF(AND(G1139="242",'242 - CPSX'!$L$7=TH!A1139),"242","")))))</f>
        <v/>
      </c>
    </row>
    <row r="1140" spans="1:9">
      <c r="A1140" s="6">
        <f>IF(B1140&lt;&gt;"",IF(OR(AND(G1140="154",'154 - CPSX'!$L$7="..."),AND(G1140="632",'632 - CPSX'!$K$7="..."),AND(G1140="641",'641 - CPSX'!$K$7="..."),AND(G1140="642",'642 - CPSX'!$N$7="..."),AND(G1140="242",'242 - CPSX'!$L$7="...")),"...",MONTH(B1140)),"")</f>
        <v>6</v>
      </c>
      <c r="B1140" s="10">
        <v>41820</v>
      </c>
      <c r="C1140" s="11" t="s">
        <v>39</v>
      </c>
      <c r="D1140" s="10">
        <v>41820</v>
      </c>
      <c r="E1140" s="8" t="s">
        <v>81</v>
      </c>
      <c r="F1140" s="5">
        <v>3268080</v>
      </c>
      <c r="G1140" s="15" t="s">
        <v>16</v>
      </c>
      <c r="H1140" s="7" t="s">
        <v>82</v>
      </c>
      <c r="I1140" s="5" t="str">
        <f>IF(AND(G1140="154",'154 - CPSX'!$L$7=TH!A1140),"154",IF(AND(G1140="632",'632 - CPSX'!$K$7=TH!A1140),"632",IF(AND(G1140="6421",'641 - CPSX'!$K$7=TH!A1140),"641",IF(AND(G1140="6422",'642 - CPSX'!$N$7=TH!A1140),"642",IF(AND(G1140="242",'242 - CPSX'!$L$7=TH!A1140),"242","")))))</f>
        <v/>
      </c>
    </row>
    <row r="1141" spans="1:9">
      <c r="A1141" s="6">
        <f>IF(B1141&lt;&gt;"",IF(OR(AND(G1141="154",'154 - CPSX'!$L$7="..."),AND(G1141="632",'632 - CPSX'!$K$7="..."),AND(G1141="641",'641 - CPSX'!$K$7="..."),AND(G1141="642",'642 - CPSX'!$N$7="..."),AND(G1141="242",'242 - CPSX'!$L$7="...")),"...",MONTH(B1141)),"")</f>
        <v>6</v>
      </c>
      <c r="B1141" s="10">
        <v>41820</v>
      </c>
      <c r="C1141" s="11" t="s">
        <v>39</v>
      </c>
      <c r="D1141" s="10">
        <v>41820</v>
      </c>
      <c r="E1141" s="8" t="s">
        <v>83</v>
      </c>
      <c r="F1141" s="5">
        <v>18178920</v>
      </c>
      <c r="G1141" s="15" t="s">
        <v>16</v>
      </c>
      <c r="H1141" s="7" t="s">
        <v>82</v>
      </c>
      <c r="I1141" s="5" t="str">
        <f>IF(AND(G1141="154",'154 - CPSX'!$L$7=TH!A1141),"154",IF(AND(G1141="632",'632 - CPSX'!$K$7=TH!A1141),"632",IF(AND(G1141="6421",'641 - CPSX'!$K$7=TH!A1141),"641",IF(AND(G1141="6422",'642 - CPSX'!$N$7=TH!A1141),"642",IF(AND(G1141="242",'242 - CPSX'!$L$7=TH!A1141),"242","")))))</f>
        <v/>
      </c>
    </row>
    <row r="1142" spans="1:9">
      <c r="A1142" s="6">
        <f>IF(B1142&lt;&gt;"",IF(OR(AND(G1142="154",'154 - CPSX'!$L$7="..."),AND(G1142="632",'632 - CPSX'!$K$7="..."),AND(G1142="641",'641 - CPSX'!$K$7="..."),AND(G1142="642",'642 - CPSX'!$N$7="..."),AND(G1142="242",'242 - CPSX'!$L$7="...")),"...",MONTH(B1142)),"")</f>
        <v>6</v>
      </c>
      <c r="B1142" s="10">
        <v>41820</v>
      </c>
      <c r="C1142" s="11" t="s">
        <v>39</v>
      </c>
      <c r="D1142" s="10">
        <v>41820</v>
      </c>
      <c r="E1142" s="8" t="s">
        <v>84</v>
      </c>
      <c r="F1142" s="5">
        <v>544680</v>
      </c>
      <c r="G1142" s="15" t="s">
        <v>16</v>
      </c>
      <c r="H1142" s="7" t="s">
        <v>85</v>
      </c>
      <c r="I1142" s="5" t="str">
        <f>IF(AND(G1142="154",'154 - CPSX'!$L$7=TH!A1142),"154",IF(AND(G1142="632",'632 - CPSX'!$K$7=TH!A1142),"632",IF(AND(G1142="6421",'641 - CPSX'!$K$7=TH!A1142),"641",IF(AND(G1142="6422",'642 - CPSX'!$N$7=TH!A1142),"642",IF(AND(G1142="242",'242 - CPSX'!$L$7=TH!A1142),"242","")))))</f>
        <v/>
      </c>
    </row>
    <row r="1143" spans="1:9">
      <c r="A1143" s="6">
        <f>IF(B1143&lt;&gt;"",IF(OR(AND(G1143="154",'154 - CPSX'!$L$7="..."),AND(G1143="632",'632 - CPSX'!$K$7="..."),AND(G1143="641",'641 - CPSX'!$K$7="..."),AND(G1143="642",'642 - CPSX'!$N$7="..."),AND(G1143="242",'242 - CPSX'!$L$7="...")),"...",MONTH(B1143)),"")</f>
        <v>6</v>
      </c>
      <c r="B1143" s="10">
        <v>41820</v>
      </c>
      <c r="C1143" s="11" t="s">
        <v>39</v>
      </c>
      <c r="D1143" s="10">
        <v>41820</v>
      </c>
      <c r="E1143" s="8" t="s">
        <v>86</v>
      </c>
      <c r="F1143" s="5">
        <v>3029820</v>
      </c>
      <c r="G1143" s="15" t="s">
        <v>16</v>
      </c>
      <c r="H1143" s="7" t="s">
        <v>85</v>
      </c>
      <c r="I1143" s="5" t="str">
        <f>IF(AND(G1143="154",'154 - CPSX'!$L$7=TH!A1143),"154",IF(AND(G1143="632",'632 - CPSX'!$K$7=TH!A1143),"632",IF(AND(G1143="6421",'641 - CPSX'!$K$7=TH!A1143),"641",IF(AND(G1143="6422",'642 - CPSX'!$N$7=TH!A1143),"642",IF(AND(G1143="242",'242 - CPSX'!$L$7=TH!A1143),"242","")))))</f>
        <v/>
      </c>
    </row>
    <row r="1144" spans="1:9">
      <c r="A1144" s="6">
        <f>IF(B1144&lt;&gt;"",IF(OR(AND(G1144="154",'154 - CPSX'!$L$7="..."),AND(G1144="632",'632 - CPSX'!$K$7="..."),AND(G1144="641",'641 - CPSX'!$K$7="..."),AND(G1144="642",'642 - CPSX'!$N$7="..."),AND(G1144="242",'242 - CPSX'!$L$7="...")),"...",MONTH(B1144)),"")</f>
        <v>6</v>
      </c>
      <c r="B1144" s="10">
        <v>41820</v>
      </c>
      <c r="C1144" s="11" t="s">
        <v>39</v>
      </c>
      <c r="D1144" s="10">
        <v>41820</v>
      </c>
      <c r="E1144" s="8" t="s">
        <v>87</v>
      </c>
      <c r="F1144" s="5">
        <v>181560</v>
      </c>
      <c r="G1144" s="15" t="s">
        <v>16</v>
      </c>
      <c r="H1144" s="7" t="s">
        <v>229</v>
      </c>
      <c r="I1144" s="5" t="str">
        <f>IF(AND(G1144="154",'154 - CPSX'!$L$7=TH!A1144),"154",IF(AND(G1144="632",'632 - CPSX'!$K$7=TH!A1144),"632",IF(AND(G1144="6421",'641 - CPSX'!$K$7=TH!A1144),"641",IF(AND(G1144="6422",'642 - CPSX'!$N$7=TH!A1144),"642",IF(AND(G1144="242",'242 - CPSX'!$L$7=TH!A1144),"242","")))))</f>
        <v/>
      </c>
    </row>
    <row r="1145" spans="1:9">
      <c r="A1145" s="6">
        <f>IF(B1145&lt;&gt;"",IF(OR(AND(G1145="154",'154 - CPSX'!$L$7="..."),AND(G1145="632",'632 - CPSX'!$K$7="..."),AND(G1145="641",'641 - CPSX'!$K$7="..."),AND(G1145="642",'642 - CPSX'!$N$7="..."),AND(G1145="242",'242 - CPSX'!$L$7="...")),"...",MONTH(B1145)),"")</f>
        <v>6</v>
      </c>
      <c r="B1145" s="10">
        <v>41820</v>
      </c>
      <c r="C1145" s="11" t="s">
        <v>39</v>
      </c>
      <c r="D1145" s="10">
        <v>41820</v>
      </c>
      <c r="E1145" s="8" t="s">
        <v>88</v>
      </c>
      <c r="F1145" s="5">
        <v>1009940</v>
      </c>
      <c r="G1145" s="15" t="s">
        <v>16</v>
      </c>
      <c r="H1145" s="7" t="s">
        <v>229</v>
      </c>
      <c r="I1145" s="5" t="str">
        <f>IF(AND(G1145="154",'154 - CPSX'!$L$7=TH!A1145),"154",IF(AND(G1145="632",'632 - CPSX'!$K$7=TH!A1145),"632",IF(AND(G1145="6421",'641 - CPSX'!$K$7=TH!A1145),"641",IF(AND(G1145="6422",'642 - CPSX'!$N$7=TH!A1145),"642",IF(AND(G1145="242",'242 - CPSX'!$L$7=TH!A1145),"242","")))))</f>
        <v/>
      </c>
    </row>
    <row r="1146" spans="1:9">
      <c r="A1146" s="6">
        <f>IF(B1146&lt;&gt;"",IF(OR(AND(G1146="154",'154 - CPSX'!$L$7="..."),AND(G1146="632",'632 - CPSX'!$K$7="..."),AND(G1146="641",'641 - CPSX'!$K$7="..."),AND(G1146="642",'642 - CPSX'!$N$7="..."),AND(G1146="242",'242 - CPSX'!$L$7="...")),"...",MONTH(B1146)),"")</f>
        <v>7</v>
      </c>
      <c r="B1146" s="10">
        <v>41851</v>
      </c>
      <c r="C1146" s="11" t="s">
        <v>39</v>
      </c>
      <c r="D1146" s="10">
        <v>41828</v>
      </c>
      <c r="E1146" s="8" t="s">
        <v>531</v>
      </c>
      <c r="F1146" s="5">
        <v>28106700</v>
      </c>
      <c r="G1146" s="15" t="s">
        <v>16</v>
      </c>
      <c r="H1146" s="7" t="s">
        <v>18</v>
      </c>
      <c r="I1146" s="5" t="str">
        <f>IF(AND(G1146="154",'154 - CPSX'!$L$7=TH!A1146),"154",IF(AND(G1146="632",'632 - CPSX'!$K$7=TH!A1146),"632",IF(AND(G1146="6421",'641 - CPSX'!$K$7=TH!A1146),"641",IF(AND(G1146="6422",'642 - CPSX'!$N$7=TH!A1146),"642",IF(AND(G1146="242",'242 - CPSX'!$L$7=TH!A1146),"242","")))))</f>
        <v/>
      </c>
    </row>
    <row r="1147" spans="1:9">
      <c r="A1147" s="6">
        <f>IF(B1147&lt;&gt;"",IF(OR(AND(G1147="154",'154 - CPSX'!$L$7="..."),AND(G1147="632",'632 - CPSX'!$K$7="..."),AND(G1147="641",'641 - CPSX'!$K$7="..."),AND(G1147="642",'642 - CPSX'!$N$7="..."),AND(G1147="242",'242 - CPSX'!$L$7="...")),"...",MONTH(B1147)),"")</f>
        <v>7</v>
      </c>
      <c r="B1147" s="10">
        <v>41851</v>
      </c>
      <c r="C1147" s="11" t="s">
        <v>39</v>
      </c>
      <c r="D1147" s="10">
        <v>41836</v>
      </c>
      <c r="E1147" s="8" t="s">
        <v>532</v>
      </c>
      <c r="F1147" s="5">
        <v>28449200</v>
      </c>
      <c r="G1147" s="15" t="s">
        <v>16</v>
      </c>
      <c r="H1147" s="7" t="s">
        <v>18</v>
      </c>
      <c r="I1147" s="5" t="str">
        <f>IF(AND(G1147="154",'154 - CPSX'!$L$7=TH!A1147),"154",IF(AND(G1147="632",'632 - CPSX'!$K$7=TH!A1147),"632",IF(AND(G1147="6421",'641 - CPSX'!$K$7=TH!A1147),"641",IF(AND(G1147="6422",'642 - CPSX'!$N$7=TH!A1147),"642",IF(AND(G1147="242",'242 - CPSX'!$L$7=TH!A1147),"242","")))))</f>
        <v/>
      </c>
    </row>
    <row r="1148" spans="1:9">
      <c r="A1148" s="6">
        <f>IF(B1148&lt;&gt;"",IF(OR(AND(G1148="154",'154 - CPSX'!$L$7="..."),AND(G1148="632",'632 - CPSX'!$K$7="..."),AND(G1148="641",'641 - CPSX'!$K$7="..."),AND(G1148="642",'642 - CPSX'!$N$7="..."),AND(G1148="242",'242 - CPSX'!$L$7="...")),"...",MONTH(B1148)),"")</f>
        <v>7</v>
      </c>
      <c r="B1148" s="10">
        <v>41822</v>
      </c>
      <c r="C1148" s="11" t="s">
        <v>160</v>
      </c>
      <c r="D1148" s="10">
        <v>41822</v>
      </c>
      <c r="E1148" s="8" t="s">
        <v>533</v>
      </c>
      <c r="F1148" s="5">
        <v>9370000</v>
      </c>
      <c r="G1148" s="15" t="s">
        <v>16</v>
      </c>
      <c r="H1148" s="7" t="s">
        <v>212</v>
      </c>
      <c r="I1148" s="5" t="str">
        <f>IF(AND(G1148="154",'154 - CPSX'!$L$7=TH!A1148),"154",IF(AND(G1148="632",'632 - CPSX'!$K$7=TH!A1148),"632",IF(AND(G1148="6421",'641 - CPSX'!$K$7=TH!A1148),"641",IF(AND(G1148="6422",'642 - CPSX'!$N$7=TH!A1148),"642",IF(AND(G1148="242",'242 - CPSX'!$L$7=TH!A1148),"242","")))))</f>
        <v/>
      </c>
    </row>
    <row r="1149" spans="1:9">
      <c r="A1149" s="6">
        <f>IF(B1149&lt;&gt;"",IF(OR(AND(G1149="154",'154 - CPSX'!$L$7="..."),AND(G1149="632",'632 - CPSX'!$K$7="..."),AND(G1149="641",'641 - CPSX'!$K$7="..."),AND(G1149="642",'642 - CPSX'!$N$7="..."),AND(G1149="242",'242 - CPSX'!$L$7="...")),"...",MONTH(B1149)),"")</f>
        <v>7</v>
      </c>
      <c r="B1149" s="10">
        <v>41825</v>
      </c>
      <c r="C1149" s="11" t="s">
        <v>152</v>
      </c>
      <c r="D1149" s="10">
        <v>41825</v>
      </c>
      <c r="E1149" s="8" t="s">
        <v>490</v>
      </c>
      <c r="F1149" s="5">
        <v>12400000</v>
      </c>
      <c r="G1149" s="15" t="s">
        <v>16</v>
      </c>
      <c r="H1149" s="7" t="s">
        <v>212</v>
      </c>
      <c r="I1149" s="5" t="str">
        <f>IF(AND(G1149="154",'154 - CPSX'!$L$7=TH!A1149),"154",IF(AND(G1149="632",'632 - CPSX'!$K$7=TH!A1149),"632",IF(AND(G1149="6421",'641 - CPSX'!$K$7=TH!A1149),"641",IF(AND(G1149="6422",'642 - CPSX'!$N$7=TH!A1149),"642",IF(AND(G1149="242",'242 - CPSX'!$L$7=TH!A1149),"242","")))))</f>
        <v/>
      </c>
    </row>
    <row r="1150" spans="1:9">
      <c r="A1150" s="6">
        <f>IF(B1150&lt;&gt;"",IF(OR(AND(G1150="154",'154 - CPSX'!$L$7="..."),AND(G1150="632",'632 - CPSX'!$K$7="..."),AND(G1150="641",'641 - CPSX'!$K$7="..."),AND(G1150="642",'642 - CPSX'!$N$7="..."),AND(G1150="242",'242 - CPSX'!$L$7="...")),"...",MONTH(B1150)),"")</f>
        <v>7</v>
      </c>
      <c r="B1150" s="10">
        <v>41827</v>
      </c>
      <c r="C1150" s="11" t="s">
        <v>179</v>
      </c>
      <c r="D1150" s="10">
        <v>41827</v>
      </c>
      <c r="E1150" s="8" t="s">
        <v>40</v>
      </c>
      <c r="F1150" s="5">
        <v>1022727</v>
      </c>
      <c r="G1150" s="15" t="s">
        <v>16</v>
      </c>
      <c r="H1150" s="7" t="s">
        <v>212</v>
      </c>
      <c r="I1150" s="5" t="str">
        <f>IF(AND(G1150="154",'154 - CPSX'!$L$7=TH!A1150),"154",IF(AND(G1150="632",'632 - CPSX'!$K$7=TH!A1150),"632",IF(AND(G1150="6421",'641 - CPSX'!$K$7=TH!A1150),"641",IF(AND(G1150="6422",'642 - CPSX'!$N$7=TH!A1150),"642",IF(AND(G1150="242",'242 - CPSX'!$L$7=TH!A1150),"242","")))))</f>
        <v/>
      </c>
    </row>
    <row r="1151" spans="1:9">
      <c r="A1151" s="6">
        <f>IF(B1151&lt;&gt;"",IF(OR(AND(G1151="154",'154 - CPSX'!$L$7="..."),AND(G1151="632",'632 - CPSX'!$K$7="..."),AND(G1151="641",'641 - CPSX'!$K$7="..."),AND(G1151="642",'642 - CPSX'!$N$7="..."),AND(G1151="242",'242 - CPSX'!$L$7="...")),"...",MONTH(B1151)),"")</f>
        <v>7</v>
      </c>
      <c r="B1151" s="10">
        <v>41828</v>
      </c>
      <c r="C1151" s="11" t="s">
        <v>154</v>
      </c>
      <c r="D1151" s="10">
        <v>41828</v>
      </c>
      <c r="E1151" s="8" t="s">
        <v>490</v>
      </c>
      <c r="F1151" s="5">
        <v>11440000</v>
      </c>
      <c r="G1151" s="15" t="s">
        <v>16</v>
      </c>
      <c r="H1151" s="7" t="s">
        <v>212</v>
      </c>
      <c r="I1151" s="5" t="str">
        <f>IF(AND(G1151="154",'154 - CPSX'!$L$7=TH!A1151),"154",IF(AND(G1151="632",'632 - CPSX'!$K$7=TH!A1151),"632",IF(AND(G1151="6421",'641 - CPSX'!$K$7=TH!A1151),"641",IF(AND(G1151="6422",'642 - CPSX'!$N$7=TH!A1151),"642",IF(AND(G1151="242",'242 - CPSX'!$L$7=TH!A1151),"242","")))))</f>
        <v/>
      </c>
    </row>
    <row r="1152" spans="1:9">
      <c r="A1152" s="6">
        <f>IF(B1152&lt;&gt;"",IF(OR(AND(G1152="154",'154 - CPSX'!$L$7="..."),AND(G1152="632",'632 - CPSX'!$K$7="..."),AND(G1152="641",'641 - CPSX'!$K$7="..."),AND(G1152="642",'642 - CPSX'!$N$7="..."),AND(G1152="242",'242 - CPSX'!$L$7="...")),"...",MONTH(B1152)),"")</f>
        <v>7</v>
      </c>
      <c r="B1152" s="10">
        <v>41829</v>
      </c>
      <c r="C1152" s="11" t="s">
        <v>148</v>
      </c>
      <c r="D1152" s="10">
        <v>41829</v>
      </c>
      <c r="E1152" s="8" t="s">
        <v>533</v>
      </c>
      <c r="F1152" s="5">
        <v>14700000</v>
      </c>
      <c r="G1152" s="15" t="s">
        <v>16</v>
      </c>
      <c r="H1152" s="7" t="s">
        <v>212</v>
      </c>
      <c r="I1152" s="5" t="str">
        <f>IF(AND(G1152="154",'154 - CPSX'!$L$7=TH!A1152),"154",IF(AND(G1152="632",'632 - CPSX'!$K$7=TH!A1152),"632",IF(AND(G1152="6421",'641 - CPSX'!$K$7=TH!A1152),"641",IF(AND(G1152="6422",'642 - CPSX'!$N$7=TH!A1152),"642",IF(AND(G1152="242",'242 - CPSX'!$L$7=TH!A1152),"242","")))))</f>
        <v/>
      </c>
    </row>
    <row r="1153" spans="1:9">
      <c r="A1153" s="6">
        <f>IF(B1153&lt;&gt;"",IF(OR(AND(G1153="154",'154 - CPSX'!$L$7="..."),AND(G1153="632",'632 - CPSX'!$K$7="..."),AND(G1153="641",'641 - CPSX'!$K$7="..."),AND(G1153="642",'642 - CPSX'!$N$7="..."),AND(G1153="242",'242 - CPSX'!$L$7="...")),"...",MONTH(B1153)),"")</f>
        <v>7</v>
      </c>
      <c r="B1153" s="10">
        <v>41832</v>
      </c>
      <c r="C1153" s="11" t="s">
        <v>166</v>
      </c>
      <c r="D1153" s="10">
        <v>41832</v>
      </c>
      <c r="E1153" s="8" t="s">
        <v>490</v>
      </c>
      <c r="F1153" s="5">
        <v>10560000</v>
      </c>
      <c r="G1153" s="15" t="s">
        <v>16</v>
      </c>
      <c r="H1153" s="7" t="s">
        <v>212</v>
      </c>
      <c r="I1153" s="5" t="str">
        <f>IF(AND(G1153="154",'154 - CPSX'!$L$7=TH!A1153),"154",IF(AND(G1153="632",'632 - CPSX'!$K$7=TH!A1153),"632",IF(AND(G1153="6421",'641 - CPSX'!$K$7=TH!A1153),"641",IF(AND(G1153="6422",'642 - CPSX'!$N$7=TH!A1153),"642",IF(AND(G1153="242",'242 - CPSX'!$L$7=TH!A1153),"242","")))))</f>
        <v/>
      </c>
    </row>
    <row r="1154" spans="1:9">
      <c r="A1154" s="6">
        <f>IF(B1154&lt;&gt;"",IF(OR(AND(G1154="154",'154 - CPSX'!$L$7="..."),AND(G1154="632",'632 - CPSX'!$K$7="..."),AND(G1154="641",'641 - CPSX'!$K$7="..."),AND(G1154="642",'642 - CPSX'!$N$7="..."),AND(G1154="242",'242 - CPSX'!$L$7="...")),"...",MONTH(B1154)),"")</f>
        <v>7</v>
      </c>
      <c r="B1154" s="10">
        <v>41835</v>
      </c>
      <c r="C1154" s="11" t="s">
        <v>181</v>
      </c>
      <c r="D1154" s="10">
        <v>41835</v>
      </c>
      <c r="E1154" s="8" t="s">
        <v>40</v>
      </c>
      <c r="F1154" s="5">
        <v>1883700</v>
      </c>
      <c r="G1154" s="15" t="s">
        <v>16</v>
      </c>
      <c r="H1154" s="7" t="s">
        <v>212</v>
      </c>
      <c r="I1154" s="5" t="str">
        <f>IF(AND(G1154="154",'154 - CPSX'!$L$7=TH!A1154),"154",IF(AND(G1154="632",'632 - CPSX'!$K$7=TH!A1154),"632",IF(AND(G1154="6421",'641 - CPSX'!$K$7=TH!A1154),"641",IF(AND(G1154="6422",'642 - CPSX'!$N$7=TH!A1154),"642",IF(AND(G1154="242",'242 - CPSX'!$L$7=TH!A1154),"242","")))))</f>
        <v/>
      </c>
    </row>
    <row r="1155" spans="1:9">
      <c r="A1155" s="6">
        <f>IF(B1155&lt;&gt;"",IF(OR(AND(G1155="154",'154 - CPSX'!$L$7="..."),AND(G1155="632",'632 - CPSX'!$K$7="..."),AND(G1155="641",'641 - CPSX'!$K$7="..."),AND(G1155="642",'642 - CPSX'!$N$7="..."),AND(G1155="242",'242 - CPSX'!$L$7="...")),"...",MONTH(B1155)),"")</f>
        <v>7</v>
      </c>
      <c r="B1155" s="10">
        <v>41836</v>
      </c>
      <c r="C1155" s="11" t="s">
        <v>190</v>
      </c>
      <c r="D1155" s="10">
        <v>41836</v>
      </c>
      <c r="E1155" s="8" t="s">
        <v>533</v>
      </c>
      <c r="F1155" s="5">
        <v>6720000</v>
      </c>
      <c r="G1155" s="15" t="s">
        <v>16</v>
      </c>
      <c r="H1155" s="7" t="s">
        <v>212</v>
      </c>
      <c r="I1155" s="5" t="str">
        <f>IF(AND(G1155="154",'154 - CPSX'!$L$7=TH!A1155),"154",IF(AND(G1155="632",'632 - CPSX'!$K$7=TH!A1155),"632",IF(AND(G1155="6421",'641 - CPSX'!$K$7=TH!A1155),"641",IF(AND(G1155="6422",'642 - CPSX'!$N$7=TH!A1155),"642",IF(AND(G1155="242",'242 - CPSX'!$L$7=TH!A1155),"242","")))))</f>
        <v/>
      </c>
    </row>
    <row r="1156" spans="1:9">
      <c r="A1156" s="6">
        <f>IF(B1156&lt;&gt;"",IF(OR(AND(G1156="154",'154 - CPSX'!$L$7="..."),AND(G1156="632",'632 - CPSX'!$K$7="..."),AND(G1156="641",'641 - CPSX'!$K$7="..."),AND(G1156="642",'642 - CPSX'!$N$7="..."),AND(G1156="242",'242 - CPSX'!$L$7="...")),"...",MONTH(B1156)),"")</f>
        <v>7</v>
      </c>
      <c r="B1156" s="10">
        <v>41837</v>
      </c>
      <c r="C1156" s="11" t="s">
        <v>169</v>
      </c>
      <c r="D1156" s="10">
        <v>41837</v>
      </c>
      <c r="E1156" s="8" t="s">
        <v>490</v>
      </c>
      <c r="F1156" s="5">
        <v>11920000</v>
      </c>
      <c r="G1156" s="15" t="s">
        <v>16</v>
      </c>
      <c r="H1156" s="7" t="s">
        <v>212</v>
      </c>
      <c r="I1156" s="5" t="str">
        <f>IF(AND(G1156="154",'154 - CPSX'!$L$7=TH!A1156),"154",IF(AND(G1156="632",'632 - CPSX'!$K$7=TH!A1156),"632",IF(AND(G1156="6421",'641 - CPSX'!$K$7=TH!A1156),"641",IF(AND(G1156="6422",'642 - CPSX'!$N$7=TH!A1156),"642",IF(AND(G1156="242",'242 - CPSX'!$L$7=TH!A1156),"242","")))))</f>
        <v/>
      </c>
    </row>
    <row r="1157" spans="1:9">
      <c r="A1157" s="6">
        <f>IF(B1157&lt;&gt;"",IF(OR(AND(G1157="154",'154 - CPSX'!$L$7="..."),AND(G1157="632",'632 - CPSX'!$K$7="..."),AND(G1157="641",'641 - CPSX'!$K$7="..."),AND(G1157="642",'642 - CPSX'!$N$7="..."),AND(G1157="242",'242 - CPSX'!$L$7="...")),"...",MONTH(B1157)),"")</f>
        <v>7</v>
      </c>
      <c r="B1157" s="10">
        <v>41840</v>
      </c>
      <c r="C1157" s="11" t="s">
        <v>182</v>
      </c>
      <c r="D1157" s="10">
        <v>41840</v>
      </c>
      <c r="E1157" s="8" t="s">
        <v>490</v>
      </c>
      <c r="F1157" s="5">
        <v>10880000</v>
      </c>
      <c r="G1157" s="15" t="s">
        <v>16</v>
      </c>
      <c r="H1157" s="7" t="s">
        <v>212</v>
      </c>
      <c r="I1157" s="5" t="str">
        <f>IF(AND(G1157="154",'154 - CPSX'!$L$7=TH!A1157),"154",IF(AND(G1157="632",'632 - CPSX'!$K$7=TH!A1157),"632",IF(AND(G1157="6421",'641 - CPSX'!$K$7=TH!A1157),"641",IF(AND(G1157="6422",'642 - CPSX'!$N$7=TH!A1157),"642",IF(AND(G1157="242",'242 - CPSX'!$L$7=TH!A1157),"242","")))))</f>
        <v/>
      </c>
    </row>
    <row r="1158" spans="1:9">
      <c r="A1158" s="6">
        <f>IF(B1158&lt;&gt;"",IF(OR(AND(G1158="154",'154 - CPSX'!$L$7="..."),AND(G1158="632",'632 - CPSX'!$K$7="..."),AND(G1158="641",'641 - CPSX'!$K$7="..."),AND(G1158="642",'642 - CPSX'!$N$7="..."),AND(G1158="242",'242 - CPSX'!$L$7="...")),"...",MONTH(B1158)),"")</f>
        <v>7</v>
      </c>
      <c r="B1158" s="10">
        <v>41841</v>
      </c>
      <c r="C1158" s="11" t="s">
        <v>150</v>
      </c>
      <c r="D1158" s="10">
        <v>41841</v>
      </c>
      <c r="E1158" s="8" t="s">
        <v>40</v>
      </c>
      <c r="F1158" s="5">
        <v>309273</v>
      </c>
      <c r="G1158" s="15" t="s">
        <v>16</v>
      </c>
      <c r="H1158" s="7" t="s">
        <v>212</v>
      </c>
      <c r="I1158" s="5" t="str">
        <f>IF(AND(G1158="154",'154 - CPSX'!$L$7=TH!A1158),"154",IF(AND(G1158="632",'632 - CPSX'!$K$7=TH!A1158),"632",IF(AND(G1158="6421",'641 - CPSX'!$K$7=TH!A1158),"641",IF(AND(G1158="6422",'642 - CPSX'!$N$7=TH!A1158),"642",IF(AND(G1158="242",'242 - CPSX'!$L$7=TH!A1158),"242","")))))</f>
        <v/>
      </c>
    </row>
    <row r="1159" spans="1:9">
      <c r="A1159" s="6">
        <f>IF(B1159&lt;&gt;"",IF(OR(AND(G1159="154",'154 - CPSX'!$L$7="..."),AND(G1159="632",'632 - CPSX'!$K$7="..."),AND(G1159="641",'641 - CPSX'!$K$7="..."),AND(G1159="642",'642 - CPSX'!$N$7="..."),AND(G1159="242",'242 - CPSX'!$L$7="...")),"...",MONTH(B1159)),"")</f>
        <v>7</v>
      </c>
      <c r="B1159" s="10">
        <v>41848</v>
      </c>
      <c r="C1159" s="11" t="s">
        <v>171</v>
      </c>
      <c r="D1159" s="10">
        <v>41848</v>
      </c>
      <c r="E1159" s="8" t="s">
        <v>40</v>
      </c>
      <c r="F1159" s="5">
        <v>2057273</v>
      </c>
      <c r="G1159" s="15" t="s">
        <v>16</v>
      </c>
      <c r="H1159" s="7" t="s">
        <v>212</v>
      </c>
      <c r="I1159" s="5" t="str">
        <f>IF(AND(G1159="154",'154 - CPSX'!$L$7=TH!A1159),"154",IF(AND(G1159="632",'632 - CPSX'!$K$7=TH!A1159),"632",IF(AND(G1159="6421",'641 - CPSX'!$K$7=TH!A1159),"641",IF(AND(G1159="6422",'642 - CPSX'!$N$7=TH!A1159),"642",IF(AND(G1159="242",'242 - CPSX'!$L$7=TH!A1159),"242","")))))</f>
        <v/>
      </c>
    </row>
    <row r="1160" spans="1:9">
      <c r="A1160" s="6">
        <f>IF(B1160&lt;&gt;"",IF(OR(AND(G1160="154",'154 - CPSX'!$L$7="..."),AND(G1160="632",'632 - CPSX'!$K$7="..."),AND(G1160="641",'641 - CPSX'!$K$7="..."),AND(G1160="642",'642 - CPSX'!$N$7="..."),AND(G1160="242",'242 - CPSX'!$L$7="...")),"...",MONTH(B1160)),"")</f>
        <v>7</v>
      </c>
      <c r="B1160" s="10">
        <v>41851</v>
      </c>
      <c r="C1160" s="11" t="s">
        <v>174</v>
      </c>
      <c r="D1160" s="10">
        <v>41851</v>
      </c>
      <c r="E1160" s="8" t="s">
        <v>40</v>
      </c>
      <c r="F1160" s="5">
        <v>1012727</v>
      </c>
      <c r="G1160" s="15" t="s">
        <v>16</v>
      </c>
      <c r="H1160" s="7" t="s">
        <v>212</v>
      </c>
      <c r="I1160" s="5" t="str">
        <f>IF(AND(G1160="154",'154 - CPSX'!$L$7=TH!A1160),"154",IF(AND(G1160="632",'632 - CPSX'!$K$7=TH!A1160),"632",IF(AND(G1160="6421",'641 - CPSX'!$K$7=TH!A1160),"641",IF(AND(G1160="6422",'642 - CPSX'!$N$7=TH!A1160),"642",IF(AND(G1160="242",'242 - CPSX'!$L$7=TH!A1160),"242","")))))</f>
        <v/>
      </c>
    </row>
    <row r="1161" spans="1:9">
      <c r="A1161" s="6">
        <f>IF(B1161&lt;&gt;"",IF(OR(AND(G1161="154",'154 - CPSX'!$L$7="..."),AND(G1161="632",'632 - CPSX'!$K$7="..."),AND(G1161="641",'641 - CPSX'!$K$7="..."),AND(G1161="642",'642 - CPSX'!$N$7="..."),AND(G1161="242",'242 - CPSX'!$L$7="...")),"...",MONTH(B1161)),"")</f>
        <v>7</v>
      </c>
      <c r="B1161" s="10">
        <v>41821</v>
      </c>
      <c r="C1161" s="11" t="s">
        <v>41</v>
      </c>
      <c r="D1161" s="10">
        <v>41821</v>
      </c>
      <c r="E1161" s="8" t="s">
        <v>468</v>
      </c>
      <c r="F1161" s="5">
        <v>192500000</v>
      </c>
      <c r="G1161" s="15" t="s">
        <v>16</v>
      </c>
      <c r="H1161" s="7" t="s">
        <v>24</v>
      </c>
      <c r="I1161" s="5" t="str">
        <f>IF(AND(G1161="154",'154 - CPSX'!$L$7=TH!A1161),"154",IF(AND(G1161="632",'632 - CPSX'!$K$7=TH!A1161),"632",IF(AND(G1161="6421",'641 - CPSX'!$K$7=TH!A1161),"641",IF(AND(G1161="6422",'642 - CPSX'!$N$7=TH!A1161),"642",IF(AND(G1161="242",'242 - CPSX'!$L$7=TH!A1161),"242","")))))</f>
        <v/>
      </c>
    </row>
    <row r="1162" spans="1:9">
      <c r="A1162" s="6">
        <f>IF(B1162&lt;&gt;"",IF(OR(AND(G1162="154",'154 - CPSX'!$L$7="..."),AND(G1162="632",'632 - CPSX'!$K$7="..."),AND(G1162="641",'641 - CPSX'!$K$7="..."),AND(G1162="642",'642 - CPSX'!$N$7="..."),AND(G1162="242",'242 - CPSX'!$L$7="...")),"...",MONTH(B1162)),"")</f>
        <v>7</v>
      </c>
      <c r="B1162" s="10">
        <v>41825</v>
      </c>
      <c r="C1162" s="11" t="s">
        <v>42</v>
      </c>
      <c r="D1162" s="10">
        <v>41825</v>
      </c>
      <c r="E1162" s="8" t="s">
        <v>468</v>
      </c>
      <c r="F1162" s="5">
        <v>486365000</v>
      </c>
      <c r="G1162" s="15" t="s">
        <v>16</v>
      </c>
      <c r="H1162" s="7" t="s">
        <v>24</v>
      </c>
      <c r="I1162" s="5" t="str">
        <f>IF(AND(G1162="154",'154 - CPSX'!$L$7=TH!A1162),"154",IF(AND(G1162="632",'632 - CPSX'!$K$7=TH!A1162),"632",IF(AND(G1162="6421",'641 - CPSX'!$K$7=TH!A1162),"641",IF(AND(G1162="6422",'642 - CPSX'!$N$7=TH!A1162),"642",IF(AND(G1162="242",'242 - CPSX'!$L$7=TH!A1162),"242","")))))</f>
        <v/>
      </c>
    </row>
    <row r="1163" spans="1:9">
      <c r="A1163" s="6">
        <f>IF(B1163&lt;&gt;"",IF(OR(AND(G1163="154",'154 - CPSX'!$L$7="..."),AND(G1163="632",'632 - CPSX'!$K$7="..."),AND(G1163="641",'641 - CPSX'!$K$7="..."),AND(G1163="642",'642 - CPSX'!$N$7="..."),AND(G1163="242",'242 - CPSX'!$L$7="...")),"...",MONTH(B1163)),"")</f>
        <v>7</v>
      </c>
      <c r="B1163" s="10">
        <v>41829</v>
      </c>
      <c r="C1163" s="11" t="s">
        <v>44</v>
      </c>
      <c r="D1163" s="10">
        <v>41829</v>
      </c>
      <c r="E1163" s="8" t="s">
        <v>468</v>
      </c>
      <c r="F1163" s="5">
        <v>450367500</v>
      </c>
      <c r="G1163" s="15" t="s">
        <v>16</v>
      </c>
      <c r="H1163" s="7" t="s">
        <v>24</v>
      </c>
      <c r="I1163" s="5" t="str">
        <f>IF(AND(G1163="154",'154 - CPSX'!$L$7=TH!A1163),"154",IF(AND(G1163="632",'632 - CPSX'!$K$7=TH!A1163),"632",IF(AND(G1163="6421",'641 - CPSX'!$K$7=TH!A1163),"641",IF(AND(G1163="6422",'642 - CPSX'!$N$7=TH!A1163),"642",IF(AND(G1163="242",'242 - CPSX'!$L$7=TH!A1163),"242","")))))</f>
        <v/>
      </c>
    </row>
    <row r="1164" spans="1:9">
      <c r="A1164" s="6">
        <f>IF(B1164&lt;&gt;"",IF(OR(AND(G1164="154",'154 - CPSX'!$L$7="..."),AND(G1164="632",'632 - CPSX'!$K$7="..."),AND(G1164="641",'641 - CPSX'!$K$7="..."),AND(G1164="642",'642 - CPSX'!$N$7="..."),AND(G1164="242",'242 - CPSX'!$L$7="...")),"...",MONTH(B1164)),"")</f>
        <v>7</v>
      </c>
      <c r="B1164" s="10">
        <v>41831</v>
      </c>
      <c r="C1164" s="11" t="s">
        <v>45</v>
      </c>
      <c r="D1164" s="10">
        <v>41831</v>
      </c>
      <c r="E1164" s="8" t="s">
        <v>468</v>
      </c>
      <c r="F1164" s="5">
        <v>162580000</v>
      </c>
      <c r="G1164" s="15" t="s">
        <v>16</v>
      </c>
      <c r="H1164" s="7" t="s">
        <v>24</v>
      </c>
      <c r="I1164" s="5" t="str">
        <f>IF(AND(G1164="154",'154 - CPSX'!$L$7=TH!A1164),"154",IF(AND(G1164="632",'632 - CPSX'!$K$7=TH!A1164),"632",IF(AND(G1164="6421",'641 - CPSX'!$K$7=TH!A1164),"641",IF(AND(G1164="6422",'642 - CPSX'!$N$7=TH!A1164),"642",IF(AND(G1164="242",'242 - CPSX'!$L$7=TH!A1164),"242","")))))</f>
        <v/>
      </c>
    </row>
    <row r="1165" spans="1:9">
      <c r="A1165" s="6">
        <f>IF(B1165&lt;&gt;"",IF(OR(AND(G1165="154",'154 - CPSX'!$L$7="..."),AND(G1165="632",'632 - CPSX'!$K$7="..."),AND(G1165="641",'641 - CPSX'!$K$7="..."),AND(G1165="642",'642 - CPSX'!$N$7="..."),AND(G1165="242",'242 - CPSX'!$L$7="...")),"...",MONTH(B1165)),"")</f>
        <v>7</v>
      </c>
      <c r="B1165" s="10">
        <v>41825</v>
      </c>
      <c r="C1165" s="11" t="s">
        <v>42</v>
      </c>
      <c r="D1165" s="10">
        <v>41825</v>
      </c>
      <c r="E1165" s="8" t="s">
        <v>470</v>
      </c>
      <c r="F1165" s="5">
        <v>508614500</v>
      </c>
      <c r="G1165" s="15" t="s">
        <v>16</v>
      </c>
      <c r="H1165" s="7" t="s">
        <v>24</v>
      </c>
      <c r="I1165" s="5" t="str">
        <f>IF(AND(G1165="154",'154 - CPSX'!$L$7=TH!A1165),"154",IF(AND(G1165="632",'632 - CPSX'!$K$7=TH!A1165),"632",IF(AND(G1165="6421",'641 - CPSX'!$K$7=TH!A1165),"641",IF(AND(G1165="6422",'642 - CPSX'!$N$7=TH!A1165),"642",IF(AND(G1165="242",'242 - CPSX'!$L$7=TH!A1165),"242","")))))</f>
        <v/>
      </c>
    </row>
    <row r="1166" spans="1:9">
      <c r="A1166" s="6">
        <f>IF(B1166&lt;&gt;"",IF(OR(AND(G1166="154",'154 - CPSX'!$L$7="..."),AND(G1166="632",'632 - CPSX'!$K$7="..."),AND(G1166="641",'641 - CPSX'!$K$7="..."),AND(G1166="642",'642 - CPSX'!$N$7="..."),AND(G1166="242",'242 - CPSX'!$L$7="...")),"...",MONTH(B1166)),"")</f>
        <v>7</v>
      </c>
      <c r="B1166" s="10">
        <v>41827</v>
      </c>
      <c r="C1166" s="11" t="s">
        <v>43</v>
      </c>
      <c r="D1166" s="10">
        <v>41827</v>
      </c>
      <c r="E1166" s="8" t="s">
        <v>470</v>
      </c>
      <c r="F1166" s="5">
        <v>493085500</v>
      </c>
      <c r="G1166" s="15" t="s">
        <v>16</v>
      </c>
      <c r="H1166" s="7" t="s">
        <v>24</v>
      </c>
      <c r="I1166" s="5" t="str">
        <f>IF(AND(G1166="154",'154 - CPSX'!$L$7=TH!A1166),"154",IF(AND(G1166="632",'632 - CPSX'!$K$7=TH!A1166),"632",IF(AND(G1166="6421",'641 - CPSX'!$K$7=TH!A1166),"641",IF(AND(G1166="6422",'642 - CPSX'!$N$7=TH!A1166),"642",IF(AND(G1166="242",'242 - CPSX'!$L$7=TH!A1166),"242","")))))</f>
        <v/>
      </c>
    </row>
    <row r="1167" spans="1:9">
      <c r="A1167" s="6">
        <f>IF(B1167&lt;&gt;"",IF(OR(AND(G1167="154",'154 - CPSX'!$L$7="..."),AND(G1167="632",'632 - CPSX'!$K$7="..."),AND(G1167="641",'641 - CPSX'!$K$7="..."),AND(G1167="642",'642 - CPSX'!$N$7="..."),AND(G1167="242",'242 - CPSX'!$L$7="...")),"...",MONTH(B1167)),"")</f>
        <v>7</v>
      </c>
      <c r="B1167" s="10">
        <v>41827</v>
      </c>
      <c r="C1167" s="11" t="s">
        <v>43</v>
      </c>
      <c r="D1167" s="10">
        <v>41827</v>
      </c>
      <c r="E1167" s="8" t="s">
        <v>469</v>
      </c>
      <c r="F1167" s="5">
        <v>498966000</v>
      </c>
      <c r="G1167" s="15" t="s">
        <v>16</v>
      </c>
      <c r="H1167" s="7" t="s">
        <v>24</v>
      </c>
      <c r="I1167" s="5" t="str">
        <f>IF(AND(G1167="154",'154 - CPSX'!$L$7=TH!A1167),"154",IF(AND(G1167="632",'632 - CPSX'!$K$7=TH!A1167),"632",IF(AND(G1167="6421",'641 - CPSX'!$K$7=TH!A1167),"641",IF(AND(G1167="6422",'642 - CPSX'!$N$7=TH!A1167),"642",IF(AND(G1167="242",'242 - CPSX'!$L$7=TH!A1167),"242","")))))</f>
        <v/>
      </c>
    </row>
    <row r="1168" spans="1:9">
      <c r="A1168" s="6">
        <f>IF(B1168&lt;&gt;"",IF(OR(AND(G1168="154",'154 - CPSX'!$L$7="..."),AND(G1168="632",'632 - CPSX'!$K$7="..."),AND(G1168="641",'641 - CPSX'!$K$7="..."),AND(G1168="642",'642 - CPSX'!$N$7="..."),AND(G1168="242",'242 - CPSX'!$L$7="...")),"...",MONTH(B1168)),"")</f>
        <v>7</v>
      </c>
      <c r="B1168" s="10">
        <v>41829</v>
      </c>
      <c r="C1168" s="11" t="s">
        <v>44</v>
      </c>
      <c r="D1168" s="10">
        <v>41829</v>
      </c>
      <c r="E1168" s="8" t="s">
        <v>469</v>
      </c>
      <c r="F1168" s="5">
        <v>499538000</v>
      </c>
      <c r="G1168" s="15" t="s">
        <v>16</v>
      </c>
      <c r="H1168" s="7" t="s">
        <v>24</v>
      </c>
      <c r="I1168" s="5" t="str">
        <f>IF(AND(G1168="154",'154 - CPSX'!$L$7=TH!A1168),"154",IF(AND(G1168="632",'632 - CPSX'!$K$7=TH!A1168),"632",IF(AND(G1168="6421",'641 - CPSX'!$K$7=TH!A1168),"641",IF(AND(G1168="6422",'642 - CPSX'!$N$7=TH!A1168),"642",IF(AND(G1168="242",'242 - CPSX'!$L$7=TH!A1168),"242","")))))</f>
        <v/>
      </c>
    </row>
    <row r="1169" spans="1:9">
      <c r="A1169" s="6">
        <f>IF(B1169&lt;&gt;"",IF(OR(AND(G1169="154",'154 - CPSX'!$L$7="..."),AND(G1169="632",'632 - CPSX'!$K$7="..."),AND(G1169="641",'641 - CPSX'!$K$7="..."),AND(G1169="642",'642 - CPSX'!$N$7="..."),AND(G1169="242",'242 - CPSX'!$L$7="...")),"...",MONTH(B1169)),"")</f>
        <v>7</v>
      </c>
      <c r="B1169" s="10">
        <v>41831</v>
      </c>
      <c r="C1169" s="11" t="s">
        <v>45</v>
      </c>
      <c r="D1169" s="10">
        <v>41831</v>
      </c>
      <c r="E1169" s="8" t="s">
        <v>469</v>
      </c>
      <c r="F1169" s="5">
        <v>327496000</v>
      </c>
      <c r="G1169" s="15" t="s">
        <v>16</v>
      </c>
      <c r="H1169" s="7" t="s">
        <v>24</v>
      </c>
      <c r="I1169" s="5" t="str">
        <f>IF(AND(G1169="154",'154 - CPSX'!$L$7=TH!A1169),"154",IF(AND(G1169="632",'632 - CPSX'!$K$7=TH!A1169),"632",IF(AND(G1169="6421",'641 - CPSX'!$K$7=TH!A1169),"641",IF(AND(G1169="6422",'642 - CPSX'!$N$7=TH!A1169),"642",IF(AND(G1169="242",'242 - CPSX'!$L$7=TH!A1169),"242","")))))</f>
        <v/>
      </c>
    </row>
    <row r="1170" spans="1:9">
      <c r="A1170" s="6">
        <f>IF(B1170&lt;&gt;"",IF(OR(AND(G1170="154",'154 - CPSX'!$L$7="..."),AND(G1170="632",'632 - CPSX'!$K$7="..."),AND(G1170="641",'641 - CPSX'!$K$7="..."),AND(G1170="642",'642 - CPSX'!$N$7="..."),AND(G1170="242",'242 - CPSX'!$L$7="...")),"...",MONTH(B1170)),"")</f>
        <v>7</v>
      </c>
      <c r="B1170" s="10">
        <v>41821</v>
      </c>
      <c r="C1170" s="11" t="s">
        <v>41</v>
      </c>
      <c r="D1170" s="10">
        <v>41821</v>
      </c>
      <c r="E1170" s="8" t="s">
        <v>467</v>
      </c>
      <c r="F1170" s="5">
        <v>151755000</v>
      </c>
      <c r="G1170" s="15" t="s">
        <v>16</v>
      </c>
      <c r="H1170" s="7" t="s">
        <v>24</v>
      </c>
      <c r="I1170" s="5" t="str">
        <f>IF(AND(G1170="154",'154 - CPSX'!$L$7=TH!A1170),"154",IF(AND(G1170="632",'632 - CPSX'!$K$7=TH!A1170),"632",IF(AND(G1170="6421",'641 - CPSX'!$K$7=TH!A1170),"641",IF(AND(G1170="6422",'642 - CPSX'!$N$7=TH!A1170),"642",IF(AND(G1170="242",'242 - CPSX'!$L$7=TH!A1170),"242","")))))</f>
        <v/>
      </c>
    </row>
    <row r="1171" spans="1:9">
      <c r="A1171" s="6">
        <f>IF(B1171&lt;&gt;"",IF(OR(AND(G1171="154",'154 - CPSX'!$L$7="..."),AND(G1171="632",'632 - CPSX'!$K$7="..."),AND(G1171="641",'641 - CPSX'!$K$7="..."),AND(G1171="642",'642 - CPSX'!$N$7="..."),AND(G1171="242",'242 - CPSX'!$L$7="...")),"...",MONTH(B1171)),"")</f>
        <v>7</v>
      </c>
      <c r="B1171" s="10">
        <v>41825</v>
      </c>
      <c r="C1171" s="11" t="s">
        <v>42</v>
      </c>
      <c r="D1171" s="10">
        <v>41825</v>
      </c>
      <c r="E1171" s="8" t="s">
        <v>467</v>
      </c>
      <c r="F1171" s="5">
        <v>174645000</v>
      </c>
      <c r="G1171" s="15" t="s">
        <v>16</v>
      </c>
      <c r="H1171" s="7" t="s">
        <v>24</v>
      </c>
      <c r="I1171" s="5" t="str">
        <f>IF(AND(G1171="154",'154 - CPSX'!$L$7=TH!A1171),"154",IF(AND(G1171="632",'632 - CPSX'!$K$7=TH!A1171),"632",IF(AND(G1171="6421",'641 - CPSX'!$K$7=TH!A1171),"641",IF(AND(G1171="6422",'642 - CPSX'!$N$7=TH!A1171),"642",IF(AND(G1171="242",'242 - CPSX'!$L$7=TH!A1171),"242","")))))</f>
        <v/>
      </c>
    </row>
    <row r="1172" spans="1:9">
      <c r="A1172" s="6">
        <f>IF(B1172&lt;&gt;"",IF(OR(AND(G1172="154",'154 - CPSX'!$L$7="..."),AND(G1172="632",'632 - CPSX'!$K$7="..."),AND(G1172="641",'641 - CPSX'!$K$7="..."),AND(G1172="642",'642 - CPSX'!$N$7="..."),AND(G1172="242",'242 - CPSX'!$L$7="...")),"...",MONTH(B1172)),"")</f>
        <v>7</v>
      </c>
      <c r="B1172" s="10">
        <v>41821</v>
      </c>
      <c r="C1172" s="11" t="s">
        <v>53</v>
      </c>
      <c r="D1172" s="10">
        <v>41821</v>
      </c>
      <c r="E1172" s="8" t="s">
        <v>475</v>
      </c>
      <c r="F1172" s="5">
        <v>490920</v>
      </c>
      <c r="G1172" s="15" t="s">
        <v>16</v>
      </c>
      <c r="H1172" s="7" t="s">
        <v>22</v>
      </c>
      <c r="I1172" s="5" t="str">
        <f>IF(AND(G1172="154",'154 - CPSX'!$L$7=TH!A1172),"154",IF(AND(G1172="632",'632 - CPSX'!$K$7=TH!A1172),"632",IF(AND(G1172="6421",'641 - CPSX'!$K$7=TH!A1172),"641",IF(AND(G1172="6422",'642 - CPSX'!$N$7=TH!A1172),"642",IF(AND(G1172="242",'242 - CPSX'!$L$7=TH!A1172),"242","")))))</f>
        <v/>
      </c>
    </row>
    <row r="1173" spans="1:9">
      <c r="A1173" s="6">
        <f>IF(B1173&lt;&gt;"",IF(OR(AND(G1173="154",'154 - CPSX'!$L$7="..."),AND(G1173="632",'632 - CPSX'!$K$7="..."),AND(G1173="641",'641 - CPSX'!$K$7="..."),AND(G1173="642",'642 - CPSX'!$N$7="..."),AND(G1173="242",'242 - CPSX'!$L$7="...")),"...",MONTH(B1173)),"")</f>
        <v>7</v>
      </c>
      <c r="B1173" s="10">
        <v>41821</v>
      </c>
      <c r="C1173" s="11" t="s">
        <v>53</v>
      </c>
      <c r="D1173" s="10">
        <v>41821</v>
      </c>
      <c r="E1173" s="8" t="s">
        <v>476</v>
      </c>
      <c r="F1173" s="5">
        <v>105000</v>
      </c>
      <c r="G1173" s="15" t="s">
        <v>16</v>
      </c>
      <c r="H1173" s="7" t="s">
        <v>22</v>
      </c>
      <c r="I1173" s="5" t="str">
        <f>IF(AND(G1173="154",'154 - CPSX'!$L$7=TH!A1173),"154",IF(AND(G1173="632",'632 - CPSX'!$K$7=TH!A1173),"632",IF(AND(G1173="6421",'641 - CPSX'!$K$7=TH!A1173),"641",IF(AND(G1173="6422",'642 - CPSX'!$N$7=TH!A1173),"642",IF(AND(G1173="242",'242 - CPSX'!$L$7=TH!A1173),"242","")))))</f>
        <v/>
      </c>
    </row>
    <row r="1174" spans="1:9">
      <c r="A1174" s="6">
        <f>IF(B1174&lt;&gt;"",IF(OR(AND(G1174="154",'154 - CPSX'!$L$7="..."),AND(G1174="632",'632 - CPSX'!$K$7="..."),AND(G1174="641",'641 - CPSX'!$K$7="..."),AND(G1174="642",'642 - CPSX'!$N$7="..."),AND(G1174="242",'242 - CPSX'!$L$7="...")),"...",MONTH(B1174)),"")</f>
        <v>7</v>
      </c>
      <c r="B1174" s="10">
        <v>41834</v>
      </c>
      <c r="C1174" s="11" t="s">
        <v>53</v>
      </c>
      <c r="D1174" s="10">
        <v>41834</v>
      </c>
      <c r="E1174" s="8" t="s">
        <v>477</v>
      </c>
      <c r="F1174" s="5">
        <v>10011149</v>
      </c>
      <c r="G1174" s="15" t="s">
        <v>16</v>
      </c>
      <c r="H1174" s="7" t="s">
        <v>22</v>
      </c>
      <c r="I1174" s="5" t="str">
        <f>IF(AND(G1174="154",'154 - CPSX'!$L$7=TH!A1174),"154",IF(AND(G1174="632",'632 - CPSX'!$K$7=TH!A1174),"632",IF(AND(G1174="6421",'641 - CPSX'!$K$7=TH!A1174),"641",IF(AND(G1174="6422",'642 - CPSX'!$N$7=TH!A1174),"642",IF(AND(G1174="242",'242 - CPSX'!$L$7=TH!A1174),"242","")))))</f>
        <v/>
      </c>
    </row>
    <row r="1175" spans="1:9">
      <c r="A1175" s="6">
        <f>IF(B1175&lt;&gt;"",IF(OR(AND(G1175="154",'154 - CPSX'!$L$7="..."),AND(G1175="632",'632 - CPSX'!$K$7="..."),AND(G1175="641",'641 - CPSX'!$K$7="..."),AND(G1175="642",'642 - CPSX'!$N$7="..."),AND(G1175="242",'242 - CPSX'!$L$7="...")),"...",MONTH(B1175)),"")</f>
        <v>7</v>
      </c>
      <c r="B1175" s="10">
        <v>41821</v>
      </c>
      <c r="C1175" s="11" t="s">
        <v>53</v>
      </c>
      <c r="D1175" s="10">
        <v>41821</v>
      </c>
      <c r="E1175" s="8" t="s">
        <v>478</v>
      </c>
      <c r="F1175" s="5">
        <v>350000</v>
      </c>
      <c r="G1175" s="15" t="s">
        <v>16</v>
      </c>
      <c r="H1175" s="7" t="s">
        <v>22</v>
      </c>
      <c r="I1175" s="5" t="str">
        <f>IF(AND(G1175="154",'154 - CPSX'!$L$7=TH!A1175),"154",IF(AND(G1175="632",'632 - CPSX'!$K$7=TH!A1175),"632",IF(AND(G1175="6421",'641 - CPSX'!$K$7=TH!A1175),"641",IF(AND(G1175="6422",'642 - CPSX'!$N$7=TH!A1175),"642",IF(AND(G1175="242",'242 - CPSX'!$L$7=TH!A1175),"242","")))))</f>
        <v/>
      </c>
    </row>
    <row r="1176" spans="1:9">
      <c r="A1176" s="6">
        <f>IF(B1176&lt;&gt;"",IF(OR(AND(G1176="154",'154 - CPSX'!$L$7="..."),AND(G1176="632",'632 - CPSX'!$K$7="..."),AND(G1176="641",'641 - CPSX'!$K$7="..."),AND(G1176="642",'642 - CPSX'!$N$7="..."),AND(G1176="242",'242 - CPSX'!$L$7="...")),"...",MONTH(B1176)),"")</f>
        <v>7</v>
      </c>
      <c r="B1176" s="10">
        <v>41821</v>
      </c>
      <c r="C1176" s="11" t="s">
        <v>53</v>
      </c>
      <c r="D1176" s="10">
        <v>41821</v>
      </c>
      <c r="E1176" s="8" t="s">
        <v>509</v>
      </c>
      <c r="F1176" s="5">
        <v>3081400</v>
      </c>
      <c r="G1176" s="15" t="s">
        <v>16</v>
      </c>
      <c r="H1176" s="7" t="s">
        <v>22</v>
      </c>
      <c r="I1176" s="5" t="str">
        <f>IF(AND(G1176="154",'154 - CPSX'!$L$7=TH!A1176),"154",IF(AND(G1176="632",'632 - CPSX'!$K$7=TH!A1176),"632",IF(AND(G1176="6421",'641 - CPSX'!$K$7=TH!A1176),"641",IF(AND(G1176="6422",'642 - CPSX'!$N$7=TH!A1176),"642",IF(AND(G1176="242",'242 - CPSX'!$L$7=TH!A1176),"242","")))))</f>
        <v/>
      </c>
    </row>
    <row r="1177" spans="1:9">
      <c r="A1177" s="6">
        <f>IF(B1177&lt;&gt;"",IF(OR(AND(G1177="154",'154 - CPSX'!$L$7="..."),AND(G1177="632",'632 - CPSX'!$K$7="..."),AND(G1177="641",'641 - CPSX'!$K$7="..."),AND(G1177="642",'642 - CPSX'!$N$7="..."),AND(G1177="242",'242 - CPSX'!$L$7="...")),"...",MONTH(B1177)),"")</f>
        <v>7</v>
      </c>
      <c r="B1177" s="10">
        <v>41821</v>
      </c>
      <c r="C1177" s="11" t="s">
        <v>53</v>
      </c>
      <c r="D1177" s="10">
        <v>41821</v>
      </c>
      <c r="E1177" s="8" t="s">
        <v>479</v>
      </c>
      <c r="F1177" s="5">
        <v>1148400</v>
      </c>
      <c r="G1177" s="15" t="s">
        <v>16</v>
      </c>
      <c r="H1177" s="7" t="s">
        <v>22</v>
      </c>
      <c r="I1177" s="5" t="str">
        <f>IF(AND(G1177="154",'154 - CPSX'!$L$7=TH!A1177),"154",IF(AND(G1177="632",'632 - CPSX'!$K$7=TH!A1177),"632",IF(AND(G1177="6421",'641 - CPSX'!$K$7=TH!A1177),"641",IF(AND(G1177="6422",'642 - CPSX'!$N$7=TH!A1177),"642",IF(AND(G1177="242",'242 - CPSX'!$L$7=TH!A1177),"242","")))))</f>
        <v/>
      </c>
    </row>
    <row r="1178" spans="1:9">
      <c r="A1178" s="6">
        <f>IF(B1178&lt;&gt;"",IF(OR(AND(G1178="154",'154 - CPSX'!$L$7="..."),AND(G1178="632",'632 - CPSX'!$K$7="..."),AND(G1178="641",'641 - CPSX'!$K$7="..."),AND(G1178="642",'642 - CPSX'!$N$7="..."),AND(G1178="242",'242 - CPSX'!$L$7="...")),"...",MONTH(B1178)),"")</f>
        <v>7</v>
      </c>
      <c r="B1178" s="10">
        <v>41821</v>
      </c>
      <c r="C1178" s="11" t="s">
        <v>53</v>
      </c>
      <c r="D1178" s="10">
        <v>41821</v>
      </c>
      <c r="E1178" s="8" t="s">
        <v>480</v>
      </c>
      <c r="F1178" s="5">
        <v>989231</v>
      </c>
      <c r="G1178" s="15" t="s">
        <v>16</v>
      </c>
      <c r="H1178" s="7" t="s">
        <v>22</v>
      </c>
      <c r="I1178" s="5" t="str">
        <f>IF(AND(G1178="154",'154 - CPSX'!$L$7=TH!A1178),"154",IF(AND(G1178="632",'632 - CPSX'!$K$7=TH!A1178),"632",IF(AND(G1178="6421",'641 - CPSX'!$K$7=TH!A1178),"641",IF(AND(G1178="6422",'642 - CPSX'!$N$7=TH!A1178),"642",IF(AND(G1178="242",'242 - CPSX'!$L$7=TH!A1178),"242","")))))</f>
        <v/>
      </c>
    </row>
    <row r="1179" spans="1:9">
      <c r="A1179" s="6">
        <f>IF(B1179&lt;&gt;"",IF(OR(AND(G1179="154",'154 - CPSX'!$L$7="..."),AND(G1179="632",'632 - CPSX'!$K$7="..."),AND(G1179="641",'641 - CPSX'!$K$7="..."),AND(G1179="642",'642 - CPSX'!$N$7="..."),AND(G1179="242",'242 - CPSX'!$L$7="...")),"...",MONTH(B1179)),"")</f>
        <v>7</v>
      </c>
      <c r="B1179" s="10">
        <v>41830</v>
      </c>
      <c r="C1179" s="11" t="s">
        <v>54</v>
      </c>
      <c r="D1179" s="10">
        <v>41830</v>
      </c>
      <c r="E1179" s="8" t="s">
        <v>534</v>
      </c>
      <c r="F1179" s="5">
        <v>4112000</v>
      </c>
      <c r="G1179" s="15" t="s">
        <v>16</v>
      </c>
      <c r="H1179" s="7" t="s">
        <v>22</v>
      </c>
      <c r="I1179" s="5" t="str">
        <f>IF(AND(G1179="154",'154 - CPSX'!$L$7=TH!A1179),"154",IF(AND(G1179="632",'632 - CPSX'!$K$7=TH!A1179),"632",IF(AND(G1179="6421",'641 - CPSX'!$K$7=TH!A1179),"641",IF(AND(G1179="6422",'642 - CPSX'!$N$7=TH!A1179),"642",IF(AND(G1179="242",'242 - CPSX'!$L$7=TH!A1179),"242","")))))</f>
        <v/>
      </c>
    </row>
    <row r="1180" spans="1:9">
      <c r="A1180" s="6">
        <f>IF(B1180&lt;&gt;"",IF(OR(AND(G1180="154",'154 - CPSX'!$L$7="..."),AND(G1180="632",'632 - CPSX'!$K$7="..."),AND(G1180="641",'641 - CPSX'!$K$7="..."),AND(G1180="642",'642 - CPSX'!$N$7="..."),AND(G1180="242",'242 - CPSX'!$L$7="...")),"...",MONTH(B1180)),"")</f>
        <v>7</v>
      </c>
      <c r="B1180" s="10">
        <v>41830</v>
      </c>
      <c r="C1180" s="11" t="s">
        <v>54</v>
      </c>
      <c r="D1180" s="10">
        <v>41830</v>
      </c>
      <c r="E1180" s="8" t="s">
        <v>525</v>
      </c>
      <c r="F1180" s="5">
        <v>26966352</v>
      </c>
      <c r="G1180" s="15" t="s">
        <v>16</v>
      </c>
      <c r="H1180" s="7" t="s">
        <v>22</v>
      </c>
      <c r="I1180" s="5" t="str">
        <f>IF(AND(G1180="154",'154 - CPSX'!$L$7=TH!A1180),"154",IF(AND(G1180="632",'632 - CPSX'!$K$7=TH!A1180),"632",IF(AND(G1180="6421",'641 - CPSX'!$K$7=TH!A1180),"641",IF(AND(G1180="6422",'642 - CPSX'!$N$7=TH!A1180),"642",IF(AND(G1180="242",'242 - CPSX'!$L$7=TH!A1180),"242","")))))</f>
        <v/>
      </c>
    </row>
    <row r="1181" spans="1:9">
      <c r="A1181" s="6">
        <f>IF(B1181&lt;&gt;"",IF(OR(AND(G1181="154",'154 - CPSX'!$L$7="..."),AND(G1181="632",'632 - CPSX'!$K$7="..."),AND(G1181="641",'641 - CPSX'!$K$7="..."),AND(G1181="642",'642 - CPSX'!$N$7="..."),AND(G1181="242",'242 - CPSX'!$L$7="...")),"...",MONTH(B1181)),"")</f>
        <v>7</v>
      </c>
      <c r="B1181" s="10">
        <v>41830</v>
      </c>
      <c r="C1181" s="11" t="s">
        <v>54</v>
      </c>
      <c r="D1181" s="10">
        <v>41830</v>
      </c>
      <c r="E1181" s="8" t="s">
        <v>482</v>
      </c>
      <c r="F1181" s="5">
        <v>8092000</v>
      </c>
      <c r="G1181" s="15" t="s">
        <v>16</v>
      </c>
      <c r="H1181" s="7" t="s">
        <v>22</v>
      </c>
      <c r="I1181" s="5" t="str">
        <f>IF(AND(G1181="154",'154 - CPSX'!$L$7=TH!A1181),"154",IF(AND(G1181="632",'632 - CPSX'!$K$7=TH!A1181),"632",IF(AND(G1181="6421",'641 - CPSX'!$K$7=TH!A1181),"641",IF(AND(G1181="6422",'642 - CPSX'!$N$7=TH!A1181),"642",IF(AND(G1181="242",'242 - CPSX'!$L$7=TH!A1181),"242","")))))</f>
        <v/>
      </c>
    </row>
    <row r="1182" spans="1:9">
      <c r="A1182" s="6">
        <f>IF(B1182&lt;&gt;"",IF(OR(AND(G1182="154",'154 - CPSX'!$L$7="..."),AND(G1182="632",'632 - CPSX'!$K$7="..."),AND(G1182="641",'641 - CPSX'!$K$7="..."),AND(G1182="642",'642 - CPSX'!$N$7="..."),AND(G1182="242",'242 - CPSX'!$L$7="...")),"...",MONTH(B1182)),"")</f>
        <v>7</v>
      </c>
      <c r="B1182" s="10">
        <v>41830</v>
      </c>
      <c r="C1182" s="11" t="s">
        <v>55</v>
      </c>
      <c r="D1182" s="10">
        <v>41830</v>
      </c>
      <c r="E1182" s="8" t="s">
        <v>481</v>
      </c>
      <c r="F1182" s="5">
        <v>6440000</v>
      </c>
      <c r="G1182" s="15" t="s">
        <v>16</v>
      </c>
      <c r="H1182" s="7" t="s">
        <v>22</v>
      </c>
      <c r="I1182" s="5" t="str">
        <f>IF(AND(G1182="154",'154 - CPSX'!$L$7=TH!A1182),"154",IF(AND(G1182="632",'632 - CPSX'!$K$7=TH!A1182),"632",IF(AND(G1182="6421",'641 - CPSX'!$K$7=TH!A1182),"641",IF(AND(G1182="6422",'642 - CPSX'!$N$7=TH!A1182),"642",IF(AND(G1182="242",'242 - CPSX'!$L$7=TH!A1182),"242","")))))</f>
        <v/>
      </c>
    </row>
    <row r="1183" spans="1:9">
      <c r="A1183" s="6">
        <f>IF(B1183&lt;&gt;"",IF(OR(AND(G1183="154",'154 - CPSX'!$L$7="..."),AND(G1183="632",'632 - CPSX'!$K$7="..."),AND(G1183="641",'641 - CPSX'!$K$7="..."),AND(G1183="642",'642 - CPSX'!$N$7="..."),AND(G1183="242",'242 - CPSX'!$L$7="...")),"...",MONTH(B1183)),"")</f>
        <v>7</v>
      </c>
      <c r="B1183" s="10">
        <v>41851</v>
      </c>
      <c r="C1183" s="11" t="s">
        <v>39</v>
      </c>
      <c r="D1183" s="10">
        <v>41851</v>
      </c>
      <c r="E1183" s="8" t="s">
        <v>60</v>
      </c>
      <c r="F1183" s="5">
        <v>3500000</v>
      </c>
      <c r="G1183" s="15" t="s">
        <v>16</v>
      </c>
      <c r="H1183" s="7" t="s">
        <v>61</v>
      </c>
      <c r="I1183" s="5" t="str">
        <f>IF(AND(G1183="154",'154 - CPSX'!$L$7=TH!A1183),"154",IF(AND(G1183="632",'632 - CPSX'!$K$7=TH!A1183),"632",IF(AND(G1183="6421",'641 - CPSX'!$K$7=TH!A1183),"641",IF(AND(G1183="6422",'642 - CPSX'!$N$7=TH!A1183),"642",IF(AND(G1183="242",'242 - CPSX'!$L$7=TH!A1183),"242","")))))</f>
        <v/>
      </c>
    </row>
    <row r="1184" spans="1:9">
      <c r="A1184" s="6">
        <f>IF(B1184&lt;&gt;"",IF(OR(AND(G1184="154",'154 - CPSX'!$L$7="..."),AND(G1184="632",'632 - CPSX'!$K$7="..."),AND(G1184="641",'641 - CPSX'!$K$7="..."),AND(G1184="642",'642 - CPSX'!$N$7="..."),AND(G1184="242",'242 - CPSX'!$L$7="...")),"...",MONTH(B1184)),"")</f>
        <v>7</v>
      </c>
      <c r="B1184" s="10">
        <v>41851</v>
      </c>
      <c r="C1184" s="11" t="s">
        <v>39</v>
      </c>
      <c r="D1184" s="10">
        <v>41851</v>
      </c>
      <c r="E1184" s="8" t="s">
        <v>62</v>
      </c>
      <c r="F1184" s="5">
        <v>15225379</v>
      </c>
      <c r="G1184" s="15" t="s">
        <v>16</v>
      </c>
      <c r="H1184" s="7" t="s">
        <v>61</v>
      </c>
      <c r="I1184" s="5" t="str">
        <f>IF(AND(G1184="154",'154 - CPSX'!$L$7=TH!A1184),"154",IF(AND(G1184="632",'632 - CPSX'!$K$7=TH!A1184),"632",IF(AND(G1184="6421",'641 - CPSX'!$K$7=TH!A1184),"641",IF(AND(G1184="6422",'642 - CPSX'!$N$7=TH!A1184),"642",IF(AND(G1184="242",'242 - CPSX'!$L$7=TH!A1184),"242","")))))</f>
        <v/>
      </c>
    </row>
    <row r="1185" spans="1:9">
      <c r="A1185" s="6">
        <f>IF(B1185&lt;&gt;"",IF(OR(AND(G1185="154",'154 - CPSX'!$L$7="..."),AND(G1185="632",'632 - CPSX'!$K$7="..."),AND(G1185="641",'641 - CPSX'!$K$7="..."),AND(G1185="642",'642 - CPSX'!$N$7="..."),AND(G1185="242",'242 - CPSX'!$L$7="...")),"...",MONTH(B1185)),"")</f>
        <v>7</v>
      </c>
      <c r="B1185" s="10">
        <v>41851</v>
      </c>
      <c r="C1185" s="11" t="s">
        <v>39</v>
      </c>
      <c r="D1185" s="10">
        <v>41851</v>
      </c>
      <c r="E1185" s="8" t="s">
        <v>63</v>
      </c>
      <c r="F1185" s="5">
        <v>46464981</v>
      </c>
      <c r="G1185" s="15" t="s">
        <v>16</v>
      </c>
      <c r="H1185" s="7" t="s">
        <v>61</v>
      </c>
      <c r="I1185" s="5" t="str">
        <f>IF(AND(G1185="154",'154 - CPSX'!$L$7=TH!A1185),"154",IF(AND(G1185="632",'632 - CPSX'!$K$7=TH!A1185),"632",IF(AND(G1185="6421",'641 - CPSX'!$K$7=TH!A1185),"641",IF(AND(G1185="6422",'642 - CPSX'!$N$7=TH!A1185),"642",IF(AND(G1185="242",'242 - CPSX'!$L$7=TH!A1185),"242","")))))</f>
        <v/>
      </c>
    </row>
    <row r="1186" spans="1:9">
      <c r="A1186" s="6">
        <f>IF(B1186&lt;&gt;"",IF(OR(AND(G1186="154",'154 - CPSX'!$L$7="..."),AND(G1186="632",'632 - CPSX'!$K$7="..."),AND(G1186="641",'641 - CPSX'!$K$7="..."),AND(G1186="642",'642 - CPSX'!$N$7="..."),AND(G1186="242",'242 - CPSX'!$L$7="...")),"...",MONTH(B1186)),"")</f>
        <v>7</v>
      </c>
      <c r="B1186" s="10">
        <v>41851</v>
      </c>
      <c r="C1186" s="11" t="s">
        <v>39</v>
      </c>
      <c r="D1186" s="10">
        <v>41851</v>
      </c>
      <c r="E1186" s="8" t="s">
        <v>64</v>
      </c>
      <c r="F1186" s="5">
        <v>36231014</v>
      </c>
      <c r="G1186" s="15" t="s">
        <v>16</v>
      </c>
      <c r="H1186" s="7" t="s">
        <v>61</v>
      </c>
      <c r="I1186" s="5" t="str">
        <f>IF(AND(G1186="154",'154 - CPSX'!$L$7=TH!A1186),"154",IF(AND(G1186="632",'632 - CPSX'!$K$7=TH!A1186),"632",IF(AND(G1186="6421",'641 - CPSX'!$K$7=TH!A1186),"641",IF(AND(G1186="6422",'642 - CPSX'!$N$7=TH!A1186),"642",IF(AND(G1186="242",'242 - CPSX'!$L$7=TH!A1186),"242","")))))</f>
        <v/>
      </c>
    </row>
    <row r="1187" spans="1:9">
      <c r="A1187" s="6">
        <f>IF(B1187&lt;&gt;"",IF(OR(AND(G1187="154",'154 - CPSX'!$L$7="..."),AND(G1187="632",'632 - CPSX'!$K$7="..."),AND(G1187="641",'641 - CPSX'!$K$7="..."),AND(G1187="642",'642 - CPSX'!$N$7="..."),AND(G1187="242",'242 - CPSX'!$L$7="...")),"...",MONTH(B1187)),"")</f>
        <v>7</v>
      </c>
      <c r="B1187" s="10">
        <v>41851</v>
      </c>
      <c r="C1187" s="11" t="s">
        <v>39</v>
      </c>
      <c r="D1187" s="10">
        <v>41851</v>
      </c>
      <c r="E1187" s="8" t="s">
        <v>65</v>
      </c>
      <c r="F1187" s="5">
        <v>10859839</v>
      </c>
      <c r="G1187" s="15" t="s">
        <v>16</v>
      </c>
      <c r="H1187" s="7" t="s">
        <v>61</v>
      </c>
      <c r="I1187" s="5" t="str">
        <f>IF(AND(G1187="154",'154 - CPSX'!$L$7=TH!A1187),"154",IF(AND(G1187="632",'632 - CPSX'!$K$7=TH!A1187),"632",IF(AND(G1187="6421",'641 - CPSX'!$K$7=TH!A1187),"641",IF(AND(G1187="6422",'642 - CPSX'!$N$7=TH!A1187),"642",IF(AND(G1187="242",'242 - CPSX'!$L$7=TH!A1187),"242","")))))</f>
        <v/>
      </c>
    </row>
    <row r="1188" spans="1:9">
      <c r="A1188" s="6">
        <f>IF(B1188&lt;&gt;"",IF(OR(AND(G1188="154",'154 - CPSX'!$L$7="..."),AND(G1188="632",'632 - CPSX'!$K$7="..."),AND(G1188="641",'641 - CPSX'!$K$7="..."),AND(G1188="642",'642 - CPSX'!$N$7="..."),AND(G1188="242",'242 - CPSX'!$L$7="...")),"...",MONTH(B1188)),"")</f>
        <v>7</v>
      </c>
      <c r="B1188" s="10">
        <v>41851</v>
      </c>
      <c r="C1188" s="11" t="s">
        <v>39</v>
      </c>
      <c r="D1188" s="10">
        <v>41851</v>
      </c>
      <c r="E1188" s="8" t="s">
        <v>66</v>
      </c>
      <c r="F1188" s="5">
        <v>2615641</v>
      </c>
      <c r="G1188" s="15" t="s">
        <v>16</v>
      </c>
      <c r="H1188" s="7" t="s">
        <v>61</v>
      </c>
      <c r="I1188" s="5" t="str">
        <f>IF(AND(G1188="154",'154 - CPSX'!$L$7=TH!A1188),"154",IF(AND(G1188="632",'632 - CPSX'!$K$7=TH!A1188),"632",IF(AND(G1188="6421",'641 - CPSX'!$K$7=TH!A1188),"641",IF(AND(G1188="6422",'642 - CPSX'!$N$7=TH!A1188),"642",IF(AND(G1188="242",'242 - CPSX'!$L$7=TH!A1188),"242","")))))</f>
        <v/>
      </c>
    </row>
    <row r="1189" spans="1:9">
      <c r="A1189" s="6">
        <f>IF(B1189&lt;&gt;"",IF(OR(AND(G1189="154",'154 - CPSX'!$L$7="..."),AND(G1189="632",'632 - CPSX'!$K$7="..."),AND(G1189="641",'641 - CPSX'!$K$7="..."),AND(G1189="642",'642 - CPSX'!$N$7="..."),AND(G1189="242",'242 - CPSX'!$L$7="...")),"...",MONTH(B1189)),"")</f>
        <v>7</v>
      </c>
      <c r="B1189" s="10">
        <v>41851</v>
      </c>
      <c r="C1189" s="11" t="s">
        <v>39</v>
      </c>
      <c r="D1189" s="10">
        <v>41851</v>
      </c>
      <c r="E1189" s="8" t="s">
        <v>67</v>
      </c>
      <c r="F1189" s="5">
        <v>10010706</v>
      </c>
      <c r="G1189" s="15" t="s">
        <v>16</v>
      </c>
      <c r="H1189" s="7" t="s">
        <v>68</v>
      </c>
      <c r="I1189" s="5" t="str">
        <f>IF(AND(G1189="154",'154 - CPSX'!$L$7=TH!A1189),"154",IF(AND(G1189="632",'632 - CPSX'!$K$7=TH!A1189),"632",IF(AND(G1189="6421",'641 - CPSX'!$K$7=TH!A1189),"641",IF(AND(G1189="6422",'642 - CPSX'!$N$7=TH!A1189),"642",IF(AND(G1189="242",'242 - CPSX'!$L$7=TH!A1189),"242","")))))</f>
        <v/>
      </c>
    </row>
    <row r="1190" spans="1:9">
      <c r="A1190" s="6">
        <f>IF(B1190&lt;&gt;"",IF(OR(AND(G1190="154",'154 - CPSX'!$L$7="..."),AND(G1190="632",'632 - CPSX'!$K$7="..."),AND(G1190="641",'641 - CPSX'!$K$7="..."),AND(G1190="642",'642 - CPSX'!$N$7="..."),AND(G1190="242",'242 - CPSX'!$L$7="...")),"...",MONTH(B1190)),"")</f>
        <v>7</v>
      </c>
      <c r="B1190" s="10">
        <v>41851</v>
      </c>
      <c r="C1190" s="11" t="s">
        <v>39</v>
      </c>
      <c r="D1190" s="10">
        <v>41851</v>
      </c>
      <c r="E1190" s="8" t="s">
        <v>69</v>
      </c>
      <c r="F1190" s="5">
        <v>1816167</v>
      </c>
      <c r="G1190" s="15" t="s">
        <v>16</v>
      </c>
      <c r="H1190" s="7" t="s">
        <v>61</v>
      </c>
      <c r="I1190" s="5" t="str">
        <f>IF(AND(G1190="154",'154 - CPSX'!$L$7=TH!A1190),"154",IF(AND(G1190="632",'632 - CPSX'!$K$7=TH!A1190),"632",IF(AND(G1190="6421",'641 - CPSX'!$K$7=TH!A1190),"641",IF(AND(G1190="6422",'642 - CPSX'!$N$7=TH!A1190),"642",IF(AND(G1190="242",'242 - CPSX'!$L$7=TH!A1190),"242","")))))</f>
        <v/>
      </c>
    </row>
    <row r="1191" spans="1:9">
      <c r="A1191" s="6">
        <f>IF(B1191&lt;&gt;"",IF(OR(AND(G1191="154",'154 - CPSX'!$L$7="..."),AND(G1191="632",'632 - CPSX'!$K$7="..."),AND(G1191="641",'641 - CPSX'!$K$7="..."),AND(G1191="642",'642 - CPSX'!$N$7="..."),AND(G1191="242",'242 - CPSX'!$L$7="...")),"...",MONTH(B1191)),"")</f>
        <v>7</v>
      </c>
      <c r="B1191" s="10">
        <v>41851</v>
      </c>
      <c r="C1191" s="11" t="s">
        <v>39</v>
      </c>
      <c r="D1191" s="10">
        <v>41851</v>
      </c>
      <c r="E1191" s="8" t="s">
        <v>76</v>
      </c>
      <c r="F1191" s="5">
        <v>19023800</v>
      </c>
      <c r="G1191" s="15" t="s">
        <v>16</v>
      </c>
      <c r="H1191" s="7" t="s">
        <v>77</v>
      </c>
      <c r="I1191" s="5" t="str">
        <f>IF(AND(G1191="154",'154 - CPSX'!$L$7=TH!A1191),"154",IF(AND(G1191="632",'632 - CPSX'!$K$7=TH!A1191),"632",IF(AND(G1191="6421",'641 - CPSX'!$K$7=TH!A1191),"641",IF(AND(G1191="6422",'642 - CPSX'!$N$7=TH!A1191),"642",IF(AND(G1191="242",'242 - CPSX'!$L$7=TH!A1191),"242","")))))</f>
        <v/>
      </c>
    </row>
    <row r="1192" spans="1:9">
      <c r="A1192" s="6">
        <f>IF(B1192&lt;&gt;"",IF(OR(AND(G1192="154",'154 - CPSX'!$L$7="..."),AND(G1192="632",'632 - CPSX'!$K$7="..."),AND(G1192="641",'641 - CPSX'!$K$7="..."),AND(G1192="642",'642 - CPSX'!$N$7="..."),AND(G1192="242",'242 - CPSX'!$L$7="...")),"...",MONTH(B1192)),"")</f>
        <v>7</v>
      </c>
      <c r="B1192" s="10">
        <v>41851</v>
      </c>
      <c r="C1192" s="11" t="s">
        <v>39</v>
      </c>
      <c r="D1192" s="10">
        <v>41851</v>
      </c>
      <c r="E1192" s="8" t="s">
        <v>78</v>
      </c>
      <c r="F1192" s="5">
        <v>105757423</v>
      </c>
      <c r="G1192" s="15" t="s">
        <v>16</v>
      </c>
      <c r="H1192" s="7" t="s">
        <v>77</v>
      </c>
      <c r="I1192" s="5" t="str">
        <f>IF(AND(G1192="154",'154 - CPSX'!$L$7=TH!A1192),"154",IF(AND(G1192="632",'632 - CPSX'!$K$7=TH!A1192),"632",IF(AND(G1192="6421",'641 - CPSX'!$K$7=TH!A1192),"641",IF(AND(G1192="6422",'642 - CPSX'!$N$7=TH!A1192),"642",IF(AND(G1192="242",'242 - CPSX'!$L$7=TH!A1192),"242","")))))</f>
        <v/>
      </c>
    </row>
    <row r="1193" spans="1:9">
      <c r="A1193" s="6">
        <f>IF(B1193&lt;&gt;"",IF(OR(AND(G1193="154",'154 - CPSX'!$L$7="..."),AND(G1193="632",'632 - CPSX'!$K$7="..."),AND(G1193="641",'641 - CPSX'!$K$7="..."),AND(G1193="642",'642 - CPSX'!$N$7="..."),AND(G1193="242",'242 - CPSX'!$L$7="...")),"...",MONTH(B1193)),"")</f>
        <v>7</v>
      </c>
      <c r="B1193" s="10">
        <v>41851</v>
      </c>
      <c r="C1193" s="11" t="s">
        <v>39</v>
      </c>
      <c r="D1193" s="10">
        <v>41851</v>
      </c>
      <c r="E1193" s="8" t="s">
        <v>79</v>
      </c>
      <c r="F1193" s="5">
        <v>1965000</v>
      </c>
      <c r="G1193" s="15" t="s">
        <v>16</v>
      </c>
      <c r="H1193" s="7" t="s">
        <v>77</v>
      </c>
      <c r="I1193" s="5" t="str">
        <f>IF(AND(G1193="154",'154 - CPSX'!$L$7=TH!A1193),"154",IF(AND(G1193="632",'632 - CPSX'!$K$7=TH!A1193),"632",IF(AND(G1193="6421",'641 - CPSX'!$K$7=TH!A1193),"641",IF(AND(G1193="6422",'642 - CPSX'!$N$7=TH!A1193),"642",IF(AND(G1193="242",'242 - CPSX'!$L$7=TH!A1193),"242","")))))</f>
        <v/>
      </c>
    </row>
    <row r="1194" spans="1:9">
      <c r="A1194" s="6">
        <f>IF(B1194&lt;&gt;"",IF(OR(AND(G1194="154",'154 - CPSX'!$L$7="..."),AND(G1194="632",'632 - CPSX'!$K$7="..."),AND(G1194="641",'641 - CPSX'!$K$7="..."),AND(G1194="642",'642 - CPSX'!$N$7="..."),AND(G1194="242",'242 - CPSX'!$L$7="...")),"...",MONTH(B1194)),"")</f>
        <v>7</v>
      </c>
      <c r="B1194" s="10">
        <v>41851</v>
      </c>
      <c r="C1194" s="11" t="s">
        <v>39</v>
      </c>
      <c r="D1194" s="10">
        <v>41851</v>
      </c>
      <c r="E1194" s="8" t="s">
        <v>80</v>
      </c>
      <c r="F1194" s="5">
        <v>15930000</v>
      </c>
      <c r="G1194" s="15" t="s">
        <v>16</v>
      </c>
      <c r="H1194" s="7" t="s">
        <v>77</v>
      </c>
      <c r="I1194" s="5" t="str">
        <f>IF(AND(G1194="154",'154 - CPSX'!$L$7=TH!A1194),"154",IF(AND(G1194="632",'632 - CPSX'!$K$7=TH!A1194),"632",IF(AND(G1194="6421",'641 - CPSX'!$K$7=TH!A1194),"641",IF(AND(G1194="6422",'642 - CPSX'!$N$7=TH!A1194),"642",IF(AND(G1194="242",'242 - CPSX'!$L$7=TH!A1194),"242","")))))</f>
        <v/>
      </c>
    </row>
    <row r="1195" spans="1:9">
      <c r="A1195" s="6">
        <f>IF(B1195&lt;&gt;"",IF(OR(AND(G1195="154",'154 - CPSX'!$L$7="..."),AND(G1195="632",'632 - CPSX'!$K$7="..."),AND(G1195="641",'641 - CPSX'!$K$7="..."),AND(G1195="642",'642 - CPSX'!$N$7="..."),AND(G1195="242",'242 - CPSX'!$L$7="...")),"...",MONTH(B1195)),"")</f>
        <v>7</v>
      </c>
      <c r="B1195" s="10">
        <v>41851</v>
      </c>
      <c r="C1195" s="11" t="s">
        <v>39</v>
      </c>
      <c r="D1195" s="10">
        <v>41851</v>
      </c>
      <c r="E1195" s="8" t="s">
        <v>81</v>
      </c>
      <c r="F1195" s="5">
        <v>3268080</v>
      </c>
      <c r="G1195" s="15" t="s">
        <v>16</v>
      </c>
      <c r="H1195" s="7" t="s">
        <v>82</v>
      </c>
      <c r="I1195" s="5" t="str">
        <f>IF(AND(G1195="154",'154 - CPSX'!$L$7=TH!A1195),"154",IF(AND(G1195="632",'632 - CPSX'!$K$7=TH!A1195),"632",IF(AND(G1195="6421",'641 - CPSX'!$K$7=TH!A1195),"641",IF(AND(G1195="6422",'642 - CPSX'!$N$7=TH!A1195),"642",IF(AND(G1195="242",'242 - CPSX'!$L$7=TH!A1195),"242","")))))</f>
        <v/>
      </c>
    </row>
    <row r="1196" spans="1:9">
      <c r="A1196" s="6">
        <f>IF(B1196&lt;&gt;"",IF(OR(AND(G1196="154",'154 - CPSX'!$L$7="..."),AND(G1196="632",'632 - CPSX'!$K$7="..."),AND(G1196="641",'641 - CPSX'!$K$7="..."),AND(G1196="642",'642 - CPSX'!$N$7="..."),AND(G1196="242",'242 - CPSX'!$L$7="...")),"...",MONTH(B1196)),"")</f>
        <v>7</v>
      </c>
      <c r="B1196" s="10">
        <v>41851</v>
      </c>
      <c r="C1196" s="11" t="s">
        <v>39</v>
      </c>
      <c r="D1196" s="10">
        <v>41851</v>
      </c>
      <c r="E1196" s="8" t="s">
        <v>83</v>
      </c>
      <c r="F1196" s="5">
        <v>18641160</v>
      </c>
      <c r="G1196" s="15" t="s">
        <v>16</v>
      </c>
      <c r="H1196" s="7" t="s">
        <v>82</v>
      </c>
      <c r="I1196" s="5" t="str">
        <f>IF(AND(G1196="154",'154 - CPSX'!$L$7=TH!A1196),"154",IF(AND(G1196="632",'632 - CPSX'!$K$7=TH!A1196),"632",IF(AND(G1196="6421",'641 - CPSX'!$K$7=TH!A1196),"641",IF(AND(G1196="6422",'642 - CPSX'!$N$7=TH!A1196),"642",IF(AND(G1196="242",'242 - CPSX'!$L$7=TH!A1196),"242","")))))</f>
        <v/>
      </c>
    </row>
    <row r="1197" spans="1:9">
      <c r="A1197" s="6">
        <f>IF(B1197&lt;&gt;"",IF(OR(AND(G1197="154",'154 - CPSX'!$L$7="..."),AND(G1197="632",'632 - CPSX'!$K$7="..."),AND(G1197="641",'641 - CPSX'!$K$7="..."),AND(G1197="642",'642 - CPSX'!$N$7="..."),AND(G1197="242",'242 - CPSX'!$L$7="...")),"...",MONTH(B1197)),"")</f>
        <v>7</v>
      </c>
      <c r="B1197" s="10">
        <v>41851</v>
      </c>
      <c r="C1197" s="11" t="s">
        <v>39</v>
      </c>
      <c r="D1197" s="10">
        <v>41851</v>
      </c>
      <c r="E1197" s="8" t="s">
        <v>84</v>
      </c>
      <c r="F1197" s="5">
        <v>544680</v>
      </c>
      <c r="G1197" s="15" t="s">
        <v>16</v>
      </c>
      <c r="H1197" s="7" t="s">
        <v>85</v>
      </c>
      <c r="I1197" s="5" t="str">
        <f>IF(AND(G1197="154",'154 - CPSX'!$L$7=TH!A1197),"154",IF(AND(G1197="632",'632 - CPSX'!$K$7=TH!A1197),"632",IF(AND(G1197="6421",'641 - CPSX'!$K$7=TH!A1197),"641",IF(AND(G1197="6422",'642 - CPSX'!$N$7=TH!A1197),"642",IF(AND(G1197="242",'242 - CPSX'!$L$7=TH!A1197),"242","")))))</f>
        <v/>
      </c>
    </row>
    <row r="1198" spans="1:9">
      <c r="A1198" s="6">
        <f>IF(B1198&lt;&gt;"",IF(OR(AND(G1198="154",'154 - CPSX'!$L$7="..."),AND(G1198="632",'632 - CPSX'!$K$7="..."),AND(G1198="641",'641 - CPSX'!$K$7="..."),AND(G1198="642",'642 - CPSX'!$N$7="..."),AND(G1198="242",'242 - CPSX'!$L$7="...")),"...",MONTH(B1198)),"")</f>
        <v>7</v>
      </c>
      <c r="B1198" s="10">
        <v>41851</v>
      </c>
      <c r="C1198" s="11" t="s">
        <v>39</v>
      </c>
      <c r="D1198" s="10">
        <v>41851</v>
      </c>
      <c r="E1198" s="8" t="s">
        <v>86</v>
      </c>
      <c r="F1198" s="5">
        <v>3106860</v>
      </c>
      <c r="G1198" s="15" t="s">
        <v>16</v>
      </c>
      <c r="H1198" s="7" t="s">
        <v>85</v>
      </c>
      <c r="I1198" s="5" t="str">
        <f>IF(AND(G1198="154",'154 - CPSX'!$L$7=TH!A1198),"154",IF(AND(G1198="632",'632 - CPSX'!$K$7=TH!A1198),"632",IF(AND(G1198="6421",'641 - CPSX'!$K$7=TH!A1198),"641",IF(AND(G1198="6422",'642 - CPSX'!$N$7=TH!A1198),"642",IF(AND(G1198="242",'242 - CPSX'!$L$7=TH!A1198),"242","")))))</f>
        <v/>
      </c>
    </row>
    <row r="1199" spans="1:9">
      <c r="A1199" s="6">
        <f>IF(B1199&lt;&gt;"",IF(OR(AND(G1199="154",'154 - CPSX'!$L$7="..."),AND(G1199="632",'632 - CPSX'!$K$7="..."),AND(G1199="641",'641 - CPSX'!$K$7="..."),AND(G1199="642",'642 - CPSX'!$N$7="..."),AND(G1199="242",'242 - CPSX'!$L$7="...")),"...",MONTH(B1199)),"")</f>
        <v>7</v>
      </c>
      <c r="B1199" s="10">
        <v>41851</v>
      </c>
      <c r="C1199" s="11" t="s">
        <v>39</v>
      </c>
      <c r="D1199" s="10">
        <v>41851</v>
      </c>
      <c r="E1199" s="8" t="s">
        <v>87</v>
      </c>
      <c r="F1199" s="5">
        <v>181560</v>
      </c>
      <c r="G1199" s="15" t="s">
        <v>16</v>
      </c>
      <c r="H1199" s="7" t="s">
        <v>229</v>
      </c>
      <c r="I1199" s="5" t="str">
        <f>IF(AND(G1199="154",'154 - CPSX'!$L$7=TH!A1199),"154",IF(AND(G1199="632",'632 - CPSX'!$K$7=TH!A1199),"632",IF(AND(G1199="6421",'641 - CPSX'!$K$7=TH!A1199),"641",IF(AND(G1199="6422",'642 - CPSX'!$N$7=TH!A1199),"642",IF(AND(G1199="242",'242 - CPSX'!$L$7=TH!A1199),"242","")))))</f>
        <v/>
      </c>
    </row>
    <row r="1200" spans="1:9">
      <c r="A1200" s="6">
        <f>IF(B1200&lt;&gt;"",IF(OR(AND(G1200="154",'154 - CPSX'!$L$7="..."),AND(G1200="632",'632 - CPSX'!$K$7="..."),AND(G1200="641",'641 - CPSX'!$K$7="..."),AND(G1200="642",'642 - CPSX'!$N$7="..."),AND(G1200="242",'242 - CPSX'!$L$7="...")),"...",MONTH(B1200)),"")</f>
        <v>7</v>
      </c>
      <c r="B1200" s="10">
        <v>41851</v>
      </c>
      <c r="C1200" s="11" t="s">
        <v>39</v>
      </c>
      <c r="D1200" s="10">
        <v>41851</v>
      </c>
      <c r="E1200" s="8" t="s">
        <v>88</v>
      </c>
      <c r="F1200" s="5">
        <v>1035620</v>
      </c>
      <c r="G1200" s="15" t="s">
        <v>16</v>
      </c>
      <c r="H1200" s="7" t="s">
        <v>229</v>
      </c>
      <c r="I1200" s="5" t="str">
        <f>IF(AND(G1200="154",'154 - CPSX'!$L$7=TH!A1200),"154",IF(AND(G1200="632",'632 - CPSX'!$K$7=TH!A1200),"632",IF(AND(G1200="6421",'641 - CPSX'!$K$7=TH!A1200),"641",IF(AND(G1200="6422",'642 - CPSX'!$N$7=TH!A1200),"642",IF(AND(G1200="242",'242 - CPSX'!$L$7=TH!A1200),"242","")))))</f>
        <v/>
      </c>
    </row>
    <row r="1201" spans="1:9">
      <c r="A1201" s="6">
        <f>IF(B1201&lt;&gt;"",IF(OR(AND(G1201="154",'154 - CPSX'!$L$7="..."),AND(G1201="632",'632 - CPSX'!$K$7="..."),AND(G1201="641",'641 - CPSX'!$K$7="..."),AND(G1201="642",'642 - CPSX'!$N$7="..."),AND(G1201="242",'242 - CPSX'!$L$7="...")),"...",MONTH(B1201)),"")</f>
        <v>8</v>
      </c>
      <c r="B1201" s="10">
        <v>41882</v>
      </c>
      <c r="C1201" s="11" t="s">
        <v>39</v>
      </c>
      <c r="D1201" s="10">
        <v>41846</v>
      </c>
      <c r="E1201" s="8" t="s">
        <v>535</v>
      </c>
      <c r="F1201" s="5">
        <v>28210800</v>
      </c>
      <c r="G1201" s="15" t="s">
        <v>16</v>
      </c>
      <c r="H1201" s="7" t="s">
        <v>18</v>
      </c>
      <c r="I1201" s="5" t="str">
        <f>IF(AND(G1201="154",'154 - CPSX'!$L$7=TH!A1201),"154",IF(AND(G1201="632",'632 - CPSX'!$K$7=TH!A1201),"632",IF(AND(G1201="6421",'641 - CPSX'!$K$7=TH!A1201),"641",IF(AND(G1201="6422",'642 - CPSX'!$N$7=TH!A1201),"642",IF(AND(G1201="242",'242 - CPSX'!$L$7=TH!A1201),"242","")))))</f>
        <v/>
      </c>
    </row>
    <row r="1202" spans="1:9">
      <c r="A1202" s="6">
        <f>IF(B1202&lt;&gt;"",IF(OR(AND(G1202="154",'154 - CPSX'!$L$7="..."),AND(G1202="632",'632 - CPSX'!$K$7="..."),AND(G1202="641",'641 - CPSX'!$K$7="..."),AND(G1202="642",'642 - CPSX'!$N$7="..."),AND(G1202="242",'242 - CPSX'!$L$7="...")),"...",MONTH(B1202)),"")</f>
        <v>8</v>
      </c>
      <c r="B1202" s="10">
        <v>41882</v>
      </c>
      <c r="C1202" s="11" t="s">
        <v>39</v>
      </c>
      <c r="D1202" s="10">
        <v>41858</v>
      </c>
      <c r="E1202" s="8" t="s">
        <v>536</v>
      </c>
      <c r="F1202" s="5">
        <v>20171100</v>
      </c>
      <c r="G1202" s="15" t="s">
        <v>16</v>
      </c>
      <c r="H1202" s="7" t="s">
        <v>18</v>
      </c>
      <c r="I1202" s="5" t="str">
        <f>IF(AND(G1202="154",'154 - CPSX'!$L$7=TH!A1202),"154",IF(AND(G1202="632",'632 - CPSX'!$K$7=TH!A1202),"632",IF(AND(G1202="6421",'641 - CPSX'!$K$7=TH!A1202),"641",IF(AND(G1202="6422",'642 - CPSX'!$N$7=TH!A1202),"642",IF(AND(G1202="242",'242 - CPSX'!$L$7=TH!A1202),"242","")))))</f>
        <v/>
      </c>
    </row>
    <row r="1203" spans="1:9">
      <c r="A1203" s="6">
        <f>IF(B1203&lt;&gt;"",IF(OR(AND(G1203="154",'154 - CPSX'!$L$7="..."),AND(G1203="632",'632 - CPSX'!$K$7="..."),AND(G1203="641",'641 - CPSX'!$K$7="..."),AND(G1203="642",'642 - CPSX'!$N$7="..."),AND(G1203="242",'242 - CPSX'!$L$7="...")),"...",MONTH(B1203)),"")</f>
        <v>8</v>
      </c>
      <c r="B1203" s="10">
        <v>41882</v>
      </c>
      <c r="C1203" s="11" t="s">
        <v>39</v>
      </c>
      <c r="D1203" s="10">
        <v>41867</v>
      </c>
      <c r="E1203" s="8" t="s">
        <v>537</v>
      </c>
      <c r="F1203" s="5">
        <v>19395200</v>
      </c>
      <c r="G1203" s="15" t="s">
        <v>16</v>
      </c>
      <c r="H1203" s="7" t="s">
        <v>18</v>
      </c>
      <c r="I1203" s="5" t="str">
        <f>IF(AND(G1203="154",'154 - CPSX'!$L$7=TH!A1203),"154",IF(AND(G1203="632",'632 - CPSX'!$K$7=TH!A1203),"632",IF(AND(G1203="6421",'641 - CPSX'!$K$7=TH!A1203),"641",IF(AND(G1203="6422",'642 - CPSX'!$N$7=TH!A1203),"642",IF(AND(G1203="242",'242 - CPSX'!$L$7=TH!A1203),"242","")))))</f>
        <v/>
      </c>
    </row>
    <row r="1204" spans="1:9">
      <c r="A1204" s="6">
        <f>IF(B1204&lt;&gt;"",IF(OR(AND(G1204="154",'154 - CPSX'!$L$7="..."),AND(G1204="632",'632 - CPSX'!$K$7="..."),AND(G1204="641",'641 - CPSX'!$K$7="..."),AND(G1204="642",'642 - CPSX'!$N$7="..."),AND(G1204="242",'242 - CPSX'!$L$7="...")),"...",MONTH(B1204)),"")</f>
        <v>8</v>
      </c>
      <c r="B1204" s="10">
        <v>41882</v>
      </c>
      <c r="C1204" s="11" t="s">
        <v>39</v>
      </c>
      <c r="D1204" s="10">
        <v>41877</v>
      </c>
      <c r="E1204" s="8" t="s">
        <v>538</v>
      </c>
      <c r="F1204" s="5">
        <v>25269500</v>
      </c>
      <c r="G1204" s="15" t="s">
        <v>16</v>
      </c>
      <c r="H1204" s="7" t="s">
        <v>18</v>
      </c>
      <c r="I1204" s="5" t="str">
        <f>IF(AND(G1204="154",'154 - CPSX'!$L$7=TH!A1204),"154",IF(AND(G1204="632",'632 - CPSX'!$K$7=TH!A1204),"632",IF(AND(G1204="6421",'641 - CPSX'!$K$7=TH!A1204),"641",IF(AND(G1204="6422",'642 - CPSX'!$N$7=TH!A1204),"642",IF(AND(G1204="242",'242 - CPSX'!$L$7=TH!A1204),"242","")))))</f>
        <v/>
      </c>
    </row>
    <row r="1205" spans="1:9">
      <c r="A1205" s="6">
        <f>IF(B1205&lt;&gt;"",IF(OR(AND(G1205="154",'154 - CPSX'!$L$7="..."),AND(G1205="632",'632 - CPSX'!$K$7="..."),AND(G1205="641",'641 - CPSX'!$K$7="..."),AND(G1205="642",'642 - CPSX'!$N$7="..."),AND(G1205="242",'242 - CPSX'!$L$7="...")),"...",MONTH(B1205)),"")</f>
        <v>8</v>
      </c>
      <c r="B1205" s="10">
        <v>41856</v>
      </c>
      <c r="C1205" s="11" t="s">
        <v>146</v>
      </c>
      <c r="D1205" s="10">
        <v>41856</v>
      </c>
      <c r="E1205" s="8" t="s">
        <v>465</v>
      </c>
      <c r="F1205" s="5">
        <v>13495750</v>
      </c>
      <c r="G1205" s="15" t="s">
        <v>16</v>
      </c>
      <c r="H1205" s="7" t="s">
        <v>212</v>
      </c>
      <c r="I1205" s="5" t="str">
        <f>IF(AND(G1205="154",'154 - CPSX'!$L$7=TH!A1205),"154",IF(AND(G1205="632",'632 - CPSX'!$K$7=TH!A1205),"632",IF(AND(G1205="6421",'641 - CPSX'!$K$7=TH!A1205),"641",IF(AND(G1205="6422",'642 - CPSX'!$N$7=TH!A1205),"642",IF(AND(G1205="242",'242 - CPSX'!$L$7=TH!A1205),"242","")))))</f>
        <v/>
      </c>
    </row>
    <row r="1206" spans="1:9">
      <c r="A1206" s="6">
        <f>IF(B1206&lt;&gt;"",IF(OR(AND(G1206="154",'154 - CPSX'!$L$7="..."),AND(G1206="632",'632 - CPSX'!$K$7="..."),AND(G1206="641",'641 - CPSX'!$K$7="..."),AND(G1206="642",'642 - CPSX'!$N$7="..."),AND(G1206="242",'242 - CPSX'!$L$7="...")),"...",MONTH(B1206)),"")</f>
        <v>8</v>
      </c>
      <c r="B1206" s="10">
        <v>41858</v>
      </c>
      <c r="C1206" s="11" t="s">
        <v>161</v>
      </c>
      <c r="D1206" s="10">
        <v>41858</v>
      </c>
      <c r="E1206" s="8" t="s">
        <v>40</v>
      </c>
      <c r="F1206" s="5">
        <v>2146982</v>
      </c>
      <c r="G1206" s="15" t="s">
        <v>16</v>
      </c>
      <c r="H1206" s="7" t="s">
        <v>212</v>
      </c>
      <c r="I1206" s="5" t="str">
        <f>IF(AND(G1206="154",'154 - CPSX'!$L$7=TH!A1206),"154",IF(AND(G1206="632",'632 - CPSX'!$K$7=TH!A1206),"632",IF(AND(G1206="6421",'641 - CPSX'!$K$7=TH!A1206),"641",IF(AND(G1206="6422",'642 - CPSX'!$N$7=TH!A1206),"642",IF(AND(G1206="242",'242 - CPSX'!$L$7=TH!A1206),"242","")))))</f>
        <v/>
      </c>
    </row>
    <row r="1207" spans="1:9">
      <c r="A1207" s="6">
        <f>IF(B1207&lt;&gt;"",IF(OR(AND(G1207="154",'154 - CPSX'!$L$7="..."),AND(G1207="632",'632 - CPSX'!$K$7="..."),AND(G1207="641",'641 - CPSX'!$K$7="..."),AND(G1207="642",'642 - CPSX'!$N$7="..."),AND(G1207="242",'242 - CPSX'!$L$7="...")),"...",MONTH(B1207)),"")</f>
        <v>8</v>
      </c>
      <c r="B1207" s="10">
        <v>41861</v>
      </c>
      <c r="C1207" s="11" t="s">
        <v>147</v>
      </c>
      <c r="D1207" s="10">
        <v>41861</v>
      </c>
      <c r="E1207" s="8" t="s">
        <v>539</v>
      </c>
      <c r="F1207" s="5">
        <v>2788254</v>
      </c>
      <c r="G1207" s="15" t="s">
        <v>16</v>
      </c>
      <c r="H1207" s="7" t="s">
        <v>212</v>
      </c>
      <c r="I1207" s="5" t="str">
        <f>IF(AND(G1207="154",'154 - CPSX'!$L$7=TH!A1207),"154",IF(AND(G1207="632",'632 - CPSX'!$K$7=TH!A1207),"632",IF(AND(G1207="6421",'641 - CPSX'!$K$7=TH!A1207),"641",IF(AND(G1207="6422",'642 - CPSX'!$N$7=TH!A1207),"642",IF(AND(G1207="242",'242 - CPSX'!$L$7=TH!A1207),"242","")))))</f>
        <v/>
      </c>
    </row>
    <row r="1208" spans="1:9">
      <c r="A1208" s="6">
        <f>IF(B1208&lt;&gt;"",IF(OR(AND(G1208="154",'154 - CPSX'!$L$7="..."),AND(G1208="632",'632 - CPSX'!$K$7="..."),AND(G1208="641",'641 - CPSX'!$K$7="..."),AND(G1208="642",'642 - CPSX'!$N$7="..."),AND(G1208="242",'242 - CPSX'!$L$7="...")),"...",MONTH(B1208)),"")</f>
        <v>8</v>
      </c>
      <c r="B1208" s="10">
        <v>41866</v>
      </c>
      <c r="C1208" s="11" t="s">
        <v>148</v>
      </c>
      <c r="D1208" s="10">
        <v>41866</v>
      </c>
      <c r="E1208" s="8" t="s">
        <v>40</v>
      </c>
      <c r="F1208" s="5">
        <v>824473</v>
      </c>
      <c r="G1208" s="15" t="s">
        <v>16</v>
      </c>
      <c r="H1208" s="7" t="s">
        <v>212</v>
      </c>
      <c r="I1208" s="5" t="str">
        <f>IF(AND(G1208="154",'154 - CPSX'!$L$7=TH!A1208),"154",IF(AND(G1208="632",'632 - CPSX'!$K$7=TH!A1208),"632",IF(AND(G1208="6421",'641 - CPSX'!$K$7=TH!A1208),"641",IF(AND(G1208="6422",'642 - CPSX'!$N$7=TH!A1208),"642",IF(AND(G1208="242",'242 - CPSX'!$L$7=TH!A1208),"242","")))))</f>
        <v/>
      </c>
    </row>
    <row r="1209" spans="1:9">
      <c r="A1209" s="6">
        <f>IF(B1209&lt;&gt;"",IF(OR(AND(G1209="154",'154 - CPSX'!$L$7="..."),AND(G1209="632",'632 - CPSX'!$K$7="..."),AND(G1209="641",'641 - CPSX'!$K$7="..."),AND(G1209="642",'642 - CPSX'!$N$7="..."),AND(G1209="242",'242 - CPSX'!$L$7="...")),"...",MONTH(B1209)),"")</f>
        <v>8</v>
      </c>
      <c r="B1209" s="10">
        <v>41869</v>
      </c>
      <c r="C1209" s="11" t="s">
        <v>163</v>
      </c>
      <c r="D1209" s="10">
        <v>41869</v>
      </c>
      <c r="E1209" s="8" t="s">
        <v>40</v>
      </c>
      <c r="F1209" s="5">
        <v>1005455</v>
      </c>
      <c r="G1209" s="15" t="s">
        <v>16</v>
      </c>
      <c r="H1209" s="7" t="s">
        <v>212</v>
      </c>
      <c r="I1209" s="5" t="str">
        <f>IF(AND(G1209="154",'154 - CPSX'!$L$7=TH!A1209),"154",IF(AND(G1209="632",'632 - CPSX'!$K$7=TH!A1209),"632",IF(AND(G1209="6421",'641 - CPSX'!$K$7=TH!A1209),"641",IF(AND(G1209="6422",'642 - CPSX'!$N$7=TH!A1209),"642",IF(AND(G1209="242",'242 - CPSX'!$L$7=TH!A1209),"242","")))))</f>
        <v/>
      </c>
    </row>
    <row r="1210" spans="1:9">
      <c r="A1210" s="6">
        <f>IF(B1210&lt;&gt;"",IF(OR(AND(G1210="154",'154 - CPSX'!$L$7="..."),AND(G1210="632",'632 - CPSX'!$K$7="..."),AND(G1210="641",'641 - CPSX'!$K$7="..."),AND(G1210="642",'642 - CPSX'!$N$7="..."),AND(G1210="242",'242 - CPSX'!$L$7="...")),"...",MONTH(B1210)),"")</f>
        <v>8</v>
      </c>
      <c r="B1210" s="10">
        <v>41873</v>
      </c>
      <c r="C1210" s="11" t="s">
        <v>166</v>
      </c>
      <c r="D1210" s="10">
        <v>41873</v>
      </c>
      <c r="E1210" s="8" t="s">
        <v>540</v>
      </c>
      <c r="F1210" s="5">
        <v>15380000</v>
      </c>
      <c r="G1210" s="15" t="s">
        <v>16</v>
      </c>
      <c r="H1210" s="7" t="s">
        <v>212</v>
      </c>
      <c r="I1210" s="5" t="str">
        <f>IF(AND(G1210="154",'154 - CPSX'!$L$7=TH!A1210),"154",IF(AND(G1210="632",'632 - CPSX'!$K$7=TH!A1210),"632",IF(AND(G1210="6421",'641 - CPSX'!$K$7=TH!A1210),"641",IF(AND(G1210="6422",'642 - CPSX'!$N$7=TH!A1210),"642",IF(AND(G1210="242",'242 - CPSX'!$L$7=TH!A1210),"242","")))))</f>
        <v/>
      </c>
    </row>
    <row r="1211" spans="1:9">
      <c r="A1211" s="6">
        <f>IF(B1211&lt;&gt;"",IF(OR(AND(G1211="154",'154 - CPSX'!$L$7="..."),AND(G1211="632",'632 - CPSX'!$K$7="..."),AND(G1211="641",'641 - CPSX'!$K$7="..."),AND(G1211="642",'642 - CPSX'!$N$7="..."),AND(G1211="242",'242 - CPSX'!$L$7="...")),"...",MONTH(B1211)),"")</f>
        <v>8</v>
      </c>
      <c r="B1211" s="10">
        <v>41878</v>
      </c>
      <c r="C1211" s="11" t="s">
        <v>190</v>
      </c>
      <c r="D1211" s="10">
        <v>41878</v>
      </c>
      <c r="E1211" s="8" t="s">
        <v>541</v>
      </c>
      <c r="F1211" s="5">
        <v>14350000</v>
      </c>
      <c r="G1211" s="15" t="s">
        <v>16</v>
      </c>
      <c r="H1211" s="7" t="s">
        <v>212</v>
      </c>
      <c r="I1211" s="5" t="str">
        <f>IF(AND(G1211="154",'154 - CPSX'!$L$7=TH!A1211),"154",IF(AND(G1211="632",'632 - CPSX'!$K$7=TH!A1211),"632",IF(AND(G1211="6421",'641 - CPSX'!$K$7=TH!A1211),"641",IF(AND(G1211="6422",'642 - CPSX'!$N$7=TH!A1211),"642",IF(AND(G1211="242",'242 - CPSX'!$L$7=TH!A1211),"242","")))))</f>
        <v/>
      </c>
    </row>
    <row r="1212" spans="1:9">
      <c r="A1212" s="6">
        <f>IF(B1212&lt;&gt;"",IF(OR(AND(G1212="154",'154 - CPSX'!$L$7="..."),AND(G1212="632",'632 - CPSX'!$K$7="..."),AND(G1212="641",'641 - CPSX'!$K$7="..."),AND(G1212="642",'642 - CPSX'!$N$7="..."),AND(G1212="242",'242 - CPSX'!$L$7="...")),"...",MONTH(B1212)),"")</f>
        <v>8</v>
      </c>
      <c r="B1212" s="10">
        <v>41880</v>
      </c>
      <c r="C1212" s="11" t="s">
        <v>142</v>
      </c>
      <c r="D1212" s="10">
        <v>41880</v>
      </c>
      <c r="E1212" s="8" t="s">
        <v>40</v>
      </c>
      <c r="F1212" s="5">
        <v>2003636</v>
      </c>
      <c r="G1212" s="15" t="s">
        <v>16</v>
      </c>
      <c r="H1212" s="7" t="s">
        <v>212</v>
      </c>
      <c r="I1212" s="5" t="str">
        <f>IF(AND(G1212="154",'154 - CPSX'!$L$7=TH!A1212),"154",IF(AND(G1212="632",'632 - CPSX'!$K$7=TH!A1212),"632",IF(AND(G1212="6421",'641 - CPSX'!$K$7=TH!A1212),"641",IF(AND(G1212="6422",'642 - CPSX'!$N$7=TH!A1212),"642",IF(AND(G1212="242",'242 - CPSX'!$L$7=TH!A1212),"242","")))))</f>
        <v/>
      </c>
    </row>
    <row r="1213" spans="1:9">
      <c r="A1213" s="6">
        <f>IF(B1213&lt;&gt;"",IF(OR(AND(G1213="154",'154 - CPSX'!$L$7="..."),AND(G1213="632",'632 - CPSX'!$K$7="..."),AND(G1213="641",'641 - CPSX'!$K$7="..."),AND(G1213="642",'642 - CPSX'!$N$7="..."),AND(G1213="242",'242 - CPSX'!$L$7="...")),"...",MONTH(B1213)),"")</f>
        <v>8</v>
      </c>
      <c r="B1213" s="10">
        <v>41882</v>
      </c>
      <c r="C1213" s="11" t="s">
        <v>143</v>
      </c>
      <c r="D1213" s="10">
        <v>41882</v>
      </c>
      <c r="E1213" s="8" t="s">
        <v>40</v>
      </c>
      <c r="F1213" s="5">
        <v>974655</v>
      </c>
      <c r="G1213" s="15" t="s">
        <v>16</v>
      </c>
      <c r="H1213" s="7" t="s">
        <v>212</v>
      </c>
      <c r="I1213" s="5" t="str">
        <f>IF(AND(G1213="154",'154 - CPSX'!$L$7=TH!A1213),"154",IF(AND(G1213="632",'632 - CPSX'!$K$7=TH!A1213),"632",IF(AND(G1213="6421",'641 - CPSX'!$K$7=TH!A1213),"641",IF(AND(G1213="6422",'642 - CPSX'!$N$7=TH!A1213),"642",IF(AND(G1213="242",'242 - CPSX'!$L$7=TH!A1213),"242","")))))</f>
        <v/>
      </c>
    </row>
    <row r="1214" spans="1:9">
      <c r="A1214" s="6">
        <f>IF(B1214&lt;&gt;"",IF(OR(AND(G1214="154",'154 - CPSX'!$L$7="..."),AND(G1214="632",'632 - CPSX'!$K$7="..."),AND(G1214="641",'641 - CPSX'!$K$7="..."),AND(G1214="642",'642 - CPSX'!$N$7="..."),AND(G1214="242",'242 - CPSX'!$L$7="...")),"...",MONTH(B1214)),"")</f>
        <v>8</v>
      </c>
      <c r="B1214" s="10">
        <v>41852</v>
      </c>
      <c r="C1214" s="11" t="s">
        <v>41</v>
      </c>
      <c r="D1214" s="10">
        <v>41852</v>
      </c>
      <c r="E1214" s="8" t="s">
        <v>470</v>
      </c>
      <c r="F1214" s="5">
        <v>357750000</v>
      </c>
      <c r="G1214" s="15" t="s">
        <v>16</v>
      </c>
      <c r="H1214" s="7" t="s">
        <v>24</v>
      </c>
      <c r="I1214" s="5" t="str">
        <f>IF(AND(G1214="154",'154 - CPSX'!$L$7=TH!A1214),"154",IF(AND(G1214="632",'632 - CPSX'!$K$7=TH!A1214),"632",IF(AND(G1214="6421",'641 - CPSX'!$K$7=TH!A1214),"641",IF(AND(G1214="6422",'642 - CPSX'!$N$7=TH!A1214),"642",IF(AND(G1214="242",'242 - CPSX'!$L$7=TH!A1214),"242","")))))</f>
        <v/>
      </c>
    </row>
    <row r="1215" spans="1:9">
      <c r="A1215" s="6">
        <f>IF(B1215&lt;&gt;"",IF(OR(AND(G1215="154",'154 - CPSX'!$L$7="..."),AND(G1215="632",'632 - CPSX'!$K$7="..."),AND(G1215="641",'641 - CPSX'!$K$7="..."),AND(G1215="642",'642 - CPSX'!$N$7="..."),AND(G1215="242",'242 - CPSX'!$L$7="...")),"...",MONTH(B1215)),"")</f>
        <v>8</v>
      </c>
      <c r="B1215" s="10">
        <v>41852</v>
      </c>
      <c r="C1215" s="11" t="s">
        <v>41</v>
      </c>
      <c r="D1215" s="10">
        <v>41852</v>
      </c>
      <c r="E1215" s="8" t="s">
        <v>469</v>
      </c>
      <c r="F1215" s="5">
        <v>653250000</v>
      </c>
      <c r="G1215" s="15" t="s">
        <v>16</v>
      </c>
      <c r="H1215" s="7" t="s">
        <v>24</v>
      </c>
      <c r="I1215" s="5" t="str">
        <f>IF(AND(G1215="154",'154 - CPSX'!$L$7=TH!A1215),"154",IF(AND(G1215="632",'632 - CPSX'!$K$7=TH!A1215),"632",IF(AND(G1215="6421",'641 - CPSX'!$K$7=TH!A1215),"641",IF(AND(G1215="6422",'642 - CPSX'!$N$7=TH!A1215),"642",IF(AND(G1215="242",'242 - CPSX'!$L$7=TH!A1215),"242","")))))</f>
        <v/>
      </c>
    </row>
    <row r="1216" spans="1:9">
      <c r="A1216" s="6">
        <f>IF(B1216&lt;&gt;"",IF(OR(AND(G1216="154",'154 - CPSX'!$L$7="..."),AND(G1216="632",'632 - CPSX'!$K$7="..."),AND(G1216="641",'641 - CPSX'!$K$7="..."),AND(G1216="642",'642 - CPSX'!$N$7="..."),AND(G1216="242",'242 - CPSX'!$L$7="...")),"...",MONTH(B1216)),"")</f>
        <v>8</v>
      </c>
      <c r="B1216" s="10">
        <v>41852</v>
      </c>
      <c r="C1216" s="11" t="s">
        <v>41</v>
      </c>
      <c r="D1216" s="10">
        <v>41852</v>
      </c>
      <c r="E1216" s="8" t="s">
        <v>468</v>
      </c>
      <c r="F1216" s="5">
        <v>814687500</v>
      </c>
      <c r="G1216" s="15" t="s">
        <v>16</v>
      </c>
      <c r="H1216" s="7" t="s">
        <v>24</v>
      </c>
      <c r="I1216" s="5" t="str">
        <f>IF(AND(G1216="154",'154 - CPSX'!$L$7=TH!A1216),"154",IF(AND(G1216="632",'632 - CPSX'!$K$7=TH!A1216),"632",IF(AND(G1216="6421",'641 - CPSX'!$K$7=TH!A1216),"641",IF(AND(G1216="6422",'642 - CPSX'!$N$7=TH!A1216),"642",IF(AND(G1216="242",'242 - CPSX'!$L$7=TH!A1216),"242","")))))</f>
        <v/>
      </c>
    </row>
    <row r="1217" spans="1:9">
      <c r="A1217" s="6">
        <f>IF(B1217&lt;&gt;"",IF(OR(AND(G1217="154",'154 - CPSX'!$L$7="..."),AND(G1217="632",'632 - CPSX'!$K$7="..."),AND(G1217="641",'641 - CPSX'!$K$7="..."),AND(G1217="642",'642 - CPSX'!$N$7="..."),AND(G1217="242",'242 - CPSX'!$L$7="...")),"...",MONTH(B1217)),"")</f>
        <v>8</v>
      </c>
      <c r="B1217" s="10">
        <v>41852</v>
      </c>
      <c r="C1217" s="11" t="s">
        <v>41</v>
      </c>
      <c r="D1217" s="10">
        <v>41852</v>
      </c>
      <c r="E1217" s="8" t="s">
        <v>468</v>
      </c>
      <c r="F1217" s="5">
        <v>422675000</v>
      </c>
      <c r="G1217" s="15" t="s">
        <v>16</v>
      </c>
      <c r="H1217" s="7" t="s">
        <v>24</v>
      </c>
      <c r="I1217" s="5" t="str">
        <f>IF(AND(G1217="154",'154 - CPSX'!$L$7=TH!A1217),"154",IF(AND(G1217="632",'632 - CPSX'!$K$7=TH!A1217),"632",IF(AND(G1217="6421",'641 - CPSX'!$K$7=TH!A1217),"641",IF(AND(G1217="6422",'642 - CPSX'!$N$7=TH!A1217),"642",IF(AND(G1217="242",'242 - CPSX'!$L$7=TH!A1217),"242","")))))</f>
        <v/>
      </c>
    </row>
    <row r="1218" spans="1:9">
      <c r="A1218" s="6">
        <f>IF(B1218&lt;&gt;"",IF(OR(AND(G1218="154",'154 - CPSX'!$L$7="..."),AND(G1218="632",'632 - CPSX'!$K$7="..."),AND(G1218="641",'641 - CPSX'!$K$7="..."),AND(G1218="642",'642 - CPSX'!$N$7="..."),AND(G1218="242",'242 - CPSX'!$L$7="...")),"...",MONTH(B1218)),"")</f>
        <v>8</v>
      </c>
      <c r="B1218" s="10">
        <v>41856</v>
      </c>
      <c r="C1218" s="11" t="s">
        <v>43</v>
      </c>
      <c r="D1218" s="10">
        <v>41856</v>
      </c>
      <c r="E1218" s="8" t="s">
        <v>468</v>
      </c>
      <c r="F1218" s="5">
        <v>466950000</v>
      </c>
      <c r="G1218" s="15" t="s">
        <v>16</v>
      </c>
      <c r="H1218" s="7" t="s">
        <v>24</v>
      </c>
      <c r="I1218" s="5" t="str">
        <f>IF(AND(G1218="154",'154 - CPSX'!$L$7=TH!A1218),"154",IF(AND(G1218="632",'632 - CPSX'!$K$7=TH!A1218),"632",IF(AND(G1218="6421",'641 - CPSX'!$K$7=TH!A1218),"641",IF(AND(G1218="6422",'642 - CPSX'!$N$7=TH!A1218),"642",IF(AND(G1218="242",'242 - CPSX'!$L$7=TH!A1218),"242","")))))</f>
        <v/>
      </c>
    </row>
    <row r="1219" spans="1:9">
      <c r="A1219" s="6">
        <f>IF(B1219&lt;&gt;"",IF(OR(AND(G1219="154",'154 - CPSX'!$L$7="..."),AND(G1219="632",'632 - CPSX'!$K$7="..."),AND(G1219="641",'641 - CPSX'!$K$7="..."),AND(G1219="642",'642 - CPSX'!$N$7="..."),AND(G1219="242",'242 - CPSX'!$L$7="...")),"...",MONTH(B1219)),"")</f>
        <v>8</v>
      </c>
      <c r="B1219" s="10">
        <v>41853</v>
      </c>
      <c r="C1219" s="11" t="s">
        <v>42</v>
      </c>
      <c r="D1219" s="10">
        <v>41853</v>
      </c>
      <c r="E1219" s="8" t="s">
        <v>470</v>
      </c>
      <c r="F1219" s="5">
        <v>295475000</v>
      </c>
      <c r="G1219" s="15" t="s">
        <v>16</v>
      </c>
      <c r="H1219" s="7" t="s">
        <v>24</v>
      </c>
      <c r="I1219" s="5" t="str">
        <f>IF(AND(G1219="154",'154 - CPSX'!$L$7=TH!A1219),"154",IF(AND(G1219="632",'632 - CPSX'!$K$7=TH!A1219),"632",IF(AND(G1219="6421",'641 - CPSX'!$K$7=TH!A1219),"641",IF(AND(G1219="6422",'642 - CPSX'!$N$7=TH!A1219),"642",IF(AND(G1219="242",'242 - CPSX'!$L$7=TH!A1219),"242","")))))</f>
        <v/>
      </c>
    </row>
    <row r="1220" spans="1:9">
      <c r="A1220" s="6">
        <f>IF(B1220&lt;&gt;"",IF(OR(AND(G1220="154",'154 - CPSX'!$L$7="..."),AND(G1220="632",'632 - CPSX'!$K$7="..."),AND(G1220="641",'641 - CPSX'!$K$7="..."),AND(G1220="642",'642 - CPSX'!$N$7="..."),AND(G1220="242",'242 - CPSX'!$L$7="...")),"...",MONTH(B1220)),"")</f>
        <v>8</v>
      </c>
      <c r="B1220" s="10">
        <v>41858</v>
      </c>
      <c r="C1220" s="11" t="s">
        <v>44</v>
      </c>
      <c r="D1220" s="10">
        <v>41858</v>
      </c>
      <c r="E1220" s="8" t="s">
        <v>470</v>
      </c>
      <c r="F1220" s="5">
        <v>306737500</v>
      </c>
      <c r="G1220" s="15" t="s">
        <v>16</v>
      </c>
      <c r="H1220" s="7" t="s">
        <v>24</v>
      </c>
      <c r="I1220" s="5" t="str">
        <f>IF(AND(G1220="154",'154 - CPSX'!$L$7=TH!A1220),"154",IF(AND(G1220="632",'632 - CPSX'!$K$7=TH!A1220),"632",IF(AND(G1220="6421",'641 - CPSX'!$K$7=TH!A1220),"641",IF(AND(G1220="6422",'642 - CPSX'!$N$7=TH!A1220),"642",IF(AND(G1220="242",'242 - CPSX'!$L$7=TH!A1220),"242","")))))</f>
        <v/>
      </c>
    </row>
    <row r="1221" spans="1:9">
      <c r="A1221" s="6">
        <f>IF(B1221&lt;&gt;"",IF(OR(AND(G1221="154",'154 - CPSX'!$L$7="..."),AND(G1221="632",'632 - CPSX'!$K$7="..."),AND(G1221="641",'641 - CPSX'!$K$7="..."),AND(G1221="642",'642 - CPSX'!$N$7="..."),AND(G1221="242",'242 - CPSX'!$L$7="...")),"...",MONTH(B1221)),"")</f>
        <v>8</v>
      </c>
      <c r="B1221" s="10">
        <v>41852</v>
      </c>
      <c r="C1221" s="11" t="s">
        <v>41</v>
      </c>
      <c r="D1221" s="10">
        <v>41852</v>
      </c>
      <c r="E1221" s="8" t="s">
        <v>467</v>
      </c>
      <c r="F1221" s="5">
        <v>246045000</v>
      </c>
      <c r="G1221" s="15" t="s">
        <v>16</v>
      </c>
      <c r="H1221" s="7" t="s">
        <v>24</v>
      </c>
      <c r="I1221" s="5" t="str">
        <f>IF(AND(G1221="154",'154 - CPSX'!$L$7=TH!A1221),"154",IF(AND(G1221="632",'632 - CPSX'!$K$7=TH!A1221),"632",IF(AND(G1221="6421",'641 - CPSX'!$K$7=TH!A1221),"641",IF(AND(G1221="6422",'642 - CPSX'!$N$7=TH!A1221),"642",IF(AND(G1221="242",'242 - CPSX'!$L$7=TH!A1221),"242","")))))</f>
        <v/>
      </c>
    </row>
    <row r="1222" spans="1:9">
      <c r="A1222" s="6">
        <f>IF(B1222&lt;&gt;"",IF(OR(AND(G1222="154",'154 - CPSX'!$L$7="..."),AND(G1222="632",'632 - CPSX'!$K$7="..."),AND(G1222="641",'641 - CPSX'!$K$7="..."),AND(G1222="642",'642 - CPSX'!$N$7="..."),AND(G1222="242",'242 - CPSX'!$L$7="...")),"...",MONTH(B1222)),"")</f>
        <v>8</v>
      </c>
      <c r="B1222" s="10">
        <v>41858</v>
      </c>
      <c r="C1222" s="11" t="s">
        <v>44</v>
      </c>
      <c r="D1222" s="10">
        <v>41858</v>
      </c>
      <c r="E1222" s="8" t="s">
        <v>467</v>
      </c>
      <c r="F1222" s="5">
        <v>168000000</v>
      </c>
      <c r="G1222" s="15" t="s">
        <v>16</v>
      </c>
      <c r="H1222" s="7" t="s">
        <v>24</v>
      </c>
      <c r="I1222" s="5" t="str">
        <f>IF(AND(G1222="154",'154 - CPSX'!$L$7=TH!A1222),"154",IF(AND(G1222="632",'632 - CPSX'!$K$7=TH!A1222),"632",IF(AND(G1222="6421",'641 - CPSX'!$K$7=TH!A1222),"641",IF(AND(G1222="6422",'642 - CPSX'!$N$7=TH!A1222),"642",IF(AND(G1222="242",'242 - CPSX'!$L$7=TH!A1222),"242","")))))</f>
        <v/>
      </c>
    </row>
    <row r="1223" spans="1:9">
      <c r="A1223" s="6">
        <f>IF(B1223&lt;&gt;"",IF(OR(AND(G1223="154",'154 - CPSX'!$L$7="..."),AND(G1223="632",'632 - CPSX'!$K$7="..."),AND(G1223="641",'641 - CPSX'!$K$7="..."),AND(G1223="642",'642 - CPSX'!$N$7="..."),AND(G1223="242",'242 - CPSX'!$L$7="...")),"...",MONTH(B1223)),"")</f>
        <v>8</v>
      </c>
      <c r="B1223" s="10">
        <v>41861</v>
      </c>
      <c r="C1223" s="11" t="s">
        <v>45</v>
      </c>
      <c r="D1223" s="10">
        <v>41861</v>
      </c>
      <c r="E1223" s="8" t="s">
        <v>467</v>
      </c>
      <c r="F1223" s="5">
        <v>176355000</v>
      </c>
      <c r="G1223" s="15" t="s">
        <v>16</v>
      </c>
      <c r="H1223" s="7" t="s">
        <v>24</v>
      </c>
      <c r="I1223" s="5" t="str">
        <f>IF(AND(G1223="154",'154 - CPSX'!$L$7=TH!A1223),"154",IF(AND(G1223="632",'632 - CPSX'!$K$7=TH!A1223),"632",IF(AND(G1223="6421",'641 - CPSX'!$K$7=TH!A1223),"641",IF(AND(G1223="6422",'642 - CPSX'!$N$7=TH!A1223),"642",IF(AND(G1223="242",'242 - CPSX'!$L$7=TH!A1223),"242","")))))</f>
        <v/>
      </c>
    </row>
    <row r="1224" spans="1:9">
      <c r="A1224" s="6">
        <f>IF(B1224&lt;&gt;"",IF(OR(AND(G1224="154",'154 - CPSX'!$L$7="..."),AND(G1224="632",'632 - CPSX'!$K$7="..."),AND(G1224="641",'641 - CPSX'!$K$7="..."),AND(G1224="642",'642 - CPSX'!$N$7="..."),AND(G1224="242",'242 - CPSX'!$L$7="...")),"...",MONTH(B1224)),"")</f>
        <v>8</v>
      </c>
      <c r="B1224" s="10">
        <v>41852</v>
      </c>
      <c r="C1224" s="11" t="s">
        <v>53</v>
      </c>
      <c r="D1224" s="10">
        <v>41852</v>
      </c>
      <c r="E1224" s="8" t="s">
        <v>542</v>
      </c>
      <c r="F1224" s="5">
        <v>14157000</v>
      </c>
      <c r="G1224" s="15" t="s">
        <v>16</v>
      </c>
      <c r="H1224" s="7" t="s">
        <v>22</v>
      </c>
      <c r="I1224" s="5" t="str">
        <f>IF(AND(G1224="154",'154 - CPSX'!$L$7=TH!A1224),"154",IF(AND(G1224="632",'632 - CPSX'!$K$7=TH!A1224),"632",IF(AND(G1224="6421",'641 - CPSX'!$K$7=TH!A1224),"641",IF(AND(G1224="6422",'642 - CPSX'!$N$7=TH!A1224),"642",IF(AND(G1224="242",'242 - CPSX'!$L$7=TH!A1224),"242","")))))</f>
        <v/>
      </c>
    </row>
    <row r="1225" spans="1:9">
      <c r="A1225" s="6">
        <f>IF(B1225&lt;&gt;"",IF(OR(AND(G1225="154",'154 - CPSX'!$L$7="..."),AND(G1225="632",'632 - CPSX'!$K$7="..."),AND(G1225="641",'641 - CPSX'!$K$7="..."),AND(G1225="642",'642 - CPSX'!$N$7="..."),AND(G1225="242",'242 - CPSX'!$L$7="...")),"...",MONTH(B1225)),"")</f>
        <v>8</v>
      </c>
      <c r="B1225" s="10">
        <v>41852</v>
      </c>
      <c r="C1225" s="11" t="s">
        <v>53</v>
      </c>
      <c r="D1225" s="10">
        <v>41852</v>
      </c>
      <c r="E1225" s="8" t="s">
        <v>543</v>
      </c>
      <c r="F1225" s="5">
        <v>27347000</v>
      </c>
      <c r="G1225" s="15" t="s">
        <v>16</v>
      </c>
      <c r="H1225" s="7" t="s">
        <v>22</v>
      </c>
      <c r="I1225" s="5" t="str">
        <f>IF(AND(G1225="154",'154 - CPSX'!$L$7=TH!A1225),"154",IF(AND(G1225="632",'632 - CPSX'!$K$7=TH!A1225),"632",IF(AND(G1225="6421",'641 - CPSX'!$K$7=TH!A1225),"641",IF(AND(G1225="6422",'642 - CPSX'!$N$7=TH!A1225),"642",IF(AND(G1225="242",'242 - CPSX'!$L$7=TH!A1225),"242","")))))</f>
        <v/>
      </c>
    </row>
    <row r="1226" spans="1:9">
      <c r="A1226" s="6">
        <f>IF(B1226&lt;&gt;"",IF(OR(AND(G1226="154",'154 - CPSX'!$L$7="..."),AND(G1226="632",'632 - CPSX'!$K$7="..."),AND(G1226="641",'641 - CPSX'!$K$7="..."),AND(G1226="642",'642 - CPSX'!$N$7="..."),AND(G1226="242",'242 - CPSX'!$L$7="...")),"...",MONTH(B1226)),"")</f>
        <v>8</v>
      </c>
      <c r="B1226" s="10">
        <v>41852</v>
      </c>
      <c r="C1226" s="11" t="s">
        <v>53</v>
      </c>
      <c r="D1226" s="10">
        <v>41852</v>
      </c>
      <c r="E1226" s="8" t="s">
        <v>543</v>
      </c>
      <c r="F1226" s="5">
        <v>7337000</v>
      </c>
      <c r="G1226" s="15" t="s">
        <v>16</v>
      </c>
      <c r="H1226" s="7" t="s">
        <v>22</v>
      </c>
      <c r="I1226" s="5" t="str">
        <f>IF(AND(G1226="154",'154 - CPSX'!$L$7=TH!A1226),"154",IF(AND(G1226="632",'632 - CPSX'!$K$7=TH!A1226),"632",IF(AND(G1226="6421",'641 - CPSX'!$K$7=TH!A1226),"641",IF(AND(G1226="6422",'642 - CPSX'!$N$7=TH!A1226),"642",IF(AND(G1226="242",'242 - CPSX'!$L$7=TH!A1226),"242","")))))</f>
        <v/>
      </c>
    </row>
    <row r="1227" spans="1:9">
      <c r="A1227" s="6">
        <f>IF(B1227&lt;&gt;"",IF(OR(AND(G1227="154",'154 - CPSX'!$L$7="..."),AND(G1227="632",'632 - CPSX'!$K$7="..."),AND(G1227="641",'641 - CPSX'!$K$7="..."),AND(G1227="642",'642 - CPSX'!$N$7="..."),AND(G1227="242",'242 - CPSX'!$L$7="...")),"...",MONTH(B1227)),"")</f>
        <v>8</v>
      </c>
      <c r="B1227" s="10">
        <v>41852</v>
      </c>
      <c r="C1227" s="11" t="s">
        <v>53</v>
      </c>
      <c r="D1227" s="10">
        <v>41852</v>
      </c>
      <c r="E1227" s="8" t="s">
        <v>544</v>
      </c>
      <c r="F1227" s="5">
        <v>46905397</v>
      </c>
      <c r="G1227" s="15" t="s">
        <v>16</v>
      </c>
      <c r="H1227" s="7" t="s">
        <v>22</v>
      </c>
      <c r="I1227" s="5" t="str">
        <f>IF(AND(G1227="154",'154 - CPSX'!$L$7=TH!A1227),"154",IF(AND(G1227="632",'632 - CPSX'!$K$7=TH!A1227),"632",IF(AND(G1227="6421",'641 - CPSX'!$K$7=TH!A1227),"641",IF(AND(G1227="6422",'642 - CPSX'!$N$7=TH!A1227),"642",IF(AND(G1227="242",'242 - CPSX'!$L$7=TH!A1227),"242","")))))</f>
        <v/>
      </c>
    </row>
    <row r="1228" spans="1:9">
      <c r="A1228" s="6">
        <f>IF(B1228&lt;&gt;"",IF(OR(AND(G1228="154",'154 - CPSX'!$L$7="..."),AND(G1228="632",'632 - CPSX'!$K$7="..."),AND(G1228="641",'641 - CPSX'!$K$7="..."),AND(G1228="642",'642 - CPSX'!$N$7="..."),AND(G1228="242",'242 - CPSX'!$L$7="...")),"...",MONTH(B1228)),"")</f>
        <v>8</v>
      </c>
      <c r="B1228" s="10">
        <v>41852</v>
      </c>
      <c r="C1228" s="11" t="s">
        <v>53</v>
      </c>
      <c r="D1228" s="10">
        <v>41852</v>
      </c>
      <c r="E1228" s="8" t="s">
        <v>544</v>
      </c>
      <c r="F1228" s="5">
        <v>11581579</v>
      </c>
      <c r="G1228" s="15" t="s">
        <v>16</v>
      </c>
      <c r="H1228" s="7" t="s">
        <v>22</v>
      </c>
      <c r="I1228" s="5" t="str">
        <f>IF(AND(G1228="154",'154 - CPSX'!$L$7=TH!A1228),"154",IF(AND(G1228="632",'632 - CPSX'!$K$7=TH!A1228),"632",IF(AND(G1228="6421",'641 - CPSX'!$K$7=TH!A1228),"641",IF(AND(G1228="6422",'642 - CPSX'!$N$7=TH!A1228),"642",IF(AND(G1228="242",'242 - CPSX'!$L$7=TH!A1228),"242","")))))</f>
        <v/>
      </c>
    </row>
    <row r="1229" spans="1:9">
      <c r="A1229" s="6">
        <f>IF(B1229&lt;&gt;"",IF(OR(AND(G1229="154",'154 - CPSX'!$L$7="..."),AND(G1229="632",'632 - CPSX'!$K$7="..."),AND(G1229="641",'641 - CPSX'!$K$7="..."),AND(G1229="642",'642 - CPSX'!$N$7="..."),AND(G1229="242",'242 - CPSX'!$L$7="...")),"...",MONTH(B1229)),"")</f>
        <v>8</v>
      </c>
      <c r="B1229" s="10">
        <v>41852</v>
      </c>
      <c r="C1229" s="11" t="s">
        <v>54</v>
      </c>
      <c r="D1229" s="10">
        <v>41852</v>
      </c>
      <c r="E1229" s="8" t="s">
        <v>545</v>
      </c>
      <c r="F1229" s="5">
        <v>9160803.7094281297</v>
      </c>
      <c r="G1229" s="15" t="s">
        <v>16</v>
      </c>
      <c r="H1229" s="7" t="s">
        <v>22</v>
      </c>
      <c r="I1229" s="5" t="str">
        <f>IF(AND(G1229="154",'154 - CPSX'!$L$7=TH!A1229),"154",IF(AND(G1229="632",'632 - CPSX'!$K$7=TH!A1229),"632",IF(AND(G1229="6421",'641 - CPSX'!$K$7=TH!A1229),"641",IF(AND(G1229="6422",'642 - CPSX'!$N$7=TH!A1229),"642",IF(AND(G1229="242",'242 - CPSX'!$L$7=TH!A1229),"242","")))))</f>
        <v/>
      </c>
    </row>
    <row r="1230" spans="1:9">
      <c r="A1230" s="6">
        <f>IF(B1230&lt;&gt;"",IF(OR(AND(G1230="154",'154 - CPSX'!$L$7="..."),AND(G1230="632",'632 - CPSX'!$K$7="..."),AND(G1230="641",'641 - CPSX'!$K$7="..."),AND(G1230="642",'642 - CPSX'!$N$7="..."),AND(G1230="242",'242 - CPSX'!$L$7="...")),"...",MONTH(B1230)),"")</f>
        <v>8</v>
      </c>
      <c r="B1230" s="10">
        <v>41852</v>
      </c>
      <c r="C1230" s="11" t="s">
        <v>54</v>
      </c>
      <c r="D1230" s="10">
        <v>41852</v>
      </c>
      <c r="E1230" s="8" t="s">
        <v>545</v>
      </c>
      <c r="F1230" s="5">
        <v>10076884.080370944</v>
      </c>
      <c r="G1230" s="15" t="s">
        <v>16</v>
      </c>
      <c r="H1230" s="7" t="s">
        <v>22</v>
      </c>
      <c r="I1230" s="5" t="str">
        <f>IF(AND(G1230="154",'154 - CPSX'!$L$7=TH!A1230),"154",IF(AND(G1230="632",'632 - CPSX'!$K$7=TH!A1230),"632",IF(AND(G1230="6421",'641 - CPSX'!$K$7=TH!A1230),"641",IF(AND(G1230="6422",'642 - CPSX'!$N$7=TH!A1230),"642",IF(AND(G1230="242",'242 - CPSX'!$L$7=TH!A1230),"242","")))))</f>
        <v/>
      </c>
    </row>
    <row r="1231" spans="1:9">
      <c r="A1231" s="6">
        <f>IF(B1231&lt;&gt;"",IF(OR(AND(G1231="154",'154 - CPSX'!$L$7="..."),AND(G1231="632",'632 - CPSX'!$K$7="..."),AND(G1231="641",'641 - CPSX'!$K$7="..."),AND(G1231="642",'642 - CPSX'!$N$7="..."),AND(G1231="242",'242 - CPSX'!$L$7="...")),"...",MONTH(B1231)),"")</f>
        <v>8</v>
      </c>
      <c r="B1231" s="10">
        <v>41852</v>
      </c>
      <c r="C1231" s="11" t="s">
        <v>54</v>
      </c>
      <c r="D1231" s="10">
        <v>41852</v>
      </c>
      <c r="E1231" s="8" t="s">
        <v>545</v>
      </c>
      <c r="F1231" s="5">
        <v>2714312.2102009272</v>
      </c>
      <c r="G1231" s="15" t="s">
        <v>16</v>
      </c>
      <c r="H1231" s="7" t="s">
        <v>22</v>
      </c>
      <c r="I1231" s="5" t="str">
        <f>IF(AND(G1231="154",'154 - CPSX'!$L$7=TH!A1231),"154",IF(AND(G1231="632",'632 - CPSX'!$K$7=TH!A1231),"632",IF(AND(G1231="6421",'641 - CPSX'!$K$7=TH!A1231),"641",IF(AND(G1231="6422",'642 - CPSX'!$N$7=TH!A1231),"642",IF(AND(G1231="242",'242 - CPSX'!$L$7=TH!A1231),"242","")))))</f>
        <v/>
      </c>
    </row>
    <row r="1232" spans="1:9">
      <c r="A1232" s="6">
        <f>IF(B1232&lt;&gt;"",IF(OR(AND(G1232="154",'154 - CPSX'!$L$7="..."),AND(G1232="632",'632 - CPSX'!$K$7="..."),AND(G1232="641",'641 - CPSX'!$K$7="..."),AND(G1232="642",'642 - CPSX'!$N$7="..."),AND(G1232="242",'242 - CPSX'!$L$7="...")),"...",MONTH(B1232)),"")</f>
        <v>8</v>
      </c>
      <c r="B1232" s="10">
        <v>41852</v>
      </c>
      <c r="C1232" s="11" t="s">
        <v>54</v>
      </c>
      <c r="D1232" s="10">
        <v>41852</v>
      </c>
      <c r="E1232" s="8" t="s">
        <v>546</v>
      </c>
      <c r="F1232" s="5">
        <v>8733564.3564356435</v>
      </c>
      <c r="G1232" s="15" t="s">
        <v>16</v>
      </c>
      <c r="H1232" s="7" t="s">
        <v>22</v>
      </c>
      <c r="I1232" s="5" t="str">
        <f>IF(AND(G1232="154",'154 - CPSX'!$L$7=TH!A1232),"154",IF(AND(G1232="632",'632 - CPSX'!$K$7=TH!A1232),"632",IF(AND(G1232="6421",'641 - CPSX'!$K$7=TH!A1232),"641",IF(AND(G1232="6422",'642 - CPSX'!$N$7=TH!A1232),"642",IF(AND(G1232="242",'242 - CPSX'!$L$7=TH!A1232),"242","")))))</f>
        <v/>
      </c>
    </row>
    <row r="1233" spans="1:9">
      <c r="A1233" s="6">
        <f>IF(B1233&lt;&gt;"",IF(OR(AND(G1233="154",'154 - CPSX'!$L$7="..."),AND(G1233="632",'632 - CPSX'!$K$7="..."),AND(G1233="641",'641 - CPSX'!$K$7="..."),AND(G1233="642",'642 - CPSX'!$N$7="..."),AND(G1233="242",'242 - CPSX'!$L$7="...")),"...",MONTH(B1233)),"")</f>
        <v>8</v>
      </c>
      <c r="B1233" s="10">
        <v>41852</v>
      </c>
      <c r="C1233" s="11" t="s">
        <v>55</v>
      </c>
      <c r="D1233" s="10">
        <v>41852</v>
      </c>
      <c r="E1233" s="8" t="s">
        <v>546</v>
      </c>
      <c r="F1233" s="5">
        <v>2156435.6435643565</v>
      </c>
      <c r="G1233" s="15" t="s">
        <v>16</v>
      </c>
      <c r="H1233" s="7" t="s">
        <v>22</v>
      </c>
      <c r="I1233" s="5" t="str">
        <f>IF(AND(G1233="154",'154 - CPSX'!$L$7=TH!A1233),"154",IF(AND(G1233="632",'632 - CPSX'!$K$7=TH!A1233),"632",IF(AND(G1233="6421",'641 - CPSX'!$K$7=TH!A1233),"641",IF(AND(G1233="6422",'642 - CPSX'!$N$7=TH!A1233),"642",IF(AND(G1233="242",'242 - CPSX'!$L$7=TH!A1233),"242","")))))</f>
        <v/>
      </c>
    </row>
    <row r="1234" spans="1:9">
      <c r="A1234" s="6">
        <f>IF(B1234&lt;&gt;"",IF(OR(AND(G1234="154",'154 - CPSX'!$L$7="..."),AND(G1234="632",'632 - CPSX'!$K$7="..."),AND(G1234="641",'641 - CPSX'!$K$7="..."),AND(G1234="642",'642 - CPSX'!$N$7="..."),AND(G1234="242",'242 - CPSX'!$L$7="...")),"...",MONTH(B1234)),"")</f>
        <v>8</v>
      </c>
      <c r="B1234" s="10">
        <v>41852</v>
      </c>
      <c r="C1234" s="11" t="s">
        <v>55</v>
      </c>
      <c r="D1234" s="10">
        <v>41852</v>
      </c>
      <c r="E1234" s="8" t="s">
        <v>547</v>
      </c>
      <c r="F1234" s="5">
        <v>35000000</v>
      </c>
      <c r="G1234" s="15" t="s">
        <v>16</v>
      </c>
      <c r="H1234" s="7" t="s">
        <v>22</v>
      </c>
      <c r="I1234" s="5" t="str">
        <f>IF(AND(G1234="154",'154 - CPSX'!$L$7=TH!A1234),"154",IF(AND(G1234="632",'632 - CPSX'!$K$7=TH!A1234),"632",IF(AND(G1234="6421",'641 - CPSX'!$K$7=TH!A1234),"641",IF(AND(G1234="6422",'642 - CPSX'!$N$7=TH!A1234),"642",IF(AND(G1234="242",'242 - CPSX'!$L$7=TH!A1234),"242","")))))</f>
        <v/>
      </c>
    </row>
    <row r="1235" spans="1:9">
      <c r="A1235" s="6">
        <f>IF(B1235&lt;&gt;"",IF(OR(AND(G1235="154",'154 - CPSX'!$L$7="..."),AND(G1235="632",'632 - CPSX'!$K$7="..."),AND(G1235="641",'641 - CPSX'!$K$7="..."),AND(G1235="642",'642 - CPSX'!$N$7="..."),AND(G1235="242",'242 - CPSX'!$L$7="...")),"...",MONTH(B1235)),"")</f>
        <v>8</v>
      </c>
      <c r="B1235" s="10">
        <v>41852</v>
      </c>
      <c r="C1235" s="11" t="s">
        <v>55</v>
      </c>
      <c r="D1235" s="10">
        <v>41852</v>
      </c>
      <c r="E1235" s="8" t="s">
        <v>548</v>
      </c>
      <c r="F1235" s="5">
        <v>10020000</v>
      </c>
      <c r="G1235" s="15" t="s">
        <v>16</v>
      </c>
      <c r="H1235" s="7" t="s">
        <v>22</v>
      </c>
      <c r="I1235" s="5" t="str">
        <f>IF(AND(G1235="154",'154 - CPSX'!$L$7=TH!A1235),"154",IF(AND(G1235="632",'632 - CPSX'!$K$7=TH!A1235),"632",IF(AND(G1235="6421",'641 - CPSX'!$K$7=TH!A1235),"641",IF(AND(G1235="6422",'642 - CPSX'!$N$7=TH!A1235),"642",IF(AND(G1235="242",'242 - CPSX'!$L$7=TH!A1235),"242","")))))</f>
        <v/>
      </c>
    </row>
    <row r="1236" spans="1:9">
      <c r="A1236" s="6">
        <f>IF(B1236&lt;&gt;"",IF(OR(AND(G1236="154",'154 - CPSX'!$L$7="..."),AND(G1236="632",'632 - CPSX'!$K$7="..."),AND(G1236="641",'641 - CPSX'!$K$7="..."),AND(G1236="642",'642 - CPSX'!$N$7="..."),AND(G1236="242",'242 - CPSX'!$L$7="...")),"...",MONTH(B1236)),"")</f>
        <v>8</v>
      </c>
      <c r="B1236" s="10">
        <v>41861</v>
      </c>
      <c r="C1236" s="11" t="s">
        <v>56</v>
      </c>
      <c r="D1236" s="10">
        <v>41861</v>
      </c>
      <c r="E1236" s="8" t="s">
        <v>475</v>
      </c>
      <c r="F1236" s="5">
        <v>4091000</v>
      </c>
      <c r="G1236" s="15" t="s">
        <v>16</v>
      </c>
      <c r="H1236" s="7" t="s">
        <v>22</v>
      </c>
      <c r="I1236" s="5" t="str">
        <f>IF(AND(G1236="154",'154 - CPSX'!$L$7=TH!A1236),"154",IF(AND(G1236="632",'632 - CPSX'!$K$7=TH!A1236),"632",IF(AND(G1236="6421",'641 - CPSX'!$K$7=TH!A1236),"641",IF(AND(G1236="6422",'642 - CPSX'!$N$7=TH!A1236),"642",IF(AND(G1236="242",'242 - CPSX'!$L$7=TH!A1236),"242","")))))</f>
        <v/>
      </c>
    </row>
    <row r="1237" spans="1:9">
      <c r="A1237" s="6">
        <f>IF(B1237&lt;&gt;"",IF(OR(AND(G1237="154",'154 - CPSX'!$L$7="..."),AND(G1237="632",'632 - CPSX'!$K$7="..."),AND(G1237="641",'641 - CPSX'!$K$7="..."),AND(G1237="642",'642 - CPSX'!$N$7="..."),AND(G1237="242",'242 - CPSX'!$L$7="...")),"...",MONTH(B1237)),"")</f>
        <v>8</v>
      </c>
      <c r="B1237" s="10">
        <v>41861</v>
      </c>
      <c r="C1237" s="11" t="s">
        <v>56</v>
      </c>
      <c r="D1237" s="10">
        <v>41861</v>
      </c>
      <c r="E1237" s="8" t="s">
        <v>476</v>
      </c>
      <c r="F1237" s="5">
        <v>910000</v>
      </c>
      <c r="G1237" s="15" t="s">
        <v>16</v>
      </c>
      <c r="H1237" s="7" t="s">
        <v>22</v>
      </c>
      <c r="I1237" s="5" t="str">
        <f>IF(AND(G1237="154",'154 - CPSX'!$L$7=TH!A1237),"154",IF(AND(G1237="632",'632 - CPSX'!$K$7=TH!A1237),"632",IF(AND(G1237="6421",'641 - CPSX'!$K$7=TH!A1237),"641",IF(AND(G1237="6422",'642 - CPSX'!$N$7=TH!A1237),"642",IF(AND(G1237="242",'242 - CPSX'!$L$7=TH!A1237),"242","")))))</f>
        <v/>
      </c>
    </row>
    <row r="1238" spans="1:9">
      <c r="A1238" s="6">
        <f>IF(B1238&lt;&gt;"",IF(OR(AND(G1238="154",'154 - CPSX'!$L$7="..."),AND(G1238="632",'632 - CPSX'!$K$7="..."),AND(G1238="641",'641 - CPSX'!$K$7="..."),AND(G1238="642",'642 - CPSX'!$N$7="..."),AND(G1238="242",'242 - CPSX'!$L$7="...")),"...",MONTH(B1238)),"")</f>
        <v>8</v>
      </c>
      <c r="B1238" s="10">
        <v>41861</v>
      </c>
      <c r="C1238" s="11" t="s">
        <v>56</v>
      </c>
      <c r="D1238" s="10">
        <v>41861</v>
      </c>
      <c r="E1238" s="8" t="s">
        <v>477</v>
      </c>
      <c r="F1238" s="5">
        <v>2934303</v>
      </c>
      <c r="G1238" s="15" t="s">
        <v>16</v>
      </c>
      <c r="H1238" s="7" t="s">
        <v>22</v>
      </c>
      <c r="I1238" s="5" t="str">
        <f>IF(AND(G1238="154",'154 - CPSX'!$L$7=TH!A1238),"154",IF(AND(G1238="632",'632 - CPSX'!$K$7=TH!A1238),"632",IF(AND(G1238="6421",'641 - CPSX'!$K$7=TH!A1238),"641",IF(AND(G1238="6422",'642 - CPSX'!$N$7=TH!A1238),"642",IF(AND(G1238="242",'242 - CPSX'!$L$7=TH!A1238),"242","")))))</f>
        <v/>
      </c>
    </row>
    <row r="1239" spans="1:9">
      <c r="A1239" s="6">
        <f>IF(B1239&lt;&gt;"",IF(OR(AND(G1239="154",'154 - CPSX'!$L$7="..."),AND(G1239="632",'632 - CPSX'!$K$7="..."),AND(G1239="641",'641 - CPSX'!$K$7="..."),AND(G1239="642",'642 - CPSX'!$N$7="..."),AND(G1239="242",'242 - CPSX'!$L$7="...")),"...",MONTH(B1239)),"")</f>
        <v>8</v>
      </c>
      <c r="B1239" s="10">
        <v>41861</v>
      </c>
      <c r="C1239" s="11" t="s">
        <v>57</v>
      </c>
      <c r="D1239" s="10">
        <v>41861</v>
      </c>
      <c r="E1239" s="8" t="s">
        <v>509</v>
      </c>
      <c r="F1239" s="5">
        <v>5097800</v>
      </c>
      <c r="G1239" s="15" t="s">
        <v>16</v>
      </c>
      <c r="H1239" s="7" t="s">
        <v>22</v>
      </c>
      <c r="I1239" s="5" t="str">
        <f>IF(AND(G1239="154",'154 - CPSX'!$L$7=TH!A1239),"154",IF(AND(G1239="632",'632 - CPSX'!$K$7=TH!A1239),"632",IF(AND(G1239="6421",'641 - CPSX'!$K$7=TH!A1239),"641",IF(AND(G1239="6422",'642 - CPSX'!$N$7=TH!A1239),"642",IF(AND(G1239="242",'242 - CPSX'!$L$7=TH!A1239),"242","")))))</f>
        <v/>
      </c>
    </row>
    <row r="1240" spans="1:9">
      <c r="A1240" s="6">
        <f>IF(B1240&lt;&gt;"",IF(OR(AND(G1240="154",'154 - CPSX'!$L$7="..."),AND(G1240="632",'632 - CPSX'!$K$7="..."),AND(G1240="641",'641 - CPSX'!$K$7="..."),AND(G1240="642",'642 - CPSX'!$N$7="..."),AND(G1240="242",'242 - CPSX'!$L$7="...")),"...",MONTH(B1240)),"")</f>
        <v>8</v>
      </c>
      <c r="B1240" s="10">
        <v>41861</v>
      </c>
      <c r="C1240" s="11" t="s">
        <v>57</v>
      </c>
      <c r="D1240" s="10">
        <v>41861</v>
      </c>
      <c r="E1240" s="8" t="s">
        <v>479</v>
      </c>
      <c r="F1240" s="5">
        <v>974400</v>
      </c>
      <c r="G1240" s="15" t="s">
        <v>16</v>
      </c>
      <c r="H1240" s="7" t="s">
        <v>22</v>
      </c>
      <c r="I1240" s="5" t="str">
        <f>IF(AND(G1240="154",'154 - CPSX'!$L$7=TH!A1240),"154",IF(AND(G1240="632",'632 - CPSX'!$K$7=TH!A1240),"632",IF(AND(G1240="6421",'641 - CPSX'!$K$7=TH!A1240),"641",IF(AND(G1240="6422",'642 - CPSX'!$N$7=TH!A1240),"642",IF(AND(G1240="242",'242 - CPSX'!$L$7=TH!A1240),"242","")))))</f>
        <v/>
      </c>
    </row>
    <row r="1241" spans="1:9">
      <c r="A1241" s="6">
        <f>IF(B1241&lt;&gt;"",IF(OR(AND(G1241="154",'154 - CPSX'!$L$7="..."),AND(G1241="632",'632 - CPSX'!$K$7="..."),AND(G1241="641",'641 - CPSX'!$K$7="..."),AND(G1241="642",'642 - CPSX'!$N$7="..."),AND(G1241="242",'242 - CPSX'!$L$7="...")),"...",MONTH(B1241)),"")</f>
        <v>8</v>
      </c>
      <c r="B1241" s="10">
        <v>41861</v>
      </c>
      <c r="C1241" s="11" t="s">
        <v>57</v>
      </c>
      <c r="D1241" s="10">
        <v>41861</v>
      </c>
      <c r="E1241" s="8" t="s">
        <v>480</v>
      </c>
      <c r="F1241" s="5">
        <v>1680273</v>
      </c>
      <c r="G1241" s="15" t="s">
        <v>16</v>
      </c>
      <c r="H1241" s="7" t="s">
        <v>22</v>
      </c>
      <c r="I1241" s="5" t="str">
        <f>IF(AND(G1241="154",'154 - CPSX'!$L$7=TH!A1241),"154",IF(AND(G1241="632",'632 - CPSX'!$K$7=TH!A1241),"632",IF(AND(G1241="6421",'641 - CPSX'!$K$7=TH!A1241),"641",IF(AND(G1241="6422",'642 - CPSX'!$N$7=TH!A1241),"642",IF(AND(G1241="242",'242 - CPSX'!$L$7=TH!A1241),"242","")))))</f>
        <v/>
      </c>
    </row>
    <row r="1242" spans="1:9">
      <c r="A1242" s="6">
        <f>IF(B1242&lt;&gt;"",IF(OR(AND(G1242="154",'154 - CPSX'!$L$7="..."),AND(G1242="632",'632 - CPSX'!$K$7="..."),AND(G1242="641",'641 - CPSX'!$K$7="..."),AND(G1242="642",'642 - CPSX'!$N$7="..."),AND(G1242="242",'242 - CPSX'!$L$7="...")),"...",MONTH(B1242)),"")</f>
        <v>8</v>
      </c>
      <c r="B1242" s="10">
        <v>41862</v>
      </c>
      <c r="C1242" s="11" t="s">
        <v>139</v>
      </c>
      <c r="D1242" s="10">
        <v>41862</v>
      </c>
      <c r="E1242" s="8" t="s">
        <v>478</v>
      </c>
      <c r="F1242" s="5">
        <v>1116500</v>
      </c>
      <c r="G1242" s="15" t="s">
        <v>16</v>
      </c>
      <c r="H1242" s="7" t="s">
        <v>22</v>
      </c>
      <c r="I1242" s="5" t="str">
        <f>IF(AND(G1242="154",'154 - CPSX'!$L$7=TH!A1242),"154",IF(AND(G1242="632",'632 - CPSX'!$K$7=TH!A1242),"632",IF(AND(G1242="6421",'641 - CPSX'!$K$7=TH!A1242),"641",IF(AND(G1242="6422",'642 - CPSX'!$N$7=TH!A1242),"642",IF(AND(G1242="242",'242 - CPSX'!$L$7=TH!A1242),"242","")))))</f>
        <v/>
      </c>
    </row>
    <row r="1243" spans="1:9">
      <c r="A1243" s="6">
        <f>IF(B1243&lt;&gt;"",IF(OR(AND(G1243="154",'154 - CPSX'!$L$7="..."),AND(G1243="632",'632 - CPSX'!$K$7="..."),AND(G1243="641",'641 - CPSX'!$K$7="..."),AND(G1243="642",'642 - CPSX'!$N$7="..."),AND(G1243="242",'242 - CPSX'!$L$7="...")),"...",MONTH(B1243)),"")</f>
        <v>8</v>
      </c>
      <c r="B1243" s="10">
        <v>41871</v>
      </c>
      <c r="C1243" s="11" t="s">
        <v>140</v>
      </c>
      <c r="D1243" s="10">
        <v>41871</v>
      </c>
      <c r="E1243" s="8" t="s">
        <v>549</v>
      </c>
      <c r="F1243" s="5">
        <v>3333000</v>
      </c>
      <c r="G1243" s="15" t="s">
        <v>16</v>
      </c>
      <c r="H1243" s="7" t="s">
        <v>22</v>
      </c>
      <c r="I1243" s="5" t="str">
        <f>IF(AND(G1243="154",'154 - CPSX'!$L$7=TH!A1243),"154",IF(AND(G1243="632",'632 - CPSX'!$K$7=TH!A1243),"632",IF(AND(G1243="6421",'641 - CPSX'!$K$7=TH!A1243),"641",IF(AND(G1243="6422",'642 - CPSX'!$N$7=TH!A1243),"642",IF(AND(G1243="242",'242 - CPSX'!$L$7=TH!A1243),"242","")))))</f>
        <v/>
      </c>
    </row>
    <row r="1244" spans="1:9">
      <c r="A1244" s="6">
        <f>IF(B1244&lt;&gt;"",IF(OR(AND(G1244="154",'154 - CPSX'!$L$7="..."),AND(G1244="632",'632 - CPSX'!$K$7="..."),AND(G1244="641",'641 - CPSX'!$K$7="..."),AND(G1244="642",'642 - CPSX'!$N$7="..."),AND(G1244="242",'242 - CPSX'!$L$7="...")),"...",MONTH(B1244)),"")</f>
        <v>8</v>
      </c>
      <c r="B1244" s="10">
        <v>41871</v>
      </c>
      <c r="C1244" s="11" t="s">
        <v>140</v>
      </c>
      <c r="D1244" s="10">
        <v>41871</v>
      </c>
      <c r="E1244" s="8" t="s">
        <v>550</v>
      </c>
      <c r="F1244" s="5">
        <v>6425000</v>
      </c>
      <c r="G1244" s="15" t="s">
        <v>16</v>
      </c>
      <c r="H1244" s="7" t="s">
        <v>22</v>
      </c>
      <c r="I1244" s="5" t="str">
        <f>IF(AND(G1244="154",'154 - CPSX'!$L$7=TH!A1244),"154",IF(AND(G1244="632",'632 - CPSX'!$K$7=TH!A1244),"632",IF(AND(G1244="6421",'641 - CPSX'!$K$7=TH!A1244),"641",IF(AND(G1244="6422",'642 - CPSX'!$N$7=TH!A1244),"642",IF(AND(G1244="242",'242 - CPSX'!$L$7=TH!A1244),"242","")))))</f>
        <v/>
      </c>
    </row>
    <row r="1245" spans="1:9">
      <c r="A1245" s="6">
        <f>IF(B1245&lt;&gt;"",IF(OR(AND(G1245="154",'154 - CPSX'!$L$7="..."),AND(G1245="632",'632 - CPSX'!$K$7="..."),AND(G1245="641",'641 - CPSX'!$K$7="..."),AND(G1245="642",'642 - CPSX'!$N$7="..."),AND(G1245="242",'242 - CPSX'!$L$7="...")),"...",MONTH(B1245)),"")</f>
        <v>8</v>
      </c>
      <c r="B1245" s="10">
        <v>41871</v>
      </c>
      <c r="C1245" s="11" t="s">
        <v>140</v>
      </c>
      <c r="D1245" s="10">
        <v>41871</v>
      </c>
      <c r="E1245" s="8" t="s">
        <v>525</v>
      </c>
      <c r="F1245" s="5">
        <v>6145819</v>
      </c>
      <c r="G1245" s="15" t="s">
        <v>16</v>
      </c>
      <c r="H1245" s="7" t="s">
        <v>22</v>
      </c>
      <c r="I1245" s="5" t="str">
        <f>IF(AND(G1245="154",'154 - CPSX'!$L$7=TH!A1245),"154",IF(AND(G1245="632",'632 - CPSX'!$K$7=TH!A1245),"632",IF(AND(G1245="6421",'641 - CPSX'!$K$7=TH!A1245),"641",IF(AND(G1245="6422",'642 - CPSX'!$N$7=TH!A1245),"642",IF(AND(G1245="242",'242 - CPSX'!$L$7=TH!A1245),"242","")))))</f>
        <v/>
      </c>
    </row>
    <row r="1246" spans="1:9">
      <c r="A1246" s="6">
        <f>IF(B1246&lt;&gt;"",IF(OR(AND(G1246="154",'154 - CPSX'!$L$7="..."),AND(G1246="632",'632 - CPSX'!$K$7="..."),AND(G1246="641",'641 - CPSX'!$K$7="..."),AND(G1246="642",'642 - CPSX'!$N$7="..."),AND(G1246="242",'242 - CPSX'!$L$7="...")),"...",MONTH(B1246)),"")</f>
        <v>8</v>
      </c>
      <c r="B1246" s="10">
        <v>41882</v>
      </c>
      <c r="C1246" s="11" t="s">
        <v>39</v>
      </c>
      <c r="D1246" s="10">
        <v>41882</v>
      </c>
      <c r="E1246" s="8" t="s">
        <v>60</v>
      </c>
      <c r="F1246" s="5">
        <v>3500000</v>
      </c>
      <c r="G1246" s="15" t="s">
        <v>16</v>
      </c>
      <c r="H1246" s="7" t="s">
        <v>61</v>
      </c>
      <c r="I1246" s="5" t="str">
        <f>IF(AND(G1246="154",'154 - CPSX'!$L$7=TH!A1246),"154",IF(AND(G1246="632",'632 - CPSX'!$K$7=TH!A1246),"632",IF(AND(G1246="6421",'641 - CPSX'!$K$7=TH!A1246),"641",IF(AND(G1246="6422",'642 - CPSX'!$N$7=TH!A1246),"642",IF(AND(G1246="242",'242 - CPSX'!$L$7=TH!A1246),"242","")))))</f>
        <v/>
      </c>
    </row>
    <row r="1247" spans="1:9">
      <c r="A1247" s="6">
        <f>IF(B1247&lt;&gt;"",IF(OR(AND(G1247="154",'154 - CPSX'!$L$7="..."),AND(G1247="632",'632 - CPSX'!$K$7="..."),AND(G1247="641",'641 - CPSX'!$K$7="..."),AND(G1247="642",'642 - CPSX'!$N$7="..."),AND(G1247="242",'242 - CPSX'!$L$7="...")),"...",MONTH(B1247)),"")</f>
        <v>8</v>
      </c>
      <c r="B1247" s="10">
        <v>41882</v>
      </c>
      <c r="C1247" s="11" t="s">
        <v>39</v>
      </c>
      <c r="D1247" s="10">
        <v>41882</v>
      </c>
      <c r="E1247" s="8" t="s">
        <v>62</v>
      </c>
      <c r="F1247" s="5">
        <v>15225379</v>
      </c>
      <c r="G1247" s="15" t="s">
        <v>16</v>
      </c>
      <c r="H1247" s="7" t="s">
        <v>61</v>
      </c>
      <c r="I1247" s="5" t="str">
        <f>IF(AND(G1247="154",'154 - CPSX'!$L$7=TH!A1247),"154",IF(AND(G1247="632",'632 - CPSX'!$K$7=TH!A1247),"632",IF(AND(G1247="6421",'641 - CPSX'!$K$7=TH!A1247),"641",IF(AND(G1247="6422",'642 - CPSX'!$N$7=TH!A1247),"642",IF(AND(G1247="242",'242 - CPSX'!$L$7=TH!A1247),"242","")))))</f>
        <v/>
      </c>
    </row>
    <row r="1248" spans="1:9">
      <c r="A1248" s="6">
        <f>IF(B1248&lt;&gt;"",IF(OR(AND(G1248="154",'154 - CPSX'!$L$7="..."),AND(G1248="632",'632 - CPSX'!$K$7="..."),AND(G1248="641",'641 - CPSX'!$K$7="..."),AND(G1248="642",'642 - CPSX'!$N$7="..."),AND(G1248="242",'242 - CPSX'!$L$7="...")),"...",MONTH(B1248)),"")</f>
        <v>8</v>
      </c>
      <c r="B1248" s="10">
        <v>41882</v>
      </c>
      <c r="C1248" s="11" t="s">
        <v>39</v>
      </c>
      <c r="D1248" s="10">
        <v>41882</v>
      </c>
      <c r="E1248" s="8" t="s">
        <v>63</v>
      </c>
      <c r="F1248" s="5">
        <v>46464981</v>
      </c>
      <c r="G1248" s="15" t="s">
        <v>16</v>
      </c>
      <c r="H1248" s="7" t="s">
        <v>61</v>
      </c>
      <c r="I1248" s="5" t="str">
        <f>IF(AND(G1248="154",'154 - CPSX'!$L$7=TH!A1248),"154",IF(AND(G1248="632",'632 - CPSX'!$K$7=TH!A1248),"632",IF(AND(G1248="6421",'641 - CPSX'!$K$7=TH!A1248),"641",IF(AND(G1248="6422",'642 - CPSX'!$N$7=TH!A1248),"642",IF(AND(G1248="242",'242 - CPSX'!$L$7=TH!A1248),"242","")))))</f>
        <v/>
      </c>
    </row>
    <row r="1249" spans="1:9">
      <c r="A1249" s="6">
        <f>IF(B1249&lt;&gt;"",IF(OR(AND(G1249="154",'154 - CPSX'!$L$7="..."),AND(G1249="632",'632 - CPSX'!$K$7="..."),AND(G1249="641",'641 - CPSX'!$K$7="..."),AND(G1249="642",'642 - CPSX'!$N$7="..."),AND(G1249="242",'242 - CPSX'!$L$7="...")),"...",MONTH(B1249)),"")</f>
        <v>8</v>
      </c>
      <c r="B1249" s="10">
        <v>41882</v>
      </c>
      <c r="C1249" s="11" t="s">
        <v>39</v>
      </c>
      <c r="D1249" s="10">
        <v>41882</v>
      </c>
      <c r="E1249" s="8" t="s">
        <v>64</v>
      </c>
      <c r="F1249" s="5">
        <v>36231014</v>
      </c>
      <c r="G1249" s="15" t="s">
        <v>16</v>
      </c>
      <c r="H1249" s="7" t="s">
        <v>61</v>
      </c>
      <c r="I1249" s="5" t="str">
        <f>IF(AND(G1249="154",'154 - CPSX'!$L$7=TH!A1249),"154",IF(AND(G1249="632",'632 - CPSX'!$K$7=TH!A1249),"632",IF(AND(G1249="6421",'641 - CPSX'!$K$7=TH!A1249),"641",IF(AND(G1249="6422",'642 - CPSX'!$N$7=TH!A1249),"642",IF(AND(G1249="242",'242 - CPSX'!$L$7=TH!A1249),"242","")))))</f>
        <v/>
      </c>
    </row>
    <row r="1250" spans="1:9">
      <c r="A1250" s="6">
        <f>IF(B1250&lt;&gt;"",IF(OR(AND(G1250="154",'154 - CPSX'!$L$7="..."),AND(G1250="632",'632 - CPSX'!$K$7="..."),AND(G1250="641",'641 - CPSX'!$K$7="..."),AND(G1250="642",'642 - CPSX'!$N$7="..."),AND(G1250="242",'242 - CPSX'!$L$7="...")),"...",MONTH(B1250)),"")</f>
        <v>8</v>
      </c>
      <c r="B1250" s="10">
        <v>41882</v>
      </c>
      <c r="C1250" s="11" t="s">
        <v>39</v>
      </c>
      <c r="D1250" s="10">
        <v>41882</v>
      </c>
      <c r="E1250" s="8" t="s">
        <v>65</v>
      </c>
      <c r="F1250" s="5">
        <v>10859839</v>
      </c>
      <c r="G1250" s="15" t="s">
        <v>16</v>
      </c>
      <c r="H1250" s="7" t="s">
        <v>61</v>
      </c>
      <c r="I1250" s="5" t="str">
        <f>IF(AND(G1250="154",'154 - CPSX'!$L$7=TH!A1250),"154",IF(AND(G1250="632",'632 - CPSX'!$K$7=TH!A1250),"632",IF(AND(G1250="6421",'641 - CPSX'!$K$7=TH!A1250),"641",IF(AND(G1250="6422",'642 - CPSX'!$N$7=TH!A1250),"642",IF(AND(G1250="242",'242 - CPSX'!$L$7=TH!A1250),"242","")))))</f>
        <v/>
      </c>
    </row>
    <row r="1251" spans="1:9">
      <c r="A1251" s="6">
        <f>IF(B1251&lt;&gt;"",IF(OR(AND(G1251="154",'154 - CPSX'!$L$7="..."),AND(G1251="632",'632 - CPSX'!$K$7="..."),AND(G1251="641",'641 - CPSX'!$K$7="..."),AND(G1251="642",'642 - CPSX'!$N$7="..."),AND(G1251="242",'242 - CPSX'!$L$7="...")),"...",MONTH(B1251)),"")</f>
        <v>8</v>
      </c>
      <c r="B1251" s="10">
        <v>41882</v>
      </c>
      <c r="C1251" s="11" t="s">
        <v>39</v>
      </c>
      <c r="D1251" s="10">
        <v>41882</v>
      </c>
      <c r="E1251" s="8" t="s">
        <v>66</v>
      </c>
      <c r="F1251" s="5">
        <v>2615641</v>
      </c>
      <c r="G1251" s="15" t="s">
        <v>16</v>
      </c>
      <c r="H1251" s="7" t="s">
        <v>61</v>
      </c>
      <c r="I1251" s="5" t="str">
        <f>IF(AND(G1251="154",'154 - CPSX'!$L$7=TH!A1251),"154",IF(AND(G1251="632",'632 - CPSX'!$K$7=TH!A1251),"632",IF(AND(G1251="6421",'641 - CPSX'!$K$7=TH!A1251),"641",IF(AND(G1251="6422",'642 - CPSX'!$N$7=TH!A1251),"642",IF(AND(G1251="242",'242 - CPSX'!$L$7=TH!A1251),"242","")))))</f>
        <v/>
      </c>
    </row>
    <row r="1252" spans="1:9">
      <c r="A1252" s="6">
        <f>IF(B1252&lt;&gt;"",IF(OR(AND(G1252="154",'154 - CPSX'!$L$7="..."),AND(G1252="632",'632 - CPSX'!$K$7="..."),AND(G1252="641",'641 - CPSX'!$K$7="..."),AND(G1252="642",'642 - CPSX'!$N$7="..."),AND(G1252="242",'242 - CPSX'!$L$7="...")),"...",MONTH(B1252)),"")</f>
        <v>8</v>
      </c>
      <c r="B1252" s="10">
        <v>41882</v>
      </c>
      <c r="C1252" s="11" t="s">
        <v>39</v>
      </c>
      <c r="D1252" s="10">
        <v>41882</v>
      </c>
      <c r="E1252" s="8" t="s">
        <v>67</v>
      </c>
      <c r="F1252" s="5">
        <v>10010706</v>
      </c>
      <c r="G1252" s="15" t="s">
        <v>16</v>
      </c>
      <c r="H1252" s="7" t="s">
        <v>68</v>
      </c>
      <c r="I1252" s="5" t="str">
        <f>IF(AND(G1252="154",'154 - CPSX'!$L$7=TH!A1252),"154",IF(AND(G1252="632",'632 - CPSX'!$K$7=TH!A1252),"632",IF(AND(G1252="6421",'641 - CPSX'!$K$7=TH!A1252),"641",IF(AND(G1252="6422",'642 - CPSX'!$N$7=TH!A1252),"642",IF(AND(G1252="242",'242 - CPSX'!$L$7=TH!A1252),"242","")))))</f>
        <v/>
      </c>
    </row>
    <row r="1253" spans="1:9">
      <c r="A1253" s="6">
        <f>IF(B1253&lt;&gt;"",IF(OR(AND(G1253="154",'154 - CPSX'!$L$7="..."),AND(G1253="632",'632 - CPSX'!$K$7="..."),AND(G1253="641",'641 - CPSX'!$K$7="..."),AND(G1253="642",'642 - CPSX'!$N$7="..."),AND(G1253="242",'242 - CPSX'!$L$7="...")),"...",MONTH(B1253)),"")</f>
        <v>8</v>
      </c>
      <c r="B1253" s="10">
        <v>41882</v>
      </c>
      <c r="C1253" s="11" t="s">
        <v>39</v>
      </c>
      <c r="D1253" s="10">
        <v>41882</v>
      </c>
      <c r="E1253" s="8" t="s">
        <v>69</v>
      </c>
      <c r="F1253" s="5">
        <v>1816167</v>
      </c>
      <c r="G1253" s="15" t="s">
        <v>16</v>
      </c>
      <c r="H1253" s="7" t="s">
        <v>61</v>
      </c>
      <c r="I1253" s="5" t="str">
        <f>IF(AND(G1253="154",'154 - CPSX'!$L$7=TH!A1253),"154",IF(AND(G1253="632",'632 - CPSX'!$K$7=TH!A1253),"632",IF(AND(G1253="6421",'641 - CPSX'!$K$7=TH!A1253),"641",IF(AND(G1253="6422",'642 - CPSX'!$N$7=TH!A1253),"642",IF(AND(G1253="242",'242 - CPSX'!$L$7=TH!A1253),"242","")))))</f>
        <v/>
      </c>
    </row>
    <row r="1254" spans="1:9">
      <c r="A1254" s="6">
        <f>IF(B1254&lt;&gt;"",IF(OR(AND(G1254="154",'154 - CPSX'!$L$7="..."),AND(G1254="632",'632 - CPSX'!$K$7="..."),AND(G1254="641",'641 - CPSX'!$K$7="..."),AND(G1254="642",'642 - CPSX'!$N$7="..."),AND(G1254="242",'242 - CPSX'!$L$7="...")),"...",MONTH(B1254)),"")</f>
        <v>8</v>
      </c>
      <c r="B1254" s="10">
        <v>41882</v>
      </c>
      <c r="C1254" s="11" t="s">
        <v>39</v>
      </c>
      <c r="D1254" s="10">
        <v>41882</v>
      </c>
      <c r="E1254" s="8" t="s">
        <v>76</v>
      </c>
      <c r="F1254" s="5">
        <v>17862769</v>
      </c>
      <c r="G1254" s="15" t="s">
        <v>16</v>
      </c>
      <c r="H1254" s="7" t="s">
        <v>77</v>
      </c>
      <c r="I1254" s="5" t="str">
        <f>IF(AND(G1254="154",'154 - CPSX'!$L$7=TH!A1254),"154",IF(AND(G1254="632",'632 - CPSX'!$K$7=TH!A1254),"632",IF(AND(G1254="6421",'641 - CPSX'!$K$7=TH!A1254),"641",IF(AND(G1254="6422",'642 - CPSX'!$N$7=TH!A1254),"642",IF(AND(G1254="242",'242 - CPSX'!$L$7=TH!A1254),"242","")))))</f>
        <v/>
      </c>
    </row>
    <row r="1255" spans="1:9">
      <c r="A1255" s="6">
        <f>IF(B1255&lt;&gt;"",IF(OR(AND(G1255="154",'154 - CPSX'!$L$7="..."),AND(G1255="632",'632 - CPSX'!$K$7="..."),AND(G1255="641",'641 - CPSX'!$K$7="..."),AND(G1255="642",'642 - CPSX'!$N$7="..."),AND(G1255="242",'242 - CPSX'!$L$7="...")),"...",MONTH(B1255)),"")</f>
        <v>8</v>
      </c>
      <c r="B1255" s="10">
        <v>41882</v>
      </c>
      <c r="C1255" s="11" t="s">
        <v>39</v>
      </c>
      <c r="D1255" s="10">
        <v>41882</v>
      </c>
      <c r="E1255" s="8" t="s">
        <v>78</v>
      </c>
      <c r="F1255" s="5">
        <v>102354269</v>
      </c>
      <c r="G1255" s="15" t="s">
        <v>16</v>
      </c>
      <c r="H1255" s="7" t="s">
        <v>77</v>
      </c>
      <c r="I1255" s="5" t="str">
        <f>IF(AND(G1255="154",'154 - CPSX'!$L$7=TH!A1255),"154",IF(AND(G1255="632",'632 - CPSX'!$K$7=TH!A1255),"632",IF(AND(G1255="6421",'641 - CPSX'!$K$7=TH!A1255),"641",IF(AND(G1255="6422",'642 - CPSX'!$N$7=TH!A1255),"642",IF(AND(G1255="242",'242 - CPSX'!$L$7=TH!A1255),"242","")))))</f>
        <v/>
      </c>
    </row>
    <row r="1256" spans="1:9">
      <c r="A1256" s="6">
        <f>IF(B1256&lt;&gt;"",IF(OR(AND(G1256="154",'154 - CPSX'!$L$7="..."),AND(G1256="632",'632 - CPSX'!$K$7="..."),AND(G1256="641",'641 - CPSX'!$K$7="..."),AND(G1256="642",'642 - CPSX'!$N$7="..."),AND(G1256="242",'242 - CPSX'!$L$7="...")),"...",MONTH(B1256)),"")</f>
        <v>8</v>
      </c>
      <c r="B1256" s="10">
        <v>41882</v>
      </c>
      <c r="C1256" s="11" t="s">
        <v>39</v>
      </c>
      <c r="D1256" s="10">
        <v>41882</v>
      </c>
      <c r="E1256" s="8" t="s">
        <v>79</v>
      </c>
      <c r="F1256" s="5">
        <v>1920000</v>
      </c>
      <c r="G1256" s="15" t="s">
        <v>16</v>
      </c>
      <c r="H1256" s="7" t="s">
        <v>77</v>
      </c>
      <c r="I1256" s="5" t="str">
        <f>IF(AND(G1256="154",'154 - CPSX'!$L$7=TH!A1256),"154",IF(AND(G1256="632",'632 - CPSX'!$K$7=TH!A1256),"632",IF(AND(G1256="6421",'641 - CPSX'!$K$7=TH!A1256),"641",IF(AND(G1256="6422",'642 - CPSX'!$N$7=TH!A1256),"642",IF(AND(G1256="242",'242 - CPSX'!$L$7=TH!A1256),"242","")))))</f>
        <v/>
      </c>
    </row>
    <row r="1257" spans="1:9">
      <c r="A1257" s="6">
        <f>IF(B1257&lt;&gt;"",IF(OR(AND(G1257="154",'154 - CPSX'!$L$7="..."),AND(G1257="632",'632 - CPSX'!$K$7="..."),AND(G1257="641",'641 - CPSX'!$K$7="..."),AND(G1257="642",'642 - CPSX'!$N$7="..."),AND(G1257="242",'242 - CPSX'!$L$7="...")),"...",MONTH(B1257)),"")</f>
        <v>8</v>
      </c>
      <c r="B1257" s="10">
        <v>41882</v>
      </c>
      <c r="C1257" s="11" t="s">
        <v>39</v>
      </c>
      <c r="D1257" s="10">
        <v>41882</v>
      </c>
      <c r="E1257" s="8" t="s">
        <v>80</v>
      </c>
      <c r="F1257" s="5">
        <v>15420000</v>
      </c>
      <c r="G1257" s="15" t="s">
        <v>16</v>
      </c>
      <c r="H1257" s="7" t="s">
        <v>77</v>
      </c>
      <c r="I1257" s="5" t="str">
        <f>IF(AND(G1257="154",'154 - CPSX'!$L$7=TH!A1257),"154",IF(AND(G1257="632",'632 - CPSX'!$K$7=TH!A1257),"632",IF(AND(G1257="6421",'641 - CPSX'!$K$7=TH!A1257),"641",IF(AND(G1257="6422",'642 - CPSX'!$N$7=TH!A1257),"642",IF(AND(G1257="242",'242 - CPSX'!$L$7=TH!A1257),"242","")))))</f>
        <v/>
      </c>
    </row>
    <row r="1258" spans="1:9">
      <c r="A1258" s="6">
        <f>IF(B1258&lt;&gt;"",IF(OR(AND(G1258="154",'154 - CPSX'!$L$7="..."),AND(G1258="632",'632 - CPSX'!$K$7="..."),AND(G1258="641",'641 - CPSX'!$K$7="..."),AND(G1258="642",'642 - CPSX'!$N$7="..."),AND(G1258="242",'242 - CPSX'!$L$7="...")),"...",MONTH(B1258)),"")</f>
        <v>8</v>
      </c>
      <c r="B1258" s="10">
        <v>41882</v>
      </c>
      <c r="C1258" s="11" t="s">
        <v>39</v>
      </c>
      <c r="D1258" s="10">
        <v>41882</v>
      </c>
      <c r="E1258" s="8" t="s">
        <v>81</v>
      </c>
      <c r="F1258" s="5">
        <v>3268080</v>
      </c>
      <c r="G1258" s="15" t="s">
        <v>16</v>
      </c>
      <c r="H1258" s="7" t="s">
        <v>82</v>
      </c>
      <c r="I1258" s="5" t="str">
        <f>IF(AND(G1258="154",'154 - CPSX'!$L$7=TH!A1258),"154",IF(AND(G1258="632",'632 - CPSX'!$K$7=TH!A1258),"632",IF(AND(G1258="6421",'641 - CPSX'!$K$7=TH!A1258),"641",IF(AND(G1258="6422",'642 - CPSX'!$N$7=TH!A1258),"642",IF(AND(G1258="242",'242 - CPSX'!$L$7=TH!A1258),"242","")))))</f>
        <v/>
      </c>
    </row>
    <row r="1259" spans="1:9">
      <c r="A1259" s="6">
        <f>IF(B1259&lt;&gt;"",IF(OR(AND(G1259="154",'154 - CPSX'!$L$7="..."),AND(G1259="632",'632 - CPSX'!$K$7="..."),AND(G1259="641",'641 - CPSX'!$K$7="..."),AND(G1259="642",'642 - CPSX'!$N$7="..."),AND(G1259="242",'242 - CPSX'!$L$7="...")),"...",MONTH(B1259)),"")</f>
        <v>8</v>
      </c>
      <c r="B1259" s="10">
        <v>41882</v>
      </c>
      <c r="C1259" s="11" t="s">
        <v>39</v>
      </c>
      <c r="D1259" s="10">
        <v>41882</v>
      </c>
      <c r="E1259" s="8" t="s">
        <v>83</v>
      </c>
      <c r="F1259" s="5">
        <v>18641160</v>
      </c>
      <c r="G1259" s="15" t="s">
        <v>16</v>
      </c>
      <c r="H1259" s="7" t="s">
        <v>82</v>
      </c>
      <c r="I1259" s="5" t="str">
        <f>IF(AND(G1259="154",'154 - CPSX'!$L$7=TH!A1259),"154",IF(AND(G1259="632",'632 - CPSX'!$K$7=TH!A1259),"632",IF(AND(G1259="6421",'641 - CPSX'!$K$7=TH!A1259),"641",IF(AND(G1259="6422",'642 - CPSX'!$N$7=TH!A1259),"642",IF(AND(G1259="242",'242 - CPSX'!$L$7=TH!A1259),"242","")))))</f>
        <v/>
      </c>
    </row>
    <row r="1260" spans="1:9">
      <c r="A1260" s="6">
        <f>IF(B1260&lt;&gt;"",IF(OR(AND(G1260="154",'154 - CPSX'!$L$7="..."),AND(G1260="632",'632 - CPSX'!$K$7="..."),AND(G1260="641",'641 - CPSX'!$K$7="..."),AND(G1260="642",'642 - CPSX'!$N$7="..."),AND(G1260="242",'242 - CPSX'!$L$7="...")),"...",MONTH(B1260)),"")</f>
        <v>8</v>
      </c>
      <c r="B1260" s="10">
        <v>41882</v>
      </c>
      <c r="C1260" s="11" t="s">
        <v>39</v>
      </c>
      <c r="D1260" s="10">
        <v>41882</v>
      </c>
      <c r="E1260" s="8" t="s">
        <v>84</v>
      </c>
      <c r="F1260" s="5">
        <v>544680</v>
      </c>
      <c r="G1260" s="15" t="s">
        <v>16</v>
      </c>
      <c r="H1260" s="7" t="s">
        <v>85</v>
      </c>
      <c r="I1260" s="5" t="str">
        <f>IF(AND(G1260="154",'154 - CPSX'!$L$7=TH!A1260),"154",IF(AND(G1260="632",'632 - CPSX'!$K$7=TH!A1260),"632",IF(AND(G1260="6421",'641 - CPSX'!$K$7=TH!A1260),"641",IF(AND(G1260="6422",'642 - CPSX'!$N$7=TH!A1260),"642",IF(AND(G1260="242",'242 - CPSX'!$L$7=TH!A1260),"242","")))))</f>
        <v/>
      </c>
    </row>
    <row r="1261" spans="1:9">
      <c r="A1261" s="6">
        <f>IF(B1261&lt;&gt;"",IF(OR(AND(G1261="154",'154 - CPSX'!$L$7="..."),AND(G1261="632",'632 - CPSX'!$K$7="..."),AND(G1261="641",'641 - CPSX'!$K$7="..."),AND(G1261="642",'642 - CPSX'!$N$7="..."),AND(G1261="242",'242 - CPSX'!$L$7="...")),"...",MONTH(B1261)),"")</f>
        <v>8</v>
      </c>
      <c r="B1261" s="10">
        <v>41882</v>
      </c>
      <c r="C1261" s="11" t="s">
        <v>39</v>
      </c>
      <c r="D1261" s="10">
        <v>41882</v>
      </c>
      <c r="E1261" s="8" t="s">
        <v>86</v>
      </c>
      <c r="F1261" s="5">
        <v>3106860</v>
      </c>
      <c r="G1261" s="15" t="s">
        <v>16</v>
      </c>
      <c r="H1261" s="7" t="s">
        <v>85</v>
      </c>
      <c r="I1261" s="5" t="str">
        <f>IF(AND(G1261="154",'154 - CPSX'!$L$7=TH!A1261),"154",IF(AND(G1261="632",'632 - CPSX'!$K$7=TH!A1261),"632",IF(AND(G1261="6421",'641 - CPSX'!$K$7=TH!A1261),"641",IF(AND(G1261="6422",'642 - CPSX'!$N$7=TH!A1261),"642",IF(AND(G1261="242",'242 - CPSX'!$L$7=TH!A1261),"242","")))))</f>
        <v/>
      </c>
    </row>
    <row r="1262" spans="1:9">
      <c r="A1262" s="6">
        <f>IF(B1262&lt;&gt;"",IF(OR(AND(G1262="154",'154 - CPSX'!$L$7="..."),AND(G1262="632",'632 - CPSX'!$K$7="..."),AND(G1262="641",'641 - CPSX'!$K$7="..."),AND(G1262="642",'642 - CPSX'!$N$7="..."),AND(G1262="242",'242 - CPSX'!$L$7="...")),"...",MONTH(B1262)),"")</f>
        <v>8</v>
      </c>
      <c r="B1262" s="10">
        <v>41882</v>
      </c>
      <c r="C1262" s="11" t="s">
        <v>39</v>
      </c>
      <c r="D1262" s="10">
        <v>41882</v>
      </c>
      <c r="E1262" s="8" t="s">
        <v>87</v>
      </c>
      <c r="F1262" s="5">
        <v>181560</v>
      </c>
      <c r="G1262" s="15" t="s">
        <v>16</v>
      </c>
      <c r="H1262" s="7" t="s">
        <v>229</v>
      </c>
      <c r="I1262" s="5" t="str">
        <f>IF(AND(G1262="154",'154 - CPSX'!$L$7=TH!A1262),"154",IF(AND(G1262="632",'632 - CPSX'!$K$7=TH!A1262),"632",IF(AND(G1262="6421",'641 - CPSX'!$K$7=TH!A1262),"641",IF(AND(G1262="6422",'642 - CPSX'!$N$7=TH!A1262),"642",IF(AND(G1262="242",'242 - CPSX'!$L$7=TH!A1262),"242","")))))</f>
        <v/>
      </c>
    </row>
    <row r="1263" spans="1:9">
      <c r="A1263" s="6">
        <f>IF(B1263&lt;&gt;"",IF(OR(AND(G1263="154",'154 - CPSX'!$L$7="..."),AND(G1263="632",'632 - CPSX'!$K$7="..."),AND(G1263="641",'641 - CPSX'!$K$7="..."),AND(G1263="642",'642 - CPSX'!$N$7="..."),AND(G1263="242",'242 - CPSX'!$L$7="...")),"...",MONTH(B1263)),"")</f>
        <v>8</v>
      </c>
      <c r="B1263" s="10">
        <v>41882</v>
      </c>
      <c r="C1263" s="11" t="s">
        <v>39</v>
      </c>
      <c r="D1263" s="10">
        <v>41882</v>
      </c>
      <c r="E1263" s="8" t="s">
        <v>88</v>
      </c>
      <c r="F1263" s="5">
        <v>1035620</v>
      </c>
      <c r="G1263" s="15" t="s">
        <v>16</v>
      </c>
      <c r="H1263" s="7" t="s">
        <v>229</v>
      </c>
      <c r="I1263" s="5" t="str">
        <f>IF(AND(G1263="154",'154 - CPSX'!$L$7=TH!A1263),"154",IF(AND(G1263="632",'632 - CPSX'!$K$7=TH!A1263),"632",IF(AND(G1263="6421",'641 - CPSX'!$K$7=TH!A1263),"641",IF(AND(G1263="6422",'642 - CPSX'!$N$7=TH!A1263),"642",IF(AND(G1263="242",'242 - CPSX'!$L$7=TH!A1263),"242","")))))</f>
        <v/>
      </c>
    </row>
    <row r="1264" spans="1:9">
      <c r="A1264" s="6">
        <f>IF(B1264&lt;&gt;"",IF(OR(AND(G1264="154",'154 - CPSX'!$L$7="..."),AND(G1264="632",'632 - CPSX'!$K$7="..."),AND(G1264="641",'641 - CPSX'!$K$7="..."),AND(G1264="642",'642 - CPSX'!$N$7="..."),AND(G1264="242",'242 - CPSX'!$L$7="...")),"...",MONTH(B1264)),"")</f>
        <v>9</v>
      </c>
      <c r="B1264" s="10">
        <v>41912</v>
      </c>
      <c r="C1264" s="11" t="s">
        <v>39</v>
      </c>
      <c r="D1264" s="10">
        <v>41890</v>
      </c>
      <c r="E1264" s="8" t="s">
        <v>551</v>
      </c>
      <c r="F1264" s="5">
        <v>31775400</v>
      </c>
      <c r="G1264" s="15" t="s">
        <v>16</v>
      </c>
      <c r="H1264" s="7" t="s">
        <v>18</v>
      </c>
      <c r="I1264" s="5" t="str">
        <f>IF(AND(G1264="154",'154 - CPSX'!$L$7=TH!A1264),"154",IF(AND(G1264="632",'632 - CPSX'!$K$7=TH!A1264),"632",IF(AND(G1264="6421",'641 - CPSX'!$K$7=TH!A1264),"641",IF(AND(G1264="6422",'642 - CPSX'!$N$7=TH!A1264),"642",IF(AND(G1264="242",'242 - CPSX'!$L$7=TH!A1264),"242","")))))</f>
        <v/>
      </c>
    </row>
    <row r="1265" spans="1:9">
      <c r="A1265" s="6">
        <f>IF(B1265&lt;&gt;"",IF(OR(AND(G1265="154",'154 - CPSX'!$L$7="..."),AND(G1265="632",'632 - CPSX'!$K$7="..."),AND(G1265="641",'641 - CPSX'!$K$7="..."),AND(G1265="642",'642 - CPSX'!$N$7="..."),AND(G1265="242",'242 - CPSX'!$L$7="...")),"...",MONTH(B1265)),"")</f>
        <v>9</v>
      </c>
      <c r="B1265" s="10">
        <v>41912</v>
      </c>
      <c r="C1265" s="11" t="s">
        <v>39</v>
      </c>
      <c r="D1265" s="10">
        <v>41898</v>
      </c>
      <c r="E1265" s="8" t="s">
        <v>552</v>
      </c>
      <c r="F1265" s="5">
        <v>26353200</v>
      </c>
      <c r="G1265" s="15" t="s">
        <v>16</v>
      </c>
      <c r="H1265" s="7" t="s">
        <v>18</v>
      </c>
      <c r="I1265" s="5" t="str">
        <f>IF(AND(G1265="154",'154 - CPSX'!$L$7=TH!A1265),"154",IF(AND(G1265="632",'632 - CPSX'!$K$7=TH!A1265),"632",IF(AND(G1265="6421",'641 - CPSX'!$K$7=TH!A1265),"641",IF(AND(G1265="6422",'642 - CPSX'!$N$7=TH!A1265),"642",IF(AND(G1265="242",'242 - CPSX'!$L$7=TH!A1265),"242","")))))</f>
        <v/>
      </c>
    </row>
    <row r="1266" spans="1:9">
      <c r="A1266" s="6">
        <f>IF(B1266&lt;&gt;"",IF(OR(AND(G1266="154",'154 - CPSX'!$L$7="..."),AND(G1266="632",'632 - CPSX'!$K$7="..."),AND(G1266="641",'641 - CPSX'!$K$7="..."),AND(G1266="642",'642 - CPSX'!$N$7="..."),AND(G1266="242",'242 - CPSX'!$L$7="...")),"...",MONTH(B1266)),"")</f>
        <v>9</v>
      </c>
      <c r="B1266" s="10">
        <v>41890</v>
      </c>
      <c r="C1266" s="11" t="s">
        <v>146</v>
      </c>
      <c r="D1266" s="10">
        <v>41890</v>
      </c>
      <c r="E1266" s="8" t="s">
        <v>553</v>
      </c>
      <c r="F1266" s="5">
        <v>5845000</v>
      </c>
      <c r="G1266" s="15" t="s">
        <v>16</v>
      </c>
      <c r="H1266" s="7" t="s">
        <v>212</v>
      </c>
      <c r="I1266" s="5" t="str">
        <f>IF(AND(G1266="154",'154 - CPSX'!$L$7=TH!A1266),"154",IF(AND(G1266="632",'632 - CPSX'!$K$7=TH!A1266),"632",IF(AND(G1266="6421",'641 - CPSX'!$K$7=TH!A1266),"641",IF(AND(G1266="6422",'642 - CPSX'!$N$7=TH!A1266),"642",IF(AND(G1266="242",'242 - CPSX'!$L$7=TH!A1266),"242","")))))</f>
        <v/>
      </c>
    </row>
    <row r="1267" spans="1:9">
      <c r="A1267" s="6">
        <f>IF(B1267&lt;&gt;"",IF(OR(AND(G1267="154",'154 - CPSX'!$L$7="..."),AND(G1267="632",'632 - CPSX'!$K$7="..."),AND(G1267="641",'641 - CPSX'!$K$7="..."),AND(G1267="642",'642 - CPSX'!$N$7="..."),AND(G1267="242",'242 - CPSX'!$L$7="...")),"...",MONTH(B1267)),"")</f>
        <v>9</v>
      </c>
      <c r="B1267" s="10">
        <v>41891</v>
      </c>
      <c r="C1267" s="11" t="s">
        <v>161</v>
      </c>
      <c r="D1267" s="10">
        <v>41891</v>
      </c>
      <c r="E1267" s="8" t="s">
        <v>40</v>
      </c>
      <c r="F1267" s="5">
        <v>994545</v>
      </c>
      <c r="G1267" s="15" t="s">
        <v>16</v>
      </c>
      <c r="H1267" s="7" t="s">
        <v>212</v>
      </c>
      <c r="I1267" s="5" t="str">
        <f>IF(AND(G1267="154",'154 - CPSX'!$L$7=TH!A1267),"154",IF(AND(G1267="632",'632 - CPSX'!$K$7=TH!A1267),"632",IF(AND(G1267="6421",'641 - CPSX'!$K$7=TH!A1267),"641",IF(AND(G1267="6422",'642 - CPSX'!$N$7=TH!A1267),"642",IF(AND(G1267="242",'242 - CPSX'!$L$7=TH!A1267),"242","")))))</f>
        <v/>
      </c>
    </row>
    <row r="1268" spans="1:9">
      <c r="A1268" s="6">
        <f>IF(B1268&lt;&gt;"",IF(OR(AND(G1268="154",'154 - CPSX'!$L$7="..."),AND(G1268="632",'632 - CPSX'!$K$7="..."),AND(G1268="641",'641 - CPSX'!$K$7="..."),AND(G1268="642",'642 - CPSX'!$N$7="..."),AND(G1268="242",'242 - CPSX'!$L$7="...")),"...",MONTH(B1268)),"")</f>
        <v>9</v>
      </c>
      <c r="B1268" s="10">
        <v>41892</v>
      </c>
      <c r="C1268" s="11" t="s">
        <v>147</v>
      </c>
      <c r="D1268" s="10">
        <v>41892</v>
      </c>
      <c r="E1268" s="8" t="s">
        <v>40</v>
      </c>
      <c r="F1268" s="5">
        <v>817391</v>
      </c>
      <c r="G1268" s="15" t="s">
        <v>16</v>
      </c>
      <c r="H1268" s="7" t="s">
        <v>212</v>
      </c>
      <c r="I1268" s="5" t="str">
        <f>IF(AND(G1268="154",'154 - CPSX'!$L$7=TH!A1268),"154",IF(AND(G1268="632",'632 - CPSX'!$K$7=TH!A1268),"632",IF(AND(G1268="6421",'641 - CPSX'!$K$7=TH!A1268),"641",IF(AND(G1268="6422",'642 - CPSX'!$N$7=TH!A1268),"642",IF(AND(G1268="242",'242 - CPSX'!$L$7=TH!A1268),"242","")))))</f>
        <v/>
      </c>
    </row>
    <row r="1269" spans="1:9">
      <c r="A1269" s="6">
        <f>IF(B1269&lt;&gt;"",IF(OR(AND(G1269="154",'154 - CPSX'!$L$7="..."),AND(G1269="632",'632 - CPSX'!$K$7="..."),AND(G1269="641",'641 - CPSX'!$K$7="..."),AND(G1269="642",'642 - CPSX'!$N$7="..."),AND(G1269="242",'242 - CPSX'!$L$7="...")),"...",MONTH(B1269)),"")</f>
        <v>9</v>
      </c>
      <c r="B1269" s="10">
        <v>41897</v>
      </c>
      <c r="C1269" s="11" t="s">
        <v>154</v>
      </c>
      <c r="D1269" s="10">
        <v>41897</v>
      </c>
      <c r="E1269" s="8" t="s">
        <v>40</v>
      </c>
      <c r="F1269" s="5">
        <v>987273</v>
      </c>
      <c r="G1269" s="15" t="s">
        <v>16</v>
      </c>
      <c r="H1269" s="7" t="s">
        <v>212</v>
      </c>
      <c r="I1269" s="5" t="str">
        <f>IF(AND(G1269="154",'154 - CPSX'!$L$7=TH!A1269),"154",IF(AND(G1269="632",'632 - CPSX'!$K$7=TH!A1269),"632",IF(AND(G1269="6421",'641 - CPSX'!$K$7=TH!A1269),"641",IF(AND(G1269="6422",'642 - CPSX'!$N$7=TH!A1269),"642",IF(AND(G1269="242",'242 - CPSX'!$L$7=TH!A1269),"242","")))))</f>
        <v/>
      </c>
    </row>
    <row r="1270" spans="1:9">
      <c r="A1270" s="6">
        <f>IF(B1270&lt;&gt;"",IF(OR(AND(G1270="154",'154 - CPSX'!$L$7="..."),AND(G1270="632",'632 - CPSX'!$K$7="..."),AND(G1270="641",'641 - CPSX'!$K$7="..."),AND(G1270="642",'642 - CPSX'!$N$7="..."),AND(G1270="242",'242 - CPSX'!$L$7="...")),"...",MONTH(B1270)),"")</f>
        <v>9</v>
      </c>
      <c r="B1270" s="10">
        <v>41901</v>
      </c>
      <c r="C1270" s="11" t="s">
        <v>165</v>
      </c>
      <c r="D1270" s="10">
        <v>41901</v>
      </c>
      <c r="E1270" s="8" t="s">
        <v>40</v>
      </c>
      <c r="F1270" s="5">
        <v>789818</v>
      </c>
      <c r="G1270" s="15" t="s">
        <v>16</v>
      </c>
      <c r="H1270" s="7" t="s">
        <v>212</v>
      </c>
      <c r="I1270" s="5" t="str">
        <f>IF(AND(G1270="154",'154 - CPSX'!$L$7=TH!A1270),"154",IF(AND(G1270="632",'632 - CPSX'!$K$7=TH!A1270),"632",IF(AND(G1270="6421",'641 - CPSX'!$K$7=TH!A1270),"641",IF(AND(G1270="6422",'642 - CPSX'!$N$7=TH!A1270),"642",IF(AND(G1270="242",'242 - CPSX'!$L$7=TH!A1270),"242","")))))</f>
        <v/>
      </c>
    </row>
    <row r="1271" spans="1:9">
      <c r="A1271" s="6">
        <f>IF(B1271&lt;&gt;"",IF(OR(AND(G1271="154",'154 - CPSX'!$L$7="..."),AND(G1271="632",'632 - CPSX'!$K$7="..."),AND(G1271="641",'641 - CPSX'!$K$7="..."),AND(G1271="642",'642 - CPSX'!$N$7="..."),AND(G1271="242",'242 - CPSX'!$L$7="...")),"...",MONTH(B1271)),"")</f>
        <v>9</v>
      </c>
      <c r="B1271" s="10">
        <v>41905</v>
      </c>
      <c r="C1271" s="11" t="s">
        <v>181</v>
      </c>
      <c r="D1271" s="10">
        <v>41905</v>
      </c>
      <c r="E1271" s="8" t="s">
        <v>554</v>
      </c>
      <c r="F1271" s="5">
        <v>17278000</v>
      </c>
      <c r="G1271" s="15" t="s">
        <v>16</v>
      </c>
      <c r="H1271" s="7" t="s">
        <v>212</v>
      </c>
      <c r="I1271" s="5" t="str">
        <f>IF(AND(G1271="154",'154 - CPSX'!$L$7=TH!A1271),"154",IF(AND(G1271="632",'632 - CPSX'!$K$7=TH!A1271),"632",IF(AND(G1271="6421",'641 - CPSX'!$K$7=TH!A1271),"641",IF(AND(G1271="6422",'642 - CPSX'!$N$7=TH!A1271),"642",IF(AND(G1271="242",'242 - CPSX'!$L$7=TH!A1271),"242","")))))</f>
        <v/>
      </c>
    </row>
    <row r="1272" spans="1:9">
      <c r="A1272" s="6">
        <f>IF(B1272&lt;&gt;"",IF(OR(AND(G1272="154",'154 - CPSX'!$L$7="..."),AND(G1272="632",'632 - CPSX'!$K$7="..."),AND(G1272="641",'641 - CPSX'!$K$7="..."),AND(G1272="642",'642 - CPSX'!$N$7="..."),AND(G1272="242",'242 - CPSX'!$L$7="...")),"...",MONTH(B1272)),"")</f>
        <v>9</v>
      </c>
      <c r="B1272" s="10">
        <v>41912</v>
      </c>
      <c r="C1272" s="11" t="s">
        <v>150</v>
      </c>
      <c r="D1272" s="10">
        <v>41912</v>
      </c>
      <c r="E1272" s="8" t="s">
        <v>40</v>
      </c>
      <c r="F1272" s="5">
        <v>4290000</v>
      </c>
      <c r="G1272" s="15" t="s">
        <v>16</v>
      </c>
      <c r="H1272" s="7" t="s">
        <v>212</v>
      </c>
      <c r="I1272" s="5" t="str">
        <f>IF(AND(G1272="154",'154 - CPSX'!$L$7=TH!A1272),"154",IF(AND(G1272="632",'632 - CPSX'!$K$7=TH!A1272),"632",IF(AND(G1272="6421",'641 - CPSX'!$K$7=TH!A1272),"641",IF(AND(G1272="6422",'642 - CPSX'!$N$7=TH!A1272),"642",IF(AND(G1272="242",'242 - CPSX'!$L$7=TH!A1272),"242","")))))</f>
        <v/>
      </c>
    </row>
    <row r="1273" spans="1:9">
      <c r="A1273" s="6">
        <f>IF(B1273&lt;&gt;"",IF(OR(AND(G1273="154",'154 - CPSX'!$L$7="..."),AND(G1273="632",'632 - CPSX'!$K$7="..."),AND(G1273="641",'641 - CPSX'!$K$7="..."),AND(G1273="642",'642 - CPSX'!$N$7="..."),AND(G1273="242",'242 - CPSX'!$L$7="...")),"...",MONTH(B1273)),"")</f>
        <v>9</v>
      </c>
      <c r="B1273" s="10">
        <v>41899</v>
      </c>
      <c r="C1273" s="11" t="s">
        <v>47</v>
      </c>
      <c r="D1273" s="10">
        <v>41899</v>
      </c>
      <c r="E1273" s="8" t="s">
        <v>468</v>
      </c>
      <c r="F1273" s="5">
        <v>422812500</v>
      </c>
      <c r="G1273" s="15" t="s">
        <v>16</v>
      </c>
      <c r="H1273" s="7" t="s">
        <v>24</v>
      </c>
      <c r="I1273" s="5" t="str">
        <f>IF(AND(G1273="154",'154 - CPSX'!$L$7=TH!A1273),"154",IF(AND(G1273="632",'632 - CPSX'!$K$7=TH!A1273),"632",IF(AND(G1273="6421",'641 - CPSX'!$K$7=TH!A1273),"641",IF(AND(G1273="6422",'642 - CPSX'!$N$7=TH!A1273),"642",IF(AND(G1273="242",'242 - CPSX'!$L$7=TH!A1273),"242","")))))</f>
        <v/>
      </c>
    </row>
    <row r="1274" spans="1:9">
      <c r="A1274" s="6">
        <f>IF(B1274&lt;&gt;"",IF(OR(AND(G1274="154",'154 - CPSX'!$L$7="..."),AND(G1274="632",'632 - CPSX'!$K$7="..."),AND(G1274="641",'641 - CPSX'!$K$7="..."),AND(G1274="642",'642 - CPSX'!$N$7="..."),AND(G1274="242",'242 - CPSX'!$L$7="...")),"...",MONTH(B1274)),"")</f>
        <v>9</v>
      </c>
      <c r="B1274" s="10">
        <v>41887</v>
      </c>
      <c r="C1274" s="11" t="s">
        <v>42</v>
      </c>
      <c r="D1274" s="10">
        <v>41887</v>
      </c>
      <c r="E1274" s="8" t="s">
        <v>470</v>
      </c>
      <c r="F1274" s="5">
        <v>357750000</v>
      </c>
      <c r="G1274" s="15" t="s">
        <v>16</v>
      </c>
      <c r="H1274" s="7" t="s">
        <v>24</v>
      </c>
      <c r="I1274" s="5" t="str">
        <f>IF(AND(G1274="154",'154 - CPSX'!$L$7=TH!A1274),"154",IF(AND(G1274="632",'632 - CPSX'!$K$7=TH!A1274),"632",IF(AND(G1274="6421",'641 - CPSX'!$K$7=TH!A1274),"641",IF(AND(G1274="6422",'642 - CPSX'!$N$7=TH!A1274),"642",IF(AND(G1274="242",'242 - CPSX'!$L$7=TH!A1274),"242","")))))</f>
        <v/>
      </c>
    </row>
    <row r="1275" spans="1:9">
      <c r="A1275" s="6">
        <f>IF(B1275&lt;&gt;"",IF(OR(AND(G1275="154",'154 - CPSX'!$L$7="..."),AND(G1275="632",'632 - CPSX'!$K$7="..."),AND(G1275="641",'641 - CPSX'!$K$7="..."),AND(G1275="642",'642 - CPSX'!$N$7="..."),AND(G1275="242",'242 - CPSX'!$L$7="...")),"...",MONTH(B1275)),"")</f>
        <v>9</v>
      </c>
      <c r="B1275" s="10">
        <v>41883</v>
      </c>
      <c r="C1275" s="11" t="s">
        <v>41</v>
      </c>
      <c r="D1275" s="10">
        <v>41883</v>
      </c>
      <c r="E1275" s="8" t="s">
        <v>471</v>
      </c>
      <c r="F1275" s="5">
        <v>388080000</v>
      </c>
      <c r="G1275" s="15" t="s">
        <v>16</v>
      </c>
      <c r="H1275" s="7" t="s">
        <v>24</v>
      </c>
      <c r="I1275" s="5" t="str">
        <f>IF(AND(G1275="154",'154 - CPSX'!$L$7=TH!A1275),"154",IF(AND(G1275="632",'632 - CPSX'!$K$7=TH!A1275),"632",IF(AND(G1275="6421",'641 - CPSX'!$K$7=TH!A1275),"641",IF(AND(G1275="6422",'642 - CPSX'!$N$7=TH!A1275),"642",IF(AND(G1275="242",'242 - CPSX'!$L$7=TH!A1275),"242","")))))</f>
        <v/>
      </c>
    </row>
    <row r="1276" spans="1:9">
      <c r="A1276" s="6">
        <f>IF(B1276&lt;&gt;"",IF(OR(AND(G1276="154",'154 - CPSX'!$L$7="..."),AND(G1276="632",'632 - CPSX'!$K$7="..."),AND(G1276="641",'641 - CPSX'!$K$7="..."),AND(G1276="642",'642 - CPSX'!$N$7="..."),AND(G1276="242",'242 - CPSX'!$L$7="...")),"...",MONTH(B1276)),"")</f>
        <v>9</v>
      </c>
      <c r="B1276" s="10">
        <v>41889</v>
      </c>
      <c r="C1276" s="11" t="s">
        <v>43</v>
      </c>
      <c r="D1276" s="10">
        <v>41889</v>
      </c>
      <c r="E1276" s="8" t="s">
        <v>471</v>
      </c>
      <c r="F1276" s="5">
        <v>256270000</v>
      </c>
      <c r="G1276" s="15" t="s">
        <v>16</v>
      </c>
      <c r="H1276" s="7" t="s">
        <v>24</v>
      </c>
      <c r="I1276" s="5" t="str">
        <f>IF(AND(G1276="154",'154 - CPSX'!$L$7=TH!A1276),"154",IF(AND(G1276="632",'632 - CPSX'!$K$7=TH!A1276),"632",IF(AND(G1276="6421",'641 - CPSX'!$K$7=TH!A1276),"641",IF(AND(G1276="6422",'642 - CPSX'!$N$7=TH!A1276),"642",IF(AND(G1276="242",'242 - CPSX'!$L$7=TH!A1276),"242","")))))</f>
        <v/>
      </c>
    </row>
    <row r="1277" spans="1:9">
      <c r="A1277" s="6">
        <f>IF(B1277&lt;&gt;"",IF(OR(AND(G1277="154",'154 - CPSX'!$L$7="..."),AND(G1277="632",'632 - CPSX'!$K$7="..."),AND(G1277="641",'641 - CPSX'!$K$7="..."),AND(G1277="642",'642 - CPSX'!$N$7="..."),AND(G1277="242",'242 - CPSX'!$L$7="...")),"...",MONTH(B1277)),"")</f>
        <v>9</v>
      </c>
      <c r="B1277" s="10">
        <v>41892</v>
      </c>
      <c r="C1277" s="11" t="s">
        <v>44</v>
      </c>
      <c r="D1277" s="10">
        <v>41892</v>
      </c>
      <c r="E1277" s="8" t="s">
        <v>471</v>
      </c>
      <c r="F1277" s="5">
        <v>279202000</v>
      </c>
      <c r="G1277" s="15" t="s">
        <v>16</v>
      </c>
      <c r="H1277" s="7" t="s">
        <v>24</v>
      </c>
      <c r="I1277" s="5" t="str">
        <f>IF(AND(G1277="154",'154 - CPSX'!$L$7=TH!A1277),"154",IF(AND(G1277="632",'632 - CPSX'!$K$7=TH!A1277),"632",IF(AND(G1277="6421",'641 - CPSX'!$K$7=TH!A1277),"641",IF(AND(G1277="6422",'642 - CPSX'!$N$7=TH!A1277),"642",IF(AND(G1277="242",'242 - CPSX'!$L$7=TH!A1277),"242","")))))</f>
        <v/>
      </c>
    </row>
    <row r="1278" spans="1:9">
      <c r="A1278" s="6">
        <f>IF(B1278&lt;&gt;"",IF(OR(AND(G1278="154",'154 - CPSX'!$L$7="..."),AND(G1278="632",'632 - CPSX'!$K$7="..."),AND(G1278="641",'641 - CPSX'!$K$7="..."),AND(G1278="642",'642 - CPSX'!$N$7="..."),AND(G1278="242",'242 - CPSX'!$L$7="...")),"...",MONTH(B1278)),"")</f>
        <v>9</v>
      </c>
      <c r="B1278" s="10">
        <v>41889</v>
      </c>
      <c r="C1278" s="11" t="s">
        <v>43</v>
      </c>
      <c r="D1278" s="10">
        <v>41889</v>
      </c>
      <c r="E1278" s="8" t="s">
        <v>469</v>
      </c>
      <c r="F1278" s="5">
        <v>518700000</v>
      </c>
      <c r="G1278" s="15" t="s">
        <v>16</v>
      </c>
      <c r="H1278" s="7" t="s">
        <v>24</v>
      </c>
      <c r="I1278" s="5" t="str">
        <f>IF(AND(G1278="154",'154 - CPSX'!$L$7=TH!A1278),"154",IF(AND(G1278="632",'632 - CPSX'!$K$7=TH!A1278),"632",IF(AND(G1278="6421",'641 - CPSX'!$K$7=TH!A1278),"641",IF(AND(G1278="6422",'642 - CPSX'!$N$7=TH!A1278),"642",IF(AND(G1278="242",'242 - CPSX'!$L$7=TH!A1278),"242","")))))</f>
        <v/>
      </c>
    </row>
    <row r="1279" spans="1:9">
      <c r="A1279" s="6">
        <f>IF(B1279&lt;&gt;"",IF(OR(AND(G1279="154",'154 - CPSX'!$L$7="..."),AND(G1279="632",'632 - CPSX'!$K$7="..."),AND(G1279="641",'641 - CPSX'!$K$7="..."),AND(G1279="642",'642 - CPSX'!$N$7="..."),AND(G1279="242",'242 - CPSX'!$L$7="...")),"...",MONTH(B1279)),"")</f>
        <v>9</v>
      </c>
      <c r="B1279" s="10">
        <v>41892</v>
      </c>
      <c r="C1279" s="11" t="s">
        <v>44</v>
      </c>
      <c r="D1279" s="10">
        <v>41892</v>
      </c>
      <c r="E1279" s="8" t="s">
        <v>469</v>
      </c>
      <c r="F1279" s="5">
        <v>523900000</v>
      </c>
      <c r="G1279" s="15" t="s">
        <v>16</v>
      </c>
      <c r="H1279" s="7" t="s">
        <v>24</v>
      </c>
      <c r="I1279" s="5" t="str">
        <f>IF(AND(G1279="154",'154 - CPSX'!$L$7=TH!A1279),"154",IF(AND(G1279="632",'632 - CPSX'!$K$7=TH!A1279),"632",IF(AND(G1279="6421",'641 - CPSX'!$K$7=TH!A1279),"641",IF(AND(G1279="6422",'642 - CPSX'!$N$7=TH!A1279),"642",IF(AND(G1279="242",'242 - CPSX'!$L$7=TH!A1279),"242","")))))</f>
        <v/>
      </c>
    </row>
    <row r="1280" spans="1:9">
      <c r="A1280" s="6">
        <f>IF(B1280&lt;&gt;"",IF(OR(AND(G1280="154",'154 - CPSX'!$L$7="..."),AND(G1280="632",'632 - CPSX'!$K$7="..."),AND(G1280="641",'641 - CPSX'!$K$7="..."),AND(G1280="642",'642 - CPSX'!$N$7="..."),AND(G1280="242",'242 - CPSX'!$L$7="...")),"...",MONTH(B1280)),"")</f>
        <v>9</v>
      </c>
      <c r="B1280" s="10">
        <v>41893</v>
      </c>
      <c r="C1280" s="11" t="s">
        <v>45</v>
      </c>
      <c r="D1280" s="10">
        <v>41893</v>
      </c>
      <c r="E1280" s="8" t="s">
        <v>469</v>
      </c>
      <c r="F1280" s="5">
        <v>512876000</v>
      </c>
      <c r="G1280" s="15" t="s">
        <v>16</v>
      </c>
      <c r="H1280" s="7" t="s">
        <v>24</v>
      </c>
      <c r="I1280" s="5" t="str">
        <f>IF(AND(G1280="154",'154 - CPSX'!$L$7=TH!A1280),"154",IF(AND(G1280="632",'632 - CPSX'!$K$7=TH!A1280),"632",IF(AND(G1280="6421",'641 - CPSX'!$K$7=TH!A1280),"641",IF(AND(G1280="6422",'642 - CPSX'!$N$7=TH!A1280),"642",IF(AND(G1280="242",'242 - CPSX'!$L$7=TH!A1280),"242","")))))</f>
        <v/>
      </c>
    </row>
    <row r="1281" spans="1:9">
      <c r="A1281" s="6">
        <f>IF(B1281&lt;&gt;"",IF(OR(AND(G1281="154",'154 - CPSX'!$L$7="..."),AND(G1281="632",'632 - CPSX'!$K$7="..."),AND(G1281="641",'641 - CPSX'!$K$7="..."),AND(G1281="642",'642 - CPSX'!$N$7="..."),AND(G1281="242",'242 - CPSX'!$L$7="...")),"...",MONTH(B1281)),"")</f>
        <v>9</v>
      </c>
      <c r="B1281" s="10">
        <v>41897</v>
      </c>
      <c r="C1281" s="11" t="s">
        <v>46</v>
      </c>
      <c r="D1281" s="10">
        <v>41897</v>
      </c>
      <c r="E1281" s="8" t="s">
        <v>469</v>
      </c>
      <c r="F1281" s="5">
        <v>489528000</v>
      </c>
      <c r="G1281" s="15" t="s">
        <v>16</v>
      </c>
      <c r="H1281" s="7" t="s">
        <v>24</v>
      </c>
      <c r="I1281" s="5" t="str">
        <f>IF(AND(G1281="154",'154 - CPSX'!$L$7=TH!A1281),"154",IF(AND(G1281="632",'632 - CPSX'!$K$7=TH!A1281),"632",IF(AND(G1281="6421",'641 - CPSX'!$K$7=TH!A1281),"641",IF(AND(G1281="6422",'642 - CPSX'!$N$7=TH!A1281),"642",IF(AND(G1281="242",'242 - CPSX'!$L$7=TH!A1281),"242","")))))</f>
        <v/>
      </c>
    </row>
    <row r="1282" spans="1:9">
      <c r="A1282" s="6">
        <f>IF(B1282&lt;&gt;"",IF(OR(AND(G1282="154",'154 - CPSX'!$L$7="..."),AND(G1282="632",'632 - CPSX'!$K$7="..."),AND(G1282="641",'641 - CPSX'!$K$7="..."),AND(G1282="642",'642 - CPSX'!$N$7="..."),AND(G1282="242",'242 - CPSX'!$L$7="...")),"...",MONTH(B1282)),"")</f>
        <v>9</v>
      </c>
      <c r="B1282" s="10">
        <v>41899</v>
      </c>
      <c r="C1282" s="11" t="s">
        <v>47</v>
      </c>
      <c r="D1282" s="10">
        <v>41899</v>
      </c>
      <c r="E1282" s="8" t="s">
        <v>469</v>
      </c>
      <c r="F1282" s="5">
        <v>678132000</v>
      </c>
      <c r="G1282" s="15" t="s">
        <v>16</v>
      </c>
      <c r="H1282" s="7" t="s">
        <v>24</v>
      </c>
      <c r="I1282" s="5" t="str">
        <f>IF(AND(G1282="154",'154 - CPSX'!$L$7=TH!A1282),"154",IF(AND(G1282="632",'632 - CPSX'!$K$7=TH!A1282),"632",IF(AND(G1282="6421",'641 - CPSX'!$K$7=TH!A1282),"641",IF(AND(G1282="6422",'642 - CPSX'!$N$7=TH!A1282),"642",IF(AND(G1282="242",'242 - CPSX'!$L$7=TH!A1282),"242","")))))</f>
        <v/>
      </c>
    </row>
    <row r="1283" spans="1:9">
      <c r="A1283" s="6">
        <f>IF(B1283&lt;&gt;"",IF(OR(AND(G1283="154",'154 - CPSX'!$L$7="..."),AND(G1283="632",'632 - CPSX'!$K$7="..."),AND(G1283="641",'641 - CPSX'!$K$7="..."),AND(G1283="642",'642 - CPSX'!$N$7="..."),AND(G1283="242",'242 - CPSX'!$L$7="...")),"...",MONTH(B1283)),"")</f>
        <v>9</v>
      </c>
      <c r="B1283" s="10">
        <v>41901</v>
      </c>
      <c r="C1283" s="11" t="s">
        <v>48</v>
      </c>
      <c r="D1283" s="10">
        <v>41901</v>
      </c>
      <c r="E1283" s="8" t="s">
        <v>469</v>
      </c>
      <c r="F1283" s="5">
        <v>533364000</v>
      </c>
      <c r="G1283" s="15" t="s">
        <v>16</v>
      </c>
      <c r="H1283" s="7" t="s">
        <v>24</v>
      </c>
      <c r="I1283" s="5" t="str">
        <f>IF(AND(G1283="154",'154 - CPSX'!$L$7=TH!A1283),"154",IF(AND(G1283="632",'632 - CPSX'!$K$7=TH!A1283),"632",IF(AND(G1283="6421",'641 - CPSX'!$K$7=TH!A1283),"641",IF(AND(G1283="6422",'642 - CPSX'!$N$7=TH!A1283),"642",IF(AND(G1283="242",'242 - CPSX'!$L$7=TH!A1283),"242","")))))</f>
        <v/>
      </c>
    </row>
    <row r="1284" spans="1:9">
      <c r="A1284" s="6">
        <f>IF(B1284&lt;&gt;"",IF(OR(AND(G1284="154",'154 - CPSX'!$L$7="..."),AND(G1284="632",'632 - CPSX'!$K$7="..."),AND(G1284="641",'641 - CPSX'!$K$7="..."),AND(G1284="642",'642 - CPSX'!$N$7="..."),AND(G1284="242",'242 - CPSX'!$L$7="...")),"...",MONTH(B1284)),"")</f>
        <v>9</v>
      </c>
      <c r="B1284" s="10">
        <v>41883</v>
      </c>
      <c r="C1284" s="11" t="s">
        <v>41</v>
      </c>
      <c r="D1284" s="10">
        <v>41883</v>
      </c>
      <c r="E1284" s="8" t="s">
        <v>467</v>
      </c>
      <c r="F1284" s="5">
        <v>317440000</v>
      </c>
      <c r="G1284" s="15" t="s">
        <v>16</v>
      </c>
      <c r="H1284" s="7" t="s">
        <v>24</v>
      </c>
      <c r="I1284" s="5" t="str">
        <f>IF(AND(G1284="154",'154 - CPSX'!$L$7=TH!A1284),"154",IF(AND(G1284="632",'632 - CPSX'!$K$7=TH!A1284),"632",IF(AND(G1284="6421",'641 - CPSX'!$K$7=TH!A1284),"641",IF(AND(G1284="6422",'642 - CPSX'!$N$7=TH!A1284),"642",IF(AND(G1284="242",'242 - CPSX'!$L$7=TH!A1284),"242","")))))</f>
        <v/>
      </c>
    </row>
    <row r="1285" spans="1:9">
      <c r="A1285" s="6">
        <f>IF(B1285&lt;&gt;"",IF(OR(AND(G1285="154",'154 - CPSX'!$L$7="..."),AND(G1285="632",'632 - CPSX'!$K$7="..."),AND(G1285="641",'641 - CPSX'!$K$7="..."),AND(G1285="642",'642 - CPSX'!$N$7="..."),AND(G1285="242",'242 - CPSX'!$L$7="...")),"...",MONTH(B1285)),"")</f>
        <v>9</v>
      </c>
      <c r="B1285" s="10">
        <v>41887</v>
      </c>
      <c r="C1285" s="11" t="s">
        <v>53</v>
      </c>
      <c r="D1285" s="10">
        <v>41887</v>
      </c>
      <c r="E1285" s="8" t="s">
        <v>475</v>
      </c>
      <c r="F1285" s="5">
        <v>3600080</v>
      </c>
      <c r="G1285" s="15" t="s">
        <v>16</v>
      </c>
      <c r="H1285" s="7" t="s">
        <v>22</v>
      </c>
      <c r="I1285" s="5" t="str">
        <f>IF(AND(G1285="154",'154 - CPSX'!$L$7=TH!A1285),"154",IF(AND(G1285="632",'632 - CPSX'!$K$7=TH!A1285),"632",IF(AND(G1285="6421",'641 - CPSX'!$K$7=TH!A1285),"641",IF(AND(G1285="6422",'642 - CPSX'!$N$7=TH!A1285),"642",IF(AND(G1285="242",'242 - CPSX'!$L$7=TH!A1285),"242","")))))</f>
        <v/>
      </c>
    </row>
    <row r="1286" spans="1:9">
      <c r="A1286" s="6">
        <f>IF(B1286&lt;&gt;"",IF(OR(AND(G1286="154",'154 - CPSX'!$L$7="..."),AND(G1286="632",'632 - CPSX'!$K$7="..."),AND(G1286="641",'641 - CPSX'!$K$7="..."),AND(G1286="642",'642 - CPSX'!$N$7="..."),AND(G1286="242",'242 - CPSX'!$L$7="...")),"...",MONTH(B1286)),"")</f>
        <v>9</v>
      </c>
      <c r="B1286" s="10">
        <v>41887</v>
      </c>
      <c r="C1286" s="11" t="s">
        <v>53</v>
      </c>
      <c r="D1286" s="10">
        <v>41887</v>
      </c>
      <c r="E1286" s="8" t="s">
        <v>476</v>
      </c>
      <c r="F1286" s="5">
        <v>1750000</v>
      </c>
      <c r="G1286" s="15" t="s">
        <v>16</v>
      </c>
      <c r="H1286" s="7" t="s">
        <v>22</v>
      </c>
      <c r="I1286" s="5" t="str">
        <f>IF(AND(G1286="154",'154 - CPSX'!$L$7=TH!A1286),"154",IF(AND(G1286="632",'632 - CPSX'!$K$7=TH!A1286),"632",IF(AND(G1286="6421",'641 - CPSX'!$K$7=TH!A1286),"641",IF(AND(G1286="6422",'642 - CPSX'!$N$7=TH!A1286),"642",IF(AND(G1286="242",'242 - CPSX'!$L$7=TH!A1286),"242","")))))</f>
        <v/>
      </c>
    </row>
    <row r="1287" spans="1:9">
      <c r="A1287" s="6">
        <f>IF(B1287&lt;&gt;"",IF(OR(AND(G1287="154",'154 - CPSX'!$L$7="..."),AND(G1287="632",'632 - CPSX'!$K$7="..."),AND(G1287="641",'641 - CPSX'!$K$7="..."),AND(G1287="642",'642 - CPSX'!$N$7="..."),AND(G1287="242",'242 - CPSX'!$L$7="...")),"...",MONTH(B1287)),"")</f>
        <v>9</v>
      </c>
      <c r="B1287" s="10">
        <v>41887</v>
      </c>
      <c r="C1287" s="11" t="s">
        <v>53</v>
      </c>
      <c r="D1287" s="10">
        <v>41887</v>
      </c>
      <c r="E1287" s="8" t="s">
        <v>477</v>
      </c>
      <c r="F1287" s="5">
        <v>12299999</v>
      </c>
      <c r="G1287" s="15" t="s">
        <v>16</v>
      </c>
      <c r="H1287" s="7" t="s">
        <v>22</v>
      </c>
      <c r="I1287" s="5" t="str">
        <f>IF(AND(G1287="154",'154 - CPSX'!$L$7=TH!A1287),"154",IF(AND(G1287="632",'632 - CPSX'!$K$7=TH!A1287),"632",IF(AND(G1287="6421",'641 - CPSX'!$K$7=TH!A1287),"641",IF(AND(G1287="6422",'642 - CPSX'!$N$7=TH!A1287),"642",IF(AND(G1287="242",'242 - CPSX'!$L$7=TH!A1287),"242","")))))</f>
        <v/>
      </c>
    </row>
    <row r="1288" spans="1:9">
      <c r="A1288" s="6">
        <f>IF(B1288&lt;&gt;"",IF(OR(AND(G1288="154",'154 - CPSX'!$L$7="..."),AND(G1288="632",'632 - CPSX'!$K$7="..."),AND(G1288="641",'641 - CPSX'!$K$7="..."),AND(G1288="642",'642 - CPSX'!$N$7="..."),AND(G1288="242",'242 - CPSX'!$L$7="...")),"...",MONTH(B1288)),"")</f>
        <v>9</v>
      </c>
      <c r="B1288" s="10">
        <v>41887</v>
      </c>
      <c r="C1288" s="11" t="s">
        <v>53</v>
      </c>
      <c r="D1288" s="10">
        <v>41887</v>
      </c>
      <c r="E1288" s="8" t="s">
        <v>478</v>
      </c>
      <c r="F1288" s="5">
        <v>1925000</v>
      </c>
      <c r="G1288" s="15" t="s">
        <v>16</v>
      </c>
      <c r="H1288" s="7" t="s">
        <v>22</v>
      </c>
      <c r="I1288" s="5" t="str">
        <f>IF(AND(G1288="154",'154 - CPSX'!$L$7=TH!A1288),"154",IF(AND(G1288="632",'632 - CPSX'!$K$7=TH!A1288),"632",IF(AND(G1288="6421",'641 - CPSX'!$K$7=TH!A1288),"641",IF(AND(G1288="6422",'642 - CPSX'!$N$7=TH!A1288),"642",IF(AND(G1288="242",'242 - CPSX'!$L$7=TH!A1288),"242","")))))</f>
        <v/>
      </c>
    </row>
    <row r="1289" spans="1:9">
      <c r="A1289" s="6">
        <f>IF(B1289&lt;&gt;"",IF(OR(AND(G1289="154",'154 - CPSX'!$L$7="..."),AND(G1289="632",'632 - CPSX'!$K$7="..."),AND(G1289="641",'641 - CPSX'!$K$7="..."),AND(G1289="642",'642 - CPSX'!$N$7="..."),AND(G1289="242",'242 - CPSX'!$L$7="...")),"...",MONTH(B1289)),"")</f>
        <v>9</v>
      </c>
      <c r="B1289" s="10">
        <v>41887</v>
      </c>
      <c r="C1289" s="11" t="s">
        <v>53</v>
      </c>
      <c r="D1289" s="10">
        <v>41887</v>
      </c>
      <c r="E1289" s="8" t="s">
        <v>509</v>
      </c>
      <c r="F1289" s="5">
        <v>30530000</v>
      </c>
      <c r="G1289" s="15" t="s">
        <v>16</v>
      </c>
      <c r="H1289" s="7" t="s">
        <v>22</v>
      </c>
      <c r="I1289" s="5" t="str">
        <f>IF(AND(G1289="154",'154 - CPSX'!$L$7=TH!A1289),"154",IF(AND(G1289="632",'632 - CPSX'!$K$7=TH!A1289),"632",IF(AND(G1289="6421",'641 - CPSX'!$K$7=TH!A1289),"641",IF(AND(G1289="6422",'642 - CPSX'!$N$7=TH!A1289),"642",IF(AND(G1289="242",'242 - CPSX'!$L$7=TH!A1289),"242","")))))</f>
        <v/>
      </c>
    </row>
    <row r="1290" spans="1:9">
      <c r="A1290" s="6">
        <f>IF(B1290&lt;&gt;"",IF(OR(AND(G1290="154",'154 - CPSX'!$L$7="..."),AND(G1290="632",'632 - CPSX'!$K$7="..."),AND(G1290="641",'641 - CPSX'!$K$7="..."),AND(G1290="642",'642 - CPSX'!$N$7="..."),AND(G1290="242",'242 - CPSX'!$L$7="...")),"...",MONTH(B1290)),"")</f>
        <v>9</v>
      </c>
      <c r="B1290" s="10">
        <v>41887</v>
      </c>
      <c r="C1290" s="11" t="s">
        <v>54</v>
      </c>
      <c r="D1290" s="10">
        <v>41887</v>
      </c>
      <c r="E1290" s="8" t="s">
        <v>479</v>
      </c>
      <c r="F1290" s="5">
        <v>2871000</v>
      </c>
      <c r="G1290" s="15" t="s">
        <v>16</v>
      </c>
      <c r="H1290" s="7" t="s">
        <v>22</v>
      </c>
      <c r="I1290" s="5" t="str">
        <f>IF(AND(G1290="154",'154 - CPSX'!$L$7=TH!A1290),"154",IF(AND(G1290="632",'632 - CPSX'!$K$7=TH!A1290),"632",IF(AND(G1290="6421",'641 - CPSX'!$K$7=TH!A1290),"641",IF(AND(G1290="6422",'642 - CPSX'!$N$7=TH!A1290),"642",IF(AND(G1290="242",'242 - CPSX'!$L$7=TH!A1290),"242","")))))</f>
        <v/>
      </c>
    </row>
    <row r="1291" spans="1:9">
      <c r="A1291" s="6">
        <f>IF(B1291&lt;&gt;"",IF(OR(AND(G1291="154",'154 - CPSX'!$L$7="..."),AND(G1291="632",'632 - CPSX'!$K$7="..."),AND(G1291="641",'641 - CPSX'!$K$7="..."),AND(G1291="642",'642 - CPSX'!$N$7="..."),AND(G1291="242",'242 - CPSX'!$L$7="...")),"...",MONTH(B1291)),"")</f>
        <v>9</v>
      </c>
      <c r="B1291" s="10">
        <v>41887</v>
      </c>
      <c r="C1291" s="11" t="s">
        <v>54</v>
      </c>
      <c r="D1291" s="10">
        <v>41887</v>
      </c>
      <c r="E1291" s="8" t="s">
        <v>480</v>
      </c>
      <c r="F1291" s="5">
        <v>2390247</v>
      </c>
      <c r="G1291" s="15" t="s">
        <v>16</v>
      </c>
      <c r="H1291" s="7" t="s">
        <v>22</v>
      </c>
      <c r="I1291" s="5" t="str">
        <f>IF(AND(G1291="154",'154 - CPSX'!$L$7=TH!A1291),"154",IF(AND(G1291="632",'632 - CPSX'!$K$7=TH!A1291),"632",IF(AND(G1291="6421",'641 - CPSX'!$K$7=TH!A1291),"641",IF(AND(G1291="6422",'642 - CPSX'!$N$7=TH!A1291),"642",IF(AND(G1291="242",'242 - CPSX'!$L$7=TH!A1291),"242","")))))</f>
        <v/>
      </c>
    </row>
    <row r="1292" spans="1:9">
      <c r="A1292" s="6">
        <f>IF(B1292&lt;&gt;"",IF(OR(AND(G1292="154",'154 - CPSX'!$L$7="..."),AND(G1292="632",'632 - CPSX'!$K$7="..."),AND(G1292="641",'641 - CPSX'!$K$7="..."),AND(G1292="642",'642 - CPSX'!$N$7="..."),AND(G1292="242",'242 - CPSX'!$L$7="...")),"...",MONTH(B1292)),"")</f>
        <v>9</v>
      </c>
      <c r="B1292" s="10">
        <v>41887</v>
      </c>
      <c r="C1292" s="11" t="s">
        <v>54</v>
      </c>
      <c r="D1292" s="10">
        <v>41887</v>
      </c>
      <c r="E1292" s="8" t="s">
        <v>482</v>
      </c>
      <c r="F1292" s="5">
        <v>8092000</v>
      </c>
      <c r="G1292" s="15" t="s">
        <v>16</v>
      </c>
      <c r="H1292" s="7" t="s">
        <v>22</v>
      </c>
      <c r="I1292" s="5" t="str">
        <f>IF(AND(G1292="154",'154 - CPSX'!$L$7=TH!A1292),"154",IF(AND(G1292="632",'632 - CPSX'!$K$7=TH!A1292),"632",IF(AND(G1292="6421",'641 - CPSX'!$K$7=TH!A1292),"641",IF(AND(G1292="6422",'642 - CPSX'!$N$7=TH!A1292),"642",IF(AND(G1292="242",'242 - CPSX'!$L$7=TH!A1292),"242","")))))</f>
        <v/>
      </c>
    </row>
    <row r="1293" spans="1:9">
      <c r="A1293" s="6">
        <f>IF(B1293&lt;&gt;"",IF(OR(AND(G1293="154",'154 - CPSX'!$L$7="..."),AND(G1293="632",'632 - CPSX'!$K$7="..."),AND(G1293="641",'641 - CPSX'!$K$7="..."),AND(G1293="642",'642 - CPSX'!$N$7="..."),AND(G1293="242",'242 - CPSX'!$L$7="...")),"...",MONTH(B1293)),"")</f>
        <v>9</v>
      </c>
      <c r="B1293" s="10">
        <v>41887</v>
      </c>
      <c r="C1293" s="11" t="s">
        <v>54</v>
      </c>
      <c r="D1293" s="10">
        <v>41887</v>
      </c>
      <c r="E1293" s="8" t="s">
        <v>481</v>
      </c>
      <c r="F1293" s="5">
        <v>6440000</v>
      </c>
      <c r="G1293" s="15" t="s">
        <v>16</v>
      </c>
      <c r="H1293" s="7" t="s">
        <v>22</v>
      </c>
      <c r="I1293" s="5" t="str">
        <f>IF(AND(G1293="154",'154 - CPSX'!$L$7=TH!A1293),"154",IF(AND(G1293="632",'632 - CPSX'!$K$7=TH!A1293),"632",IF(AND(G1293="6421",'641 - CPSX'!$K$7=TH!A1293),"641",IF(AND(G1293="6422",'642 - CPSX'!$N$7=TH!A1293),"642",IF(AND(G1293="242",'242 - CPSX'!$L$7=TH!A1293),"242","")))))</f>
        <v/>
      </c>
    </row>
    <row r="1294" spans="1:9">
      <c r="A1294" s="6">
        <f>IF(B1294&lt;&gt;"",IF(OR(AND(G1294="154",'154 - CPSX'!$L$7="..."),AND(G1294="632",'632 - CPSX'!$K$7="..."),AND(G1294="641",'641 - CPSX'!$K$7="..."),AND(G1294="642",'642 - CPSX'!$N$7="..."),AND(G1294="242",'242 - CPSX'!$L$7="...")),"...",MONTH(B1294)),"")</f>
        <v>9</v>
      </c>
      <c r="B1294" s="10">
        <v>41892</v>
      </c>
      <c r="C1294" s="11" t="s">
        <v>55</v>
      </c>
      <c r="D1294" s="10">
        <v>41892</v>
      </c>
      <c r="E1294" s="8" t="s">
        <v>555</v>
      </c>
      <c r="F1294" s="5">
        <v>6200000</v>
      </c>
      <c r="G1294" s="15" t="s">
        <v>16</v>
      </c>
      <c r="H1294" s="7" t="s">
        <v>22</v>
      </c>
      <c r="I1294" s="5" t="str">
        <f>IF(AND(G1294="154",'154 - CPSX'!$L$7=TH!A1294),"154",IF(AND(G1294="632",'632 - CPSX'!$K$7=TH!A1294),"632",IF(AND(G1294="6421",'641 - CPSX'!$K$7=TH!A1294),"641",IF(AND(G1294="6422",'642 - CPSX'!$N$7=TH!A1294),"642",IF(AND(G1294="242",'242 - CPSX'!$L$7=TH!A1294),"242","")))))</f>
        <v/>
      </c>
    </row>
    <row r="1295" spans="1:9">
      <c r="A1295" s="6">
        <f>IF(B1295&lt;&gt;"",IF(OR(AND(G1295="154",'154 - CPSX'!$L$7="..."),AND(G1295="632",'632 - CPSX'!$K$7="..."),AND(G1295="641",'641 - CPSX'!$K$7="..."),AND(G1295="642",'642 - CPSX'!$N$7="..."),AND(G1295="242",'242 - CPSX'!$L$7="...")),"...",MONTH(B1295)),"")</f>
        <v>9</v>
      </c>
      <c r="B1295" s="10">
        <v>41892</v>
      </c>
      <c r="C1295" s="11" t="s">
        <v>55</v>
      </c>
      <c r="D1295" s="10">
        <v>41892</v>
      </c>
      <c r="E1295" s="8" t="s">
        <v>556</v>
      </c>
      <c r="F1295" s="5">
        <v>9453780</v>
      </c>
      <c r="G1295" s="15" t="s">
        <v>16</v>
      </c>
      <c r="H1295" s="7" t="s">
        <v>22</v>
      </c>
      <c r="I1295" s="5" t="str">
        <f>IF(AND(G1295="154",'154 - CPSX'!$L$7=TH!A1295),"154",IF(AND(G1295="632",'632 - CPSX'!$K$7=TH!A1295),"632",IF(AND(G1295="6421",'641 - CPSX'!$K$7=TH!A1295),"641",IF(AND(G1295="6422",'642 - CPSX'!$N$7=TH!A1295),"642",IF(AND(G1295="242",'242 - CPSX'!$L$7=TH!A1295),"242","")))))</f>
        <v/>
      </c>
    </row>
    <row r="1296" spans="1:9">
      <c r="A1296" s="6">
        <f>IF(B1296&lt;&gt;"",IF(OR(AND(G1296="154",'154 - CPSX'!$L$7="..."),AND(G1296="632",'632 - CPSX'!$K$7="..."),AND(G1296="641",'641 - CPSX'!$K$7="..."),AND(G1296="642",'642 - CPSX'!$N$7="..."),AND(G1296="242",'242 - CPSX'!$L$7="...")),"...",MONTH(B1296)),"")</f>
        <v>9</v>
      </c>
      <c r="B1296" s="10">
        <v>41892</v>
      </c>
      <c r="C1296" s="11" t="s">
        <v>55</v>
      </c>
      <c r="D1296" s="10">
        <v>41892</v>
      </c>
      <c r="E1296" s="8" t="s">
        <v>485</v>
      </c>
      <c r="F1296" s="5">
        <v>38016000</v>
      </c>
      <c r="G1296" s="15" t="s">
        <v>16</v>
      </c>
      <c r="H1296" s="7" t="s">
        <v>22</v>
      </c>
      <c r="I1296" s="5" t="str">
        <f>IF(AND(G1296="154",'154 - CPSX'!$L$7=TH!A1296),"154",IF(AND(G1296="632",'632 - CPSX'!$K$7=TH!A1296),"632",IF(AND(G1296="6421",'641 - CPSX'!$K$7=TH!A1296),"641",IF(AND(G1296="6422",'642 - CPSX'!$N$7=TH!A1296),"642",IF(AND(G1296="242",'242 - CPSX'!$L$7=TH!A1296),"242","")))))</f>
        <v/>
      </c>
    </row>
    <row r="1297" spans="1:9">
      <c r="A1297" s="6">
        <f>IF(B1297&lt;&gt;"",IF(OR(AND(G1297="154",'154 - CPSX'!$L$7="..."),AND(G1297="632",'632 - CPSX'!$K$7="..."),AND(G1297="641",'641 - CPSX'!$K$7="..."),AND(G1297="642",'642 - CPSX'!$N$7="..."),AND(G1297="242",'242 - CPSX'!$L$7="...")),"...",MONTH(B1297)),"")</f>
        <v>9</v>
      </c>
      <c r="B1297" s="10">
        <v>41912</v>
      </c>
      <c r="C1297" s="11" t="s">
        <v>39</v>
      </c>
      <c r="D1297" s="10">
        <v>41912</v>
      </c>
      <c r="E1297" s="8" t="s">
        <v>60</v>
      </c>
      <c r="F1297" s="5">
        <v>3500000</v>
      </c>
      <c r="G1297" s="15" t="s">
        <v>16</v>
      </c>
      <c r="H1297" s="7" t="s">
        <v>61</v>
      </c>
      <c r="I1297" s="5" t="str">
        <f>IF(AND(G1297="154",'154 - CPSX'!$L$7=TH!A1297),"154",IF(AND(G1297="632",'632 - CPSX'!$K$7=TH!A1297),"632",IF(AND(G1297="6421",'641 - CPSX'!$K$7=TH!A1297),"641",IF(AND(G1297="6422",'642 - CPSX'!$N$7=TH!A1297),"642",IF(AND(G1297="242",'242 - CPSX'!$L$7=TH!A1297),"242","")))))</f>
        <v/>
      </c>
    </row>
    <row r="1298" spans="1:9">
      <c r="A1298" s="6">
        <f>IF(B1298&lt;&gt;"",IF(OR(AND(G1298="154",'154 - CPSX'!$L$7="..."),AND(G1298="632",'632 - CPSX'!$K$7="..."),AND(G1298="641",'641 - CPSX'!$K$7="..."),AND(G1298="642",'642 - CPSX'!$N$7="..."),AND(G1298="242",'242 - CPSX'!$L$7="...")),"...",MONTH(B1298)),"")</f>
        <v>9</v>
      </c>
      <c r="B1298" s="10">
        <v>41912</v>
      </c>
      <c r="C1298" s="11" t="s">
        <v>39</v>
      </c>
      <c r="D1298" s="10">
        <v>41912</v>
      </c>
      <c r="E1298" s="8" t="s">
        <v>62</v>
      </c>
      <c r="F1298" s="5">
        <v>15225379</v>
      </c>
      <c r="G1298" s="15" t="s">
        <v>16</v>
      </c>
      <c r="H1298" s="7" t="s">
        <v>61</v>
      </c>
      <c r="I1298" s="5" t="str">
        <f>IF(AND(G1298="154",'154 - CPSX'!$L$7=TH!A1298),"154",IF(AND(G1298="632",'632 - CPSX'!$K$7=TH!A1298),"632",IF(AND(G1298="6421",'641 - CPSX'!$K$7=TH!A1298),"641",IF(AND(G1298="6422",'642 - CPSX'!$N$7=TH!A1298),"642",IF(AND(G1298="242",'242 - CPSX'!$L$7=TH!A1298),"242","")))))</f>
        <v/>
      </c>
    </row>
    <row r="1299" spans="1:9">
      <c r="A1299" s="6">
        <f>IF(B1299&lt;&gt;"",IF(OR(AND(G1299="154",'154 - CPSX'!$L$7="..."),AND(G1299="632",'632 - CPSX'!$K$7="..."),AND(G1299="641",'641 - CPSX'!$K$7="..."),AND(G1299="642",'642 - CPSX'!$N$7="..."),AND(G1299="242",'242 - CPSX'!$L$7="...")),"...",MONTH(B1299)),"")</f>
        <v>9</v>
      </c>
      <c r="B1299" s="10">
        <v>41912</v>
      </c>
      <c r="C1299" s="11" t="s">
        <v>39</v>
      </c>
      <c r="D1299" s="10">
        <v>41912</v>
      </c>
      <c r="E1299" s="8" t="s">
        <v>63</v>
      </c>
      <c r="F1299" s="5">
        <v>46464981</v>
      </c>
      <c r="G1299" s="15" t="s">
        <v>16</v>
      </c>
      <c r="H1299" s="7" t="s">
        <v>61</v>
      </c>
      <c r="I1299" s="5" t="str">
        <f>IF(AND(G1299="154",'154 - CPSX'!$L$7=TH!A1299),"154",IF(AND(G1299="632",'632 - CPSX'!$K$7=TH!A1299),"632",IF(AND(G1299="6421",'641 - CPSX'!$K$7=TH!A1299),"641",IF(AND(G1299="6422",'642 - CPSX'!$N$7=TH!A1299),"642",IF(AND(G1299="242",'242 - CPSX'!$L$7=TH!A1299),"242","")))))</f>
        <v/>
      </c>
    </row>
    <row r="1300" spans="1:9">
      <c r="A1300" s="6">
        <f>IF(B1300&lt;&gt;"",IF(OR(AND(G1300="154",'154 - CPSX'!$L$7="..."),AND(G1300="632",'632 - CPSX'!$K$7="..."),AND(G1300="641",'641 - CPSX'!$K$7="..."),AND(G1300="642",'642 - CPSX'!$N$7="..."),AND(G1300="242",'242 - CPSX'!$L$7="...")),"...",MONTH(B1300)),"")</f>
        <v>9</v>
      </c>
      <c r="B1300" s="10">
        <v>41912</v>
      </c>
      <c r="C1300" s="11" t="s">
        <v>39</v>
      </c>
      <c r="D1300" s="10">
        <v>41912</v>
      </c>
      <c r="E1300" s="8" t="s">
        <v>64</v>
      </c>
      <c r="F1300" s="5">
        <v>36231014</v>
      </c>
      <c r="G1300" s="15" t="s">
        <v>16</v>
      </c>
      <c r="H1300" s="7" t="s">
        <v>61</v>
      </c>
      <c r="I1300" s="5" t="str">
        <f>IF(AND(G1300="154",'154 - CPSX'!$L$7=TH!A1300),"154",IF(AND(G1300="632",'632 - CPSX'!$K$7=TH!A1300),"632",IF(AND(G1300="6421",'641 - CPSX'!$K$7=TH!A1300),"641",IF(AND(G1300="6422",'642 - CPSX'!$N$7=TH!A1300),"642",IF(AND(G1300="242",'242 - CPSX'!$L$7=TH!A1300),"242","")))))</f>
        <v/>
      </c>
    </row>
    <row r="1301" spans="1:9">
      <c r="A1301" s="6">
        <f>IF(B1301&lt;&gt;"",IF(OR(AND(G1301="154",'154 - CPSX'!$L$7="..."),AND(G1301="632",'632 - CPSX'!$K$7="..."),AND(G1301="641",'641 - CPSX'!$K$7="..."),AND(G1301="642",'642 - CPSX'!$N$7="..."),AND(G1301="242",'242 - CPSX'!$L$7="...")),"...",MONTH(B1301)),"")</f>
        <v>9</v>
      </c>
      <c r="B1301" s="10">
        <v>41912</v>
      </c>
      <c r="C1301" s="11" t="s">
        <v>39</v>
      </c>
      <c r="D1301" s="10">
        <v>41912</v>
      </c>
      <c r="E1301" s="8" t="s">
        <v>65</v>
      </c>
      <c r="F1301" s="5">
        <v>10859839</v>
      </c>
      <c r="G1301" s="15" t="s">
        <v>16</v>
      </c>
      <c r="H1301" s="7" t="s">
        <v>61</v>
      </c>
      <c r="I1301" s="5" t="str">
        <f>IF(AND(G1301="154",'154 - CPSX'!$L$7=TH!A1301),"154",IF(AND(G1301="632",'632 - CPSX'!$K$7=TH!A1301),"632",IF(AND(G1301="6421",'641 - CPSX'!$K$7=TH!A1301),"641",IF(AND(G1301="6422",'642 - CPSX'!$N$7=TH!A1301),"642",IF(AND(G1301="242",'242 - CPSX'!$L$7=TH!A1301),"242","")))))</f>
        <v/>
      </c>
    </row>
    <row r="1302" spans="1:9">
      <c r="A1302" s="6">
        <f>IF(B1302&lt;&gt;"",IF(OR(AND(G1302="154",'154 - CPSX'!$L$7="..."),AND(G1302="632",'632 - CPSX'!$K$7="..."),AND(G1302="641",'641 - CPSX'!$K$7="..."),AND(G1302="642",'642 - CPSX'!$N$7="..."),AND(G1302="242",'242 - CPSX'!$L$7="...")),"...",MONTH(B1302)),"")</f>
        <v>9</v>
      </c>
      <c r="B1302" s="10">
        <v>41912</v>
      </c>
      <c r="C1302" s="11" t="s">
        <v>39</v>
      </c>
      <c r="D1302" s="10">
        <v>41912</v>
      </c>
      <c r="E1302" s="8" t="s">
        <v>66</v>
      </c>
      <c r="F1302" s="5">
        <v>2615641</v>
      </c>
      <c r="G1302" s="15" t="s">
        <v>16</v>
      </c>
      <c r="H1302" s="7" t="s">
        <v>61</v>
      </c>
      <c r="I1302" s="5" t="str">
        <f>IF(AND(G1302="154",'154 - CPSX'!$L$7=TH!A1302),"154",IF(AND(G1302="632",'632 - CPSX'!$K$7=TH!A1302),"632",IF(AND(G1302="6421",'641 - CPSX'!$K$7=TH!A1302),"641",IF(AND(G1302="6422",'642 - CPSX'!$N$7=TH!A1302),"642",IF(AND(G1302="242",'242 - CPSX'!$L$7=TH!A1302),"242","")))))</f>
        <v/>
      </c>
    </row>
    <row r="1303" spans="1:9">
      <c r="A1303" s="6">
        <f>IF(B1303&lt;&gt;"",IF(OR(AND(G1303="154",'154 - CPSX'!$L$7="..."),AND(G1303="632",'632 - CPSX'!$K$7="..."),AND(G1303="641",'641 - CPSX'!$K$7="..."),AND(G1303="642",'642 - CPSX'!$N$7="..."),AND(G1303="242",'242 - CPSX'!$L$7="...")),"...",MONTH(B1303)),"")</f>
        <v>9</v>
      </c>
      <c r="B1303" s="10">
        <v>41912</v>
      </c>
      <c r="C1303" s="11" t="s">
        <v>39</v>
      </c>
      <c r="D1303" s="10">
        <v>41912</v>
      </c>
      <c r="E1303" s="8" t="s">
        <v>67</v>
      </c>
      <c r="F1303" s="5">
        <v>10010706</v>
      </c>
      <c r="G1303" s="15" t="s">
        <v>16</v>
      </c>
      <c r="H1303" s="7" t="s">
        <v>68</v>
      </c>
      <c r="I1303" s="5" t="str">
        <f>IF(AND(G1303="154",'154 - CPSX'!$L$7=TH!A1303),"154",IF(AND(G1303="632",'632 - CPSX'!$K$7=TH!A1303),"632",IF(AND(G1303="6421",'641 - CPSX'!$K$7=TH!A1303),"641",IF(AND(G1303="6422",'642 - CPSX'!$N$7=TH!A1303),"642",IF(AND(G1303="242",'242 - CPSX'!$L$7=TH!A1303),"242","")))))</f>
        <v/>
      </c>
    </row>
    <row r="1304" spans="1:9">
      <c r="A1304" s="6">
        <f>IF(B1304&lt;&gt;"",IF(OR(AND(G1304="154",'154 - CPSX'!$L$7="..."),AND(G1304="632",'632 - CPSX'!$K$7="..."),AND(G1304="641",'641 - CPSX'!$K$7="..."),AND(G1304="642",'642 - CPSX'!$N$7="..."),AND(G1304="242",'242 - CPSX'!$L$7="...")),"...",MONTH(B1304)),"")</f>
        <v>9</v>
      </c>
      <c r="B1304" s="10">
        <v>41912</v>
      </c>
      <c r="C1304" s="11" t="s">
        <v>39</v>
      </c>
      <c r="D1304" s="10">
        <v>41912</v>
      </c>
      <c r="E1304" s="8" t="s">
        <v>69</v>
      </c>
      <c r="F1304" s="5">
        <v>1816167</v>
      </c>
      <c r="G1304" s="15" t="s">
        <v>16</v>
      </c>
      <c r="H1304" s="7" t="s">
        <v>61</v>
      </c>
      <c r="I1304" s="5" t="str">
        <f>IF(AND(G1304="154",'154 - CPSX'!$L$7=TH!A1304),"154",IF(AND(G1304="632",'632 - CPSX'!$K$7=TH!A1304),"632",IF(AND(G1304="6421",'641 - CPSX'!$K$7=TH!A1304),"641",IF(AND(G1304="6422",'642 - CPSX'!$N$7=TH!A1304),"642",IF(AND(G1304="242",'242 - CPSX'!$L$7=TH!A1304),"242","")))))</f>
        <v/>
      </c>
    </row>
    <row r="1305" spans="1:9">
      <c r="A1305" s="6">
        <f>IF(B1305&lt;&gt;"",IF(OR(AND(G1305="154",'154 - CPSX'!$L$7="..."),AND(G1305="632",'632 - CPSX'!$K$7="..."),AND(G1305="641",'641 - CPSX'!$K$7="..."),AND(G1305="642",'642 - CPSX'!$N$7="..."),AND(G1305="242",'242 - CPSX'!$L$7="...")),"...",MONTH(B1305)),"")</f>
        <v>9</v>
      </c>
      <c r="B1305" s="10">
        <v>41912</v>
      </c>
      <c r="C1305" s="11" t="s">
        <v>39</v>
      </c>
      <c r="D1305" s="10">
        <v>41912</v>
      </c>
      <c r="E1305" s="8" t="s">
        <v>76</v>
      </c>
      <c r="F1305" s="5">
        <v>19377625</v>
      </c>
      <c r="G1305" s="15" t="s">
        <v>16</v>
      </c>
      <c r="H1305" s="7" t="s">
        <v>77</v>
      </c>
      <c r="I1305" s="5" t="str">
        <f>IF(AND(G1305="154",'154 - CPSX'!$L$7=TH!A1305),"154",IF(AND(G1305="632",'632 - CPSX'!$K$7=TH!A1305),"632",IF(AND(G1305="6421",'641 - CPSX'!$K$7=TH!A1305),"641",IF(AND(G1305="6422",'642 - CPSX'!$N$7=TH!A1305),"642",IF(AND(G1305="242",'242 - CPSX'!$L$7=TH!A1305),"242","")))))</f>
        <v/>
      </c>
    </row>
    <row r="1306" spans="1:9">
      <c r="A1306" s="6">
        <f>IF(B1306&lt;&gt;"",IF(OR(AND(G1306="154",'154 - CPSX'!$L$7="..."),AND(G1306="632",'632 - CPSX'!$K$7="..."),AND(G1306="641",'641 - CPSX'!$K$7="..."),AND(G1306="642",'642 - CPSX'!$N$7="..."),AND(G1306="242",'242 - CPSX'!$L$7="...")),"...",MONTH(B1306)),"")</f>
        <v>9</v>
      </c>
      <c r="B1306" s="10">
        <v>41912</v>
      </c>
      <c r="C1306" s="11" t="s">
        <v>39</v>
      </c>
      <c r="D1306" s="10">
        <v>41912</v>
      </c>
      <c r="E1306" s="8" t="s">
        <v>78</v>
      </c>
      <c r="F1306" s="5">
        <v>107267708</v>
      </c>
      <c r="G1306" s="15" t="s">
        <v>16</v>
      </c>
      <c r="H1306" s="7" t="s">
        <v>77</v>
      </c>
      <c r="I1306" s="5" t="str">
        <f>IF(AND(G1306="154",'154 - CPSX'!$L$7=TH!A1306),"154",IF(AND(G1306="632",'632 - CPSX'!$K$7=TH!A1306),"632",IF(AND(G1306="6421",'641 - CPSX'!$K$7=TH!A1306),"641",IF(AND(G1306="6422",'642 - CPSX'!$N$7=TH!A1306),"642",IF(AND(G1306="242",'242 - CPSX'!$L$7=TH!A1306),"242","")))))</f>
        <v/>
      </c>
    </row>
    <row r="1307" spans="1:9">
      <c r="A1307" s="6">
        <f>IF(B1307&lt;&gt;"",IF(OR(AND(G1307="154",'154 - CPSX'!$L$7="..."),AND(G1307="632",'632 - CPSX'!$K$7="..."),AND(G1307="641",'641 - CPSX'!$K$7="..."),AND(G1307="642",'642 - CPSX'!$N$7="..."),AND(G1307="242",'242 - CPSX'!$L$7="...")),"...",MONTH(B1307)),"")</f>
        <v>9</v>
      </c>
      <c r="B1307" s="10">
        <v>41912</v>
      </c>
      <c r="C1307" s="11" t="s">
        <v>39</v>
      </c>
      <c r="D1307" s="10">
        <v>41912</v>
      </c>
      <c r="E1307" s="8" t="s">
        <v>79</v>
      </c>
      <c r="F1307" s="5">
        <v>1920000</v>
      </c>
      <c r="G1307" s="15" t="s">
        <v>16</v>
      </c>
      <c r="H1307" s="7" t="s">
        <v>77</v>
      </c>
      <c r="I1307" s="5" t="str">
        <f>IF(AND(G1307="154",'154 - CPSX'!$L$7=TH!A1307),"154",IF(AND(G1307="632",'632 - CPSX'!$K$7=TH!A1307),"632",IF(AND(G1307="6421",'641 - CPSX'!$K$7=TH!A1307),"641",IF(AND(G1307="6422",'642 - CPSX'!$N$7=TH!A1307),"642",IF(AND(G1307="242",'242 - CPSX'!$L$7=TH!A1307),"242","")))))</f>
        <v/>
      </c>
    </row>
    <row r="1308" spans="1:9">
      <c r="A1308" s="6">
        <f>IF(B1308&lt;&gt;"",IF(OR(AND(G1308="154",'154 - CPSX'!$L$7="..."),AND(G1308="632",'632 - CPSX'!$K$7="..."),AND(G1308="641",'641 - CPSX'!$K$7="..."),AND(G1308="642",'642 - CPSX'!$N$7="..."),AND(G1308="242",'242 - CPSX'!$L$7="...")),"...",MONTH(B1308)),"")</f>
        <v>9</v>
      </c>
      <c r="B1308" s="10">
        <v>41912</v>
      </c>
      <c r="C1308" s="11" t="s">
        <v>39</v>
      </c>
      <c r="D1308" s="10">
        <v>41912</v>
      </c>
      <c r="E1308" s="8" t="s">
        <v>80</v>
      </c>
      <c r="F1308" s="5">
        <v>15000000</v>
      </c>
      <c r="G1308" s="15" t="s">
        <v>16</v>
      </c>
      <c r="H1308" s="7" t="s">
        <v>77</v>
      </c>
      <c r="I1308" s="5" t="str">
        <f>IF(AND(G1308="154",'154 - CPSX'!$L$7=TH!A1308),"154",IF(AND(G1308="632",'632 - CPSX'!$K$7=TH!A1308),"632",IF(AND(G1308="6421",'641 - CPSX'!$K$7=TH!A1308),"641",IF(AND(G1308="6422",'642 - CPSX'!$N$7=TH!A1308),"642",IF(AND(G1308="242",'242 - CPSX'!$L$7=TH!A1308),"242","")))))</f>
        <v/>
      </c>
    </row>
    <row r="1309" spans="1:9">
      <c r="A1309" s="6">
        <f>IF(B1309&lt;&gt;"",IF(OR(AND(G1309="154",'154 - CPSX'!$L$7="..."),AND(G1309="632",'632 - CPSX'!$K$7="..."),AND(G1309="641",'641 - CPSX'!$K$7="..."),AND(G1309="642",'642 - CPSX'!$N$7="..."),AND(G1309="242",'242 - CPSX'!$L$7="...")),"...",MONTH(B1309)),"")</f>
        <v>9</v>
      </c>
      <c r="B1309" s="10">
        <v>41912</v>
      </c>
      <c r="C1309" s="11" t="s">
        <v>39</v>
      </c>
      <c r="D1309" s="10">
        <v>41912</v>
      </c>
      <c r="E1309" s="8" t="s">
        <v>81</v>
      </c>
      <c r="F1309" s="5">
        <v>3268080</v>
      </c>
      <c r="G1309" s="15" t="s">
        <v>16</v>
      </c>
      <c r="H1309" s="7" t="s">
        <v>82</v>
      </c>
      <c r="I1309" s="5" t="str">
        <f>IF(AND(G1309="154",'154 - CPSX'!$L$7=TH!A1309),"154",IF(AND(G1309="632",'632 - CPSX'!$K$7=TH!A1309),"632",IF(AND(G1309="6421",'641 - CPSX'!$K$7=TH!A1309),"641",IF(AND(G1309="6422",'642 - CPSX'!$N$7=TH!A1309),"642",IF(AND(G1309="242",'242 - CPSX'!$L$7=TH!A1309),"242","")))))</f>
        <v/>
      </c>
    </row>
    <row r="1310" spans="1:9">
      <c r="A1310" s="6">
        <f>IF(B1310&lt;&gt;"",IF(OR(AND(G1310="154",'154 - CPSX'!$L$7="..."),AND(G1310="632",'632 - CPSX'!$K$7="..."),AND(G1310="641",'641 - CPSX'!$K$7="..."),AND(G1310="642",'642 - CPSX'!$N$7="..."),AND(G1310="242",'242 - CPSX'!$L$7="...")),"...",MONTH(B1310)),"")</f>
        <v>9</v>
      </c>
      <c r="B1310" s="10">
        <v>41912</v>
      </c>
      <c r="C1310" s="11" t="s">
        <v>39</v>
      </c>
      <c r="D1310" s="10">
        <v>41912</v>
      </c>
      <c r="E1310" s="8" t="s">
        <v>83</v>
      </c>
      <c r="F1310" s="5">
        <v>18073620</v>
      </c>
      <c r="G1310" s="15" t="s">
        <v>16</v>
      </c>
      <c r="H1310" s="7" t="s">
        <v>82</v>
      </c>
      <c r="I1310" s="5" t="str">
        <f>IF(AND(G1310="154",'154 - CPSX'!$L$7=TH!A1310),"154",IF(AND(G1310="632",'632 - CPSX'!$K$7=TH!A1310),"632",IF(AND(G1310="6421",'641 - CPSX'!$K$7=TH!A1310),"641",IF(AND(G1310="6422",'642 - CPSX'!$N$7=TH!A1310),"642",IF(AND(G1310="242",'242 - CPSX'!$L$7=TH!A1310),"242","")))))</f>
        <v/>
      </c>
    </row>
    <row r="1311" spans="1:9">
      <c r="A1311" s="6">
        <f>IF(B1311&lt;&gt;"",IF(OR(AND(G1311="154",'154 - CPSX'!$L$7="..."),AND(G1311="632",'632 - CPSX'!$K$7="..."),AND(G1311="641",'641 - CPSX'!$K$7="..."),AND(G1311="642",'642 - CPSX'!$N$7="..."),AND(G1311="242",'242 - CPSX'!$L$7="...")),"...",MONTH(B1311)),"")</f>
        <v>9</v>
      </c>
      <c r="B1311" s="10">
        <v>41912</v>
      </c>
      <c r="C1311" s="11" t="s">
        <v>39</v>
      </c>
      <c r="D1311" s="10">
        <v>41912</v>
      </c>
      <c r="E1311" s="8" t="s">
        <v>84</v>
      </c>
      <c r="F1311" s="5">
        <v>544680</v>
      </c>
      <c r="G1311" s="15" t="s">
        <v>16</v>
      </c>
      <c r="H1311" s="7" t="s">
        <v>85</v>
      </c>
      <c r="I1311" s="5" t="str">
        <f>IF(AND(G1311="154",'154 - CPSX'!$L$7=TH!A1311),"154",IF(AND(G1311="632",'632 - CPSX'!$K$7=TH!A1311),"632",IF(AND(G1311="6421",'641 - CPSX'!$K$7=TH!A1311),"641",IF(AND(G1311="6422",'642 - CPSX'!$N$7=TH!A1311),"642",IF(AND(G1311="242",'242 - CPSX'!$L$7=TH!A1311),"242","")))))</f>
        <v/>
      </c>
    </row>
    <row r="1312" spans="1:9">
      <c r="A1312" s="6">
        <f>IF(B1312&lt;&gt;"",IF(OR(AND(G1312="154",'154 - CPSX'!$L$7="..."),AND(G1312="632",'632 - CPSX'!$K$7="..."),AND(G1312="641",'641 - CPSX'!$K$7="..."),AND(G1312="642",'642 - CPSX'!$N$7="..."),AND(G1312="242",'242 - CPSX'!$L$7="...")),"...",MONTH(B1312)),"")</f>
        <v>9</v>
      </c>
      <c r="B1312" s="10">
        <v>41912</v>
      </c>
      <c r="C1312" s="11" t="s">
        <v>39</v>
      </c>
      <c r="D1312" s="10">
        <v>41912</v>
      </c>
      <c r="E1312" s="8" t="s">
        <v>86</v>
      </c>
      <c r="F1312" s="5">
        <v>3012270</v>
      </c>
      <c r="G1312" s="15" t="s">
        <v>16</v>
      </c>
      <c r="H1312" s="7" t="s">
        <v>85</v>
      </c>
      <c r="I1312" s="5" t="str">
        <f>IF(AND(G1312="154",'154 - CPSX'!$L$7=TH!A1312),"154",IF(AND(G1312="632",'632 - CPSX'!$K$7=TH!A1312),"632",IF(AND(G1312="6421",'641 - CPSX'!$K$7=TH!A1312),"641",IF(AND(G1312="6422",'642 - CPSX'!$N$7=TH!A1312),"642",IF(AND(G1312="242",'242 - CPSX'!$L$7=TH!A1312),"242","")))))</f>
        <v/>
      </c>
    </row>
    <row r="1313" spans="1:9">
      <c r="A1313" s="6">
        <f>IF(B1313&lt;&gt;"",IF(OR(AND(G1313="154",'154 - CPSX'!$L$7="..."),AND(G1313="632",'632 - CPSX'!$K$7="..."),AND(G1313="641",'641 - CPSX'!$K$7="..."),AND(G1313="642",'642 - CPSX'!$N$7="..."),AND(G1313="242",'242 - CPSX'!$L$7="...")),"...",MONTH(B1313)),"")</f>
        <v>9</v>
      </c>
      <c r="B1313" s="10">
        <v>41912</v>
      </c>
      <c r="C1313" s="11" t="s">
        <v>39</v>
      </c>
      <c r="D1313" s="10">
        <v>41912</v>
      </c>
      <c r="E1313" s="8" t="s">
        <v>87</v>
      </c>
      <c r="F1313" s="5">
        <v>181560</v>
      </c>
      <c r="G1313" s="15" t="s">
        <v>16</v>
      </c>
      <c r="H1313" s="7" t="s">
        <v>229</v>
      </c>
      <c r="I1313" s="5" t="str">
        <f>IF(AND(G1313="154",'154 - CPSX'!$L$7=TH!A1313),"154",IF(AND(G1313="632",'632 - CPSX'!$K$7=TH!A1313),"632",IF(AND(G1313="6421",'641 - CPSX'!$K$7=TH!A1313),"641",IF(AND(G1313="6422",'642 - CPSX'!$N$7=TH!A1313),"642",IF(AND(G1313="242",'242 - CPSX'!$L$7=TH!A1313),"242","")))))</f>
        <v/>
      </c>
    </row>
    <row r="1314" spans="1:9">
      <c r="A1314" s="6">
        <f>IF(B1314&lt;&gt;"",IF(OR(AND(G1314="154",'154 - CPSX'!$L$7="..."),AND(G1314="632",'632 - CPSX'!$K$7="..."),AND(G1314="641",'641 - CPSX'!$K$7="..."),AND(G1314="642",'642 - CPSX'!$N$7="..."),AND(G1314="242",'242 - CPSX'!$L$7="...")),"...",MONTH(B1314)),"")</f>
        <v>9</v>
      </c>
      <c r="B1314" s="10">
        <v>41912</v>
      </c>
      <c r="C1314" s="11" t="s">
        <v>39</v>
      </c>
      <c r="D1314" s="10">
        <v>41912</v>
      </c>
      <c r="E1314" s="8" t="s">
        <v>88</v>
      </c>
      <c r="F1314" s="5">
        <v>1004090</v>
      </c>
      <c r="G1314" s="15" t="s">
        <v>16</v>
      </c>
      <c r="H1314" s="7" t="s">
        <v>229</v>
      </c>
      <c r="I1314" s="5" t="str">
        <f>IF(AND(G1314="154",'154 - CPSX'!$L$7=TH!A1314),"154",IF(AND(G1314="632",'632 - CPSX'!$K$7=TH!A1314),"632",IF(AND(G1314="6421",'641 - CPSX'!$K$7=TH!A1314),"641",IF(AND(G1314="6422",'642 - CPSX'!$N$7=TH!A1314),"642",IF(AND(G1314="242",'242 - CPSX'!$L$7=TH!A1314),"242","")))))</f>
        <v/>
      </c>
    </row>
    <row r="1315" spans="1:9">
      <c r="A1315" s="6">
        <f>IF(B1315&lt;&gt;"",IF(OR(AND(G1315="154",'154 - CPSX'!$L$7="..."),AND(G1315="632",'632 - CPSX'!$K$7="..."),AND(G1315="641",'641 - CPSX'!$K$7="..."),AND(G1315="642",'642 - CPSX'!$N$7="..."),AND(G1315="242",'242 - CPSX'!$L$7="...")),"...",MONTH(B1315)),"")</f>
        <v>10</v>
      </c>
      <c r="B1315" s="10">
        <v>41943</v>
      </c>
      <c r="C1315" s="11" t="s">
        <v>39</v>
      </c>
      <c r="D1315" s="10">
        <v>41908</v>
      </c>
      <c r="E1315" s="8" t="s">
        <v>557</v>
      </c>
      <c r="F1315" s="5">
        <v>26923400</v>
      </c>
      <c r="G1315" s="15" t="s">
        <v>16</v>
      </c>
      <c r="H1315" s="7" t="s">
        <v>18</v>
      </c>
      <c r="I1315" s="5" t="str">
        <f>IF(AND(G1315="154",'154 - CPSX'!$L$7=TH!A1315),"154",IF(AND(G1315="632",'632 - CPSX'!$K$7=TH!A1315),"632",IF(AND(G1315="6421",'641 - CPSX'!$K$7=TH!A1315),"641",IF(AND(G1315="6422",'642 - CPSX'!$N$7=TH!A1315),"642",IF(AND(G1315="242",'242 - CPSX'!$L$7=TH!A1315),"242","")))))</f>
        <v/>
      </c>
    </row>
    <row r="1316" spans="1:9">
      <c r="A1316" s="6">
        <f>IF(B1316&lt;&gt;"",IF(OR(AND(G1316="154",'154 - CPSX'!$L$7="..."),AND(G1316="632",'632 - CPSX'!$K$7="..."),AND(G1316="641",'641 - CPSX'!$K$7="..."),AND(G1316="642",'642 - CPSX'!$N$7="..."),AND(G1316="242",'242 - CPSX'!$L$7="...")),"...",MONTH(B1316)),"")</f>
        <v>10</v>
      </c>
      <c r="B1316" s="10">
        <v>41943</v>
      </c>
      <c r="C1316" s="11" t="s">
        <v>39</v>
      </c>
      <c r="D1316" s="10">
        <v>41922</v>
      </c>
      <c r="E1316" s="8" t="s">
        <v>558</v>
      </c>
      <c r="F1316" s="5">
        <v>31587400</v>
      </c>
      <c r="G1316" s="15" t="s">
        <v>16</v>
      </c>
      <c r="H1316" s="7" t="s">
        <v>18</v>
      </c>
      <c r="I1316" s="5" t="str">
        <f>IF(AND(G1316="154",'154 - CPSX'!$L$7=TH!A1316),"154",IF(AND(G1316="632",'632 - CPSX'!$K$7=TH!A1316),"632",IF(AND(G1316="6421",'641 - CPSX'!$K$7=TH!A1316),"641",IF(AND(G1316="6422",'642 - CPSX'!$N$7=TH!A1316),"642",IF(AND(G1316="242",'242 - CPSX'!$L$7=TH!A1316),"242","")))))</f>
        <v/>
      </c>
    </row>
    <row r="1317" spans="1:9">
      <c r="A1317" s="6">
        <f>IF(B1317&lt;&gt;"",IF(OR(AND(G1317="154",'154 - CPSX'!$L$7="..."),AND(G1317="632",'632 - CPSX'!$K$7="..."),AND(G1317="641",'641 - CPSX'!$K$7="..."),AND(G1317="642",'642 - CPSX'!$N$7="..."),AND(G1317="242",'242 - CPSX'!$L$7="...")),"...",MONTH(B1317)),"")</f>
        <v>10</v>
      </c>
      <c r="B1317" s="10">
        <v>41943</v>
      </c>
      <c r="C1317" s="11" t="s">
        <v>39</v>
      </c>
      <c r="D1317" s="10">
        <v>41929</v>
      </c>
      <c r="E1317" s="8" t="s">
        <v>559</v>
      </c>
      <c r="F1317" s="5">
        <v>30261700</v>
      </c>
      <c r="G1317" s="15" t="s">
        <v>16</v>
      </c>
      <c r="H1317" s="7" t="s">
        <v>18</v>
      </c>
      <c r="I1317" s="5" t="str">
        <f>IF(AND(G1317="154",'154 - CPSX'!$L$7=TH!A1317),"154",IF(AND(G1317="632",'632 - CPSX'!$K$7=TH!A1317),"632",IF(AND(G1317="6421",'641 - CPSX'!$K$7=TH!A1317),"641",IF(AND(G1317="6422",'642 - CPSX'!$N$7=TH!A1317),"642",IF(AND(G1317="242",'242 - CPSX'!$L$7=TH!A1317),"242","")))))</f>
        <v/>
      </c>
    </row>
    <row r="1318" spans="1:9">
      <c r="A1318" s="6">
        <f>IF(B1318&lt;&gt;"",IF(OR(AND(G1318="154",'154 - CPSX'!$L$7="..."),AND(G1318="632",'632 - CPSX'!$K$7="..."),AND(G1318="641",'641 - CPSX'!$K$7="..."),AND(G1318="642",'642 - CPSX'!$N$7="..."),AND(G1318="242",'242 - CPSX'!$L$7="...")),"...",MONTH(B1318)),"")</f>
        <v>10</v>
      </c>
      <c r="B1318" s="10">
        <v>41943</v>
      </c>
      <c r="C1318" s="11" t="s">
        <v>39</v>
      </c>
      <c r="D1318" s="10">
        <v>41939</v>
      </c>
      <c r="E1318" s="8" t="s">
        <v>560</v>
      </c>
      <c r="F1318" s="5">
        <v>28791700</v>
      </c>
      <c r="G1318" s="15" t="s">
        <v>16</v>
      </c>
      <c r="H1318" s="7" t="s">
        <v>18</v>
      </c>
      <c r="I1318" s="5" t="str">
        <f>IF(AND(G1318="154",'154 - CPSX'!$L$7=TH!A1318),"154",IF(AND(G1318="632",'632 - CPSX'!$K$7=TH!A1318),"632",IF(AND(G1318="6421",'641 - CPSX'!$K$7=TH!A1318),"641",IF(AND(G1318="6422",'642 - CPSX'!$N$7=TH!A1318),"642",IF(AND(G1318="242",'242 - CPSX'!$L$7=TH!A1318),"242","")))))</f>
        <v/>
      </c>
    </row>
    <row r="1319" spans="1:9">
      <c r="A1319" s="6">
        <f>IF(B1319&lt;&gt;"",IF(OR(AND(G1319="154",'154 - CPSX'!$L$7="..."),AND(G1319="632",'632 - CPSX'!$K$7="..."),AND(G1319="641",'641 - CPSX'!$K$7="..."),AND(G1319="642",'642 - CPSX'!$N$7="..."),AND(G1319="242",'242 - CPSX'!$L$7="...")),"...",MONTH(B1319)),"")</f>
        <v>10</v>
      </c>
      <c r="B1319" s="10">
        <v>41913</v>
      </c>
      <c r="C1319" s="11" t="s">
        <v>157</v>
      </c>
      <c r="D1319" s="10">
        <v>41913</v>
      </c>
      <c r="E1319" s="8" t="s">
        <v>561</v>
      </c>
      <c r="F1319" s="5">
        <v>18365350</v>
      </c>
      <c r="G1319" s="15" t="s">
        <v>16</v>
      </c>
      <c r="H1319" s="7" t="s">
        <v>212</v>
      </c>
      <c r="I1319" s="5" t="str">
        <f>IF(AND(G1319="154",'154 - CPSX'!$L$7=TH!A1319),"154",IF(AND(G1319="632",'632 - CPSX'!$K$7=TH!A1319),"632",IF(AND(G1319="6421",'641 - CPSX'!$K$7=TH!A1319),"641",IF(AND(G1319="6422",'642 - CPSX'!$N$7=TH!A1319),"642",IF(AND(G1319="242",'242 - CPSX'!$L$7=TH!A1319),"242","")))))</f>
        <v/>
      </c>
    </row>
    <row r="1320" spans="1:9">
      <c r="A1320" s="6">
        <f>IF(B1320&lt;&gt;"",IF(OR(AND(G1320="154",'154 - CPSX'!$L$7="..."),AND(G1320="632",'632 - CPSX'!$K$7="..."),AND(G1320="641",'641 - CPSX'!$K$7="..."),AND(G1320="642",'642 - CPSX'!$N$7="..."),AND(G1320="242",'242 - CPSX'!$L$7="...")),"...",MONTH(B1320)),"")</f>
        <v>10</v>
      </c>
      <c r="B1320" s="10">
        <v>41925</v>
      </c>
      <c r="C1320" s="11" t="s">
        <v>148</v>
      </c>
      <c r="D1320" s="10">
        <v>41925</v>
      </c>
      <c r="E1320" s="8" t="s">
        <v>40</v>
      </c>
      <c r="F1320" s="5">
        <v>1915455</v>
      </c>
      <c r="G1320" s="15" t="s">
        <v>16</v>
      </c>
      <c r="H1320" s="7" t="s">
        <v>212</v>
      </c>
      <c r="I1320" s="5" t="str">
        <f>IF(AND(G1320="154",'154 - CPSX'!$L$7=TH!A1320),"154",IF(AND(G1320="632",'632 - CPSX'!$K$7=TH!A1320),"632",IF(AND(G1320="6421",'641 - CPSX'!$K$7=TH!A1320),"641",IF(AND(G1320="6422",'642 - CPSX'!$N$7=TH!A1320),"642",IF(AND(G1320="242",'242 - CPSX'!$L$7=TH!A1320),"242","")))))</f>
        <v/>
      </c>
    </row>
    <row r="1321" spans="1:9">
      <c r="A1321" s="6">
        <f>IF(B1321&lt;&gt;"",IF(OR(AND(G1321="154",'154 - CPSX'!$L$7="..."),AND(G1321="632",'632 - CPSX'!$K$7="..."),AND(G1321="641",'641 - CPSX'!$K$7="..."),AND(G1321="642",'642 - CPSX'!$N$7="..."),AND(G1321="242",'242 - CPSX'!$L$7="...")),"...",MONTH(B1321)),"")</f>
        <v>10</v>
      </c>
      <c r="B1321" s="10">
        <v>41935</v>
      </c>
      <c r="C1321" s="11" t="s">
        <v>190</v>
      </c>
      <c r="D1321" s="10">
        <v>41935</v>
      </c>
      <c r="E1321" s="8" t="s">
        <v>40</v>
      </c>
      <c r="F1321" s="5">
        <v>1835455</v>
      </c>
      <c r="G1321" s="15" t="s">
        <v>16</v>
      </c>
      <c r="H1321" s="7" t="s">
        <v>212</v>
      </c>
      <c r="I1321" s="5" t="str">
        <f>IF(AND(G1321="154",'154 - CPSX'!$L$7=TH!A1321),"154",IF(AND(G1321="632",'632 - CPSX'!$K$7=TH!A1321),"632",IF(AND(G1321="6421",'641 - CPSX'!$K$7=TH!A1321),"641",IF(AND(G1321="6422",'642 - CPSX'!$N$7=TH!A1321),"642",IF(AND(G1321="242",'242 - CPSX'!$L$7=TH!A1321),"242","")))))</f>
        <v/>
      </c>
    </row>
    <row r="1322" spans="1:9">
      <c r="A1322" s="6">
        <f>IF(B1322&lt;&gt;"",IF(OR(AND(G1322="154",'154 - CPSX'!$L$7="..."),AND(G1322="632",'632 - CPSX'!$K$7="..."),AND(G1322="641",'641 - CPSX'!$K$7="..."),AND(G1322="642",'642 - CPSX'!$N$7="..."),AND(G1322="242",'242 - CPSX'!$L$7="...")),"...",MONTH(B1322)),"")</f>
        <v>10</v>
      </c>
      <c r="B1322" s="10">
        <v>41943</v>
      </c>
      <c r="C1322" s="11" t="s">
        <v>151</v>
      </c>
      <c r="D1322" s="10">
        <v>41943</v>
      </c>
      <c r="E1322" s="8" t="s">
        <v>40</v>
      </c>
      <c r="F1322" s="5">
        <v>895909</v>
      </c>
      <c r="G1322" s="15" t="s">
        <v>16</v>
      </c>
      <c r="H1322" s="7" t="s">
        <v>212</v>
      </c>
      <c r="I1322" s="5" t="str">
        <f>IF(AND(G1322="154",'154 - CPSX'!$L$7=TH!A1322),"154",IF(AND(G1322="632",'632 - CPSX'!$K$7=TH!A1322),"632",IF(AND(G1322="6421",'641 - CPSX'!$K$7=TH!A1322),"641",IF(AND(G1322="6422",'642 - CPSX'!$N$7=TH!A1322),"642",IF(AND(G1322="242",'242 - CPSX'!$L$7=TH!A1322),"242","")))))</f>
        <v/>
      </c>
    </row>
    <row r="1323" spans="1:9">
      <c r="A1323" s="6">
        <f>IF(B1323&lt;&gt;"",IF(OR(AND(G1323="154",'154 - CPSX'!$L$7="..."),AND(G1323="632",'632 - CPSX'!$K$7="..."),AND(G1323="641",'641 - CPSX'!$K$7="..."),AND(G1323="642",'642 - CPSX'!$N$7="..."),AND(G1323="242",'242 - CPSX'!$L$7="...")),"...",MONTH(B1323)),"")</f>
        <v>10</v>
      </c>
      <c r="B1323" s="10">
        <v>41913</v>
      </c>
      <c r="C1323" s="11" t="s">
        <v>41</v>
      </c>
      <c r="D1323" s="10">
        <v>41913</v>
      </c>
      <c r="E1323" s="8" t="s">
        <v>474</v>
      </c>
      <c r="F1323" s="5">
        <v>293930000</v>
      </c>
      <c r="G1323" s="15" t="s">
        <v>16</v>
      </c>
      <c r="H1323" s="7" t="s">
        <v>24</v>
      </c>
      <c r="I1323" s="5" t="str">
        <f>IF(AND(G1323="154",'154 - CPSX'!$L$7=TH!A1323),"154",IF(AND(G1323="632",'632 - CPSX'!$K$7=TH!A1323),"632",IF(AND(G1323="6421",'641 - CPSX'!$K$7=TH!A1323),"641",IF(AND(G1323="6422",'642 - CPSX'!$N$7=TH!A1323),"642",IF(AND(G1323="242",'242 - CPSX'!$L$7=TH!A1323),"242","")))))</f>
        <v/>
      </c>
    </row>
    <row r="1324" spans="1:9">
      <c r="A1324" s="6">
        <f>IF(B1324&lt;&gt;"",IF(OR(AND(G1324="154",'154 - CPSX'!$L$7="..."),AND(G1324="632",'632 - CPSX'!$K$7="..."),AND(G1324="641",'641 - CPSX'!$K$7="..."),AND(G1324="642",'642 - CPSX'!$N$7="..."),AND(G1324="242",'242 - CPSX'!$L$7="...")),"...",MONTH(B1324)),"")</f>
        <v>10</v>
      </c>
      <c r="B1324" s="10">
        <v>41915</v>
      </c>
      <c r="C1324" s="11" t="s">
        <v>43</v>
      </c>
      <c r="D1324" s="10">
        <v>41915</v>
      </c>
      <c r="E1324" s="8" t="s">
        <v>474</v>
      </c>
      <c r="F1324" s="5">
        <v>291193000</v>
      </c>
      <c r="G1324" s="15" t="s">
        <v>16</v>
      </c>
      <c r="H1324" s="7" t="s">
        <v>24</v>
      </c>
      <c r="I1324" s="5" t="str">
        <f>IF(AND(G1324="154",'154 - CPSX'!$L$7=TH!A1324),"154",IF(AND(G1324="632",'632 - CPSX'!$K$7=TH!A1324),"632",IF(AND(G1324="6421",'641 - CPSX'!$K$7=TH!A1324),"641",IF(AND(G1324="6422",'642 - CPSX'!$N$7=TH!A1324),"642",IF(AND(G1324="242",'242 - CPSX'!$L$7=TH!A1324),"242","")))))</f>
        <v/>
      </c>
    </row>
    <row r="1325" spans="1:9">
      <c r="A1325" s="6">
        <f>IF(B1325&lt;&gt;"",IF(OR(AND(G1325="154",'154 - CPSX'!$L$7="..."),AND(G1325="632",'632 - CPSX'!$K$7="..."),AND(G1325="641",'641 - CPSX'!$K$7="..."),AND(G1325="642",'642 - CPSX'!$N$7="..."),AND(G1325="242",'242 - CPSX'!$L$7="...")),"...",MONTH(B1325)),"")</f>
        <v>10</v>
      </c>
      <c r="B1325" s="10">
        <v>41917</v>
      </c>
      <c r="C1325" s="11" t="s">
        <v>44</v>
      </c>
      <c r="D1325" s="10">
        <v>41917</v>
      </c>
      <c r="E1325" s="8" t="s">
        <v>474</v>
      </c>
      <c r="F1325" s="5">
        <v>237677000</v>
      </c>
      <c r="G1325" s="15" t="s">
        <v>16</v>
      </c>
      <c r="H1325" s="7" t="s">
        <v>24</v>
      </c>
      <c r="I1325" s="5" t="str">
        <f>IF(AND(G1325="154",'154 - CPSX'!$L$7=TH!A1325),"154",IF(AND(G1325="632",'632 - CPSX'!$K$7=TH!A1325),"632",IF(AND(G1325="6421",'641 - CPSX'!$K$7=TH!A1325),"641",IF(AND(G1325="6422",'642 - CPSX'!$N$7=TH!A1325),"642",IF(AND(G1325="242",'242 - CPSX'!$L$7=TH!A1325),"242","")))))</f>
        <v/>
      </c>
    </row>
    <row r="1326" spans="1:9">
      <c r="A1326" s="6">
        <f>IF(B1326&lt;&gt;"",IF(OR(AND(G1326="154",'154 - CPSX'!$L$7="..."),AND(G1326="632",'632 - CPSX'!$K$7="..."),AND(G1326="641",'641 - CPSX'!$K$7="..."),AND(G1326="642",'642 - CPSX'!$N$7="..."),AND(G1326="242",'242 - CPSX'!$L$7="...")),"...",MONTH(B1326)),"")</f>
        <v>10</v>
      </c>
      <c r="B1326" s="10">
        <v>41929</v>
      </c>
      <c r="C1326" s="11" t="s">
        <v>49</v>
      </c>
      <c r="D1326" s="10">
        <v>41929</v>
      </c>
      <c r="E1326" s="8" t="s">
        <v>468</v>
      </c>
      <c r="F1326" s="5">
        <v>471625000</v>
      </c>
      <c r="G1326" s="15" t="s">
        <v>16</v>
      </c>
      <c r="H1326" s="7" t="s">
        <v>24</v>
      </c>
      <c r="I1326" s="5" t="str">
        <f>IF(AND(G1326="154",'154 - CPSX'!$L$7=TH!A1326),"154",IF(AND(G1326="632",'632 - CPSX'!$K$7=TH!A1326),"632",IF(AND(G1326="6421",'641 - CPSX'!$K$7=TH!A1326),"641",IF(AND(G1326="6422",'642 - CPSX'!$N$7=TH!A1326),"642",IF(AND(G1326="242",'242 - CPSX'!$L$7=TH!A1326),"242","")))))</f>
        <v/>
      </c>
    </row>
    <row r="1327" spans="1:9">
      <c r="A1327" s="6">
        <f>IF(B1327&lt;&gt;"",IF(OR(AND(G1327="154",'154 - CPSX'!$L$7="..."),AND(G1327="632",'632 - CPSX'!$K$7="..."),AND(G1327="641",'641 - CPSX'!$K$7="..."),AND(G1327="642",'642 - CPSX'!$N$7="..."),AND(G1327="242",'242 - CPSX'!$L$7="...")),"...",MONTH(B1327)),"")</f>
        <v>10</v>
      </c>
      <c r="B1327" s="10">
        <v>41931</v>
      </c>
      <c r="C1327" s="11" t="s">
        <v>50</v>
      </c>
      <c r="D1327" s="10">
        <v>41931</v>
      </c>
      <c r="E1327" s="8" t="s">
        <v>468</v>
      </c>
      <c r="F1327" s="5">
        <v>490682500</v>
      </c>
      <c r="G1327" s="15" t="s">
        <v>16</v>
      </c>
      <c r="H1327" s="7" t="s">
        <v>24</v>
      </c>
      <c r="I1327" s="5" t="str">
        <f>IF(AND(G1327="154",'154 - CPSX'!$L$7=TH!A1327),"154",IF(AND(G1327="632",'632 - CPSX'!$K$7=TH!A1327),"632",IF(AND(G1327="6421",'641 - CPSX'!$K$7=TH!A1327),"641",IF(AND(G1327="6422",'642 - CPSX'!$N$7=TH!A1327),"642",IF(AND(G1327="242",'242 - CPSX'!$L$7=TH!A1327),"242","")))))</f>
        <v/>
      </c>
    </row>
    <row r="1328" spans="1:9">
      <c r="A1328" s="6">
        <f>IF(B1328&lt;&gt;"",IF(OR(AND(G1328="154",'154 - CPSX'!$L$7="..."),AND(G1328="632",'632 - CPSX'!$K$7="..."),AND(G1328="641",'641 - CPSX'!$K$7="..."),AND(G1328="642",'642 - CPSX'!$N$7="..."),AND(G1328="242",'242 - CPSX'!$L$7="...")),"...",MONTH(B1328)),"")</f>
        <v>10</v>
      </c>
      <c r="B1328" s="10">
        <v>41935</v>
      </c>
      <c r="C1328" s="11" t="s">
        <v>52</v>
      </c>
      <c r="D1328" s="10">
        <v>41935</v>
      </c>
      <c r="E1328" s="8" t="s">
        <v>468</v>
      </c>
      <c r="F1328" s="5">
        <v>337067500</v>
      </c>
      <c r="G1328" s="15" t="s">
        <v>16</v>
      </c>
      <c r="H1328" s="7" t="s">
        <v>24</v>
      </c>
      <c r="I1328" s="5" t="str">
        <f>IF(AND(G1328="154",'154 - CPSX'!$L$7=TH!A1328),"154",IF(AND(G1328="632",'632 - CPSX'!$K$7=TH!A1328),"632",IF(AND(G1328="6421",'641 - CPSX'!$K$7=TH!A1328),"641",IF(AND(G1328="6422",'642 - CPSX'!$N$7=TH!A1328),"642",IF(AND(G1328="242",'242 - CPSX'!$L$7=TH!A1328),"242","")))))</f>
        <v/>
      </c>
    </row>
    <row r="1329" spans="1:9">
      <c r="A1329" s="6">
        <f>IF(B1329&lt;&gt;"",IF(OR(AND(G1329="154",'154 - CPSX'!$L$7="..."),AND(G1329="632",'632 - CPSX'!$K$7="..."),AND(G1329="641",'641 - CPSX'!$K$7="..."),AND(G1329="642",'642 - CPSX'!$N$7="..."),AND(G1329="242",'242 - CPSX'!$L$7="...")),"...",MONTH(B1329)),"")</f>
        <v>10</v>
      </c>
      <c r="B1329" s="10">
        <v>41914</v>
      </c>
      <c r="C1329" s="11" t="s">
        <v>42</v>
      </c>
      <c r="D1329" s="10">
        <v>41914</v>
      </c>
      <c r="E1329" s="8" t="s">
        <v>471</v>
      </c>
      <c r="F1329" s="5">
        <v>482405000</v>
      </c>
      <c r="G1329" s="15" t="s">
        <v>16</v>
      </c>
      <c r="H1329" s="7" t="s">
        <v>24</v>
      </c>
      <c r="I1329" s="5" t="str">
        <f>IF(AND(G1329="154",'154 - CPSX'!$L$7=TH!A1329),"154",IF(AND(G1329="632",'632 - CPSX'!$K$7=TH!A1329),"632",IF(AND(G1329="6421",'641 - CPSX'!$K$7=TH!A1329),"641",IF(AND(G1329="6422",'642 - CPSX'!$N$7=TH!A1329),"642",IF(AND(G1329="242",'242 - CPSX'!$L$7=TH!A1329),"242","")))))</f>
        <v/>
      </c>
    </row>
    <row r="1330" spans="1:9">
      <c r="A1330" s="6">
        <f>IF(B1330&lt;&gt;"",IF(OR(AND(G1330="154",'154 - CPSX'!$L$7="..."),AND(G1330="632",'632 - CPSX'!$K$7="..."),AND(G1330="641",'641 - CPSX'!$K$7="..."),AND(G1330="642",'642 - CPSX'!$N$7="..."),AND(G1330="242",'242 - CPSX'!$L$7="...")),"...",MONTH(B1330)),"")</f>
        <v>10</v>
      </c>
      <c r="B1330" s="10">
        <v>41917</v>
      </c>
      <c r="C1330" s="11" t="s">
        <v>44</v>
      </c>
      <c r="D1330" s="10">
        <v>41917</v>
      </c>
      <c r="E1330" s="8" t="s">
        <v>471</v>
      </c>
      <c r="F1330" s="5">
        <v>497595000</v>
      </c>
      <c r="G1330" s="15" t="s">
        <v>16</v>
      </c>
      <c r="H1330" s="7" t="s">
        <v>24</v>
      </c>
      <c r="I1330" s="5" t="str">
        <f>IF(AND(G1330="154",'154 - CPSX'!$L$7=TH!A1330),"154",IF(AND(G1330="632",'632 - CPSX'!$K$7=TH!A1330),"632",IF(AND(G1330="6421",'641 - CPSX'!$K$7=TH!A1330),"641",IF(AND(G1330="6422",'642 - CPSX'!$N$7=TH!A1330),"642",IF(AND(G1330="242",'242 - CPSX'!$L$7=TH!A1330),"242","")))))</f>
        <v/>
      </c>
    </row>
    <row r="1331" spans="1:9">
      <c r="A1331" s="6">
        <f>IF(B1331&lt;&gt;"",IF(OR(AND(G1331="154",'154 - CPSX'!$L$7="..."),AND(G1331="632",'632 - CPSX'!$K$7="..."),AND(G1331="641",'641 - CPSX'!$K$7="..."),AND(G1331="642",'642 - CPSX'!$N$7="..."),AND(G1331="242",'242 - CPSX'!$L$7="...")),"...",MONTH(B1331)),"")</f>
        <v>10</v>
      </c>
      <c r="B1331" s="10">
        <v>41927</v>
      </c>
      <c r="C1331" s="11" t="s">
        <v>48</v>
      </c>
      <c r="D1331" s="10">
        <v>41927</v>
      </c>
      <c r="E1331" s="8" t="s">
        <v>469</v>
      </c>
      <c r="F1331" s="5">
        <v>421174000</v>
      </c>
      <c r="G1331" s="15" t="s">
        <v>16</v>
      </c>
      <c r="H1331" s="7" t="s">
        <v>24</v>
      </c>
      <c r="I1331" s="5" t="str">
        <f>IF(AND(G1331="154",'154 - CPSX'!$L$7=TH!A1331),"154",IF(AND(G1331="632",'632 - CPSX'!$K$7=TH!A1331),"632",IF(AND(G1331="6421",'641 - CPSX'!$K$7=TH!A1331),"641",IF(AND(G1331="6422",'642 - CPSX'!$N$7=TH!A1331),"642",IF(AND(G1331="242",'242 - CPSX'!$L$7=TH!A1331),"242","")))))</f>
        <v/>
      </c>
    </row>
    <row r="1332" spans="1:9">
      <c r="A1332" s="6">
        <f>IF(B1332&lt;&gt;"",IF(OR(AND(G1332="154",'154 - CPSX'!$L$7="..."),AND(G1332="632",'632 - CPSX'!$K$7="..."),AND(G1332="641",'641 - CPSX'!$K$7="..."),AND(G1332="642",'642 - CPSX'!$N$7="..."),AND(G1332="242",'242 - CPSX'!$L$7="...")),"...",MONTH(B1332)),"")</f>
        <v>10</v>
      </c>
      <c r="B1332" s="10">
        <v>41932</v>
      </c>
      <c r="C1332" s="11" t="s">
        <v>51</v>
      </c>
      <c r="D1332" s="10">
        <v>41932</v>
      </c>
      <c r="E1332" s="8" t="s">
        <v>469</v>
      </c>
      <c r="F1332" s="5">
        <v>429026000</v>
      </c>
      <c r="G1332" s="15" t="s">
        <v>16</v>
      </c>
      <c r="H1332" s="7" t="s">
        <v>24</v>
      </c>
      <c r="I1332" s="5" t="str">
        <f>IF(AND(G1332="154",'154 - CPSX'!$L$7=TH!A1332),"154",IF(AND(G1332="632",'632 - CPSX'!$K$7=TH!A1332),"632",IF(AND(G1332="6421",'641 - CPSX'!$K$7=TH!A1332),"641",IF(AND(G1332="6422",'642 - CPSX'!$N$7=TH!A1332),"642",IF(AND(G1332="242",'242 - CPSX'!$L$7=TH!A1332),"242","")))))</f>
        <v/>
      </c>
    </row>
    <row r="1333" spans="1:9">
      <c r="A1333" s="6">
        <f>IF(B1333&lt;&gt;"",IF(OR(AND(G1333="154",'154 - CPSX'!$L$7="..."),AND(G1333="632",'632 - CPSX'!$K$7="..."),AND(G1333="641",'641 - CPSX'!$K$7="..."),AND(G1333="642",'642 - CPSX'!$N$7="..."),AND(G1333="242",'242 - CPSX'!$L$7="...")),"...",MONTH(B1333)),"")</f>
        <v>10</v>
      </c>
      <c r="B1333" s="10">
        <v>41913</v>
      </c>
      <c r="C1333" s="11" t="s">
        <v>41</v>
      </c>
      <c r="D1333" s="10">
        <v>41913</v>
      </c>
      <c r="E1333" s="8" t="s">
        <v>467</v>
      </c>
      <c r="F1333" s="5">
        <v>188945000</v>
      </c>
      <c r="G1333" s="15" t="s">
        <v>16</v>
      </c>
      <c r="H1333" s="7" t="s">
        <v>24</v>
      </c>
      <c r="I1333" s="5" t="str">
        <f>IF(AND(G1333="154",'154 - CPSX'!$L$7=TH!A1333),"154",IF(AND(G1333="632",'632 - CPSX'!$K$7=TH!A1333),"632",IF(AND(G1333="6421",'641 - CPSX'!$K$7=TH!A1333),"641",IF(AND(G1333="6422",'642 - CPSX'!$N$7=TH!A1333),"642",IF(AND(G1333="242",'242 - CPSX'!$L$7=TH!A1333),"242","")))))</f>
        <v/>
      </c>
    </row>
    <row r="1334" spans="1:9">
      <c r="A1334" s="6">
        <f>IF(B1334&lt;&gt;"",IF(OR(AND(G1334="154",'154 - CPSX'!$L$7="..."),AND(G1334="632",'632 - CPSX'!$K$7="..."),AND(G1334="641",'641 - CPSX'!$K$7="..."),AND(G1334="642",'642 - CPSX'!$N$7="..."),AND(G1334="242",'242 - CPSX'!$L$7="...")),"...",MONTH(B1334)),"")</f>
        <v>10</v>
      </c>
      <c r="B1334" s="10">
        <v>41919</v>
      </c>
      <c r="C1334" s="11" t="s">
        <v>45</v>
      </c>
      <c r="D1334" s="10">
        <v>41919</v>
      </c>
      <c r="E1334" s="8" t="s">
        <v>467</v>
      </c>
      <c r="F1334" s="5">
        <v>123535000</v>
      </c>
      <c r="G1334" s="15" t="s">
        <v>16</v>
      </c>
      <c r="H1334" s="7" t="s">
        <v>24</v>
      </c>
      <c r="I1334" s="5" t="str">
        <f>IF(AND(G1334="154",'154 - CPSX'!$L$7=TH!A1334),"154",IF(AND(G1334="632",'632 - CPSX'!$K$7=TH!A1334),"632",IF(AND(G1334="6421",'641 - CPSX'!$K$7=TH!A1334),"641",IF(AND(G1334="6422",'642 - CPSX'!$N$7=TH!A1334),"642",IF(AND(G1334="242",'242 - CPSX'!$L$7=TH!A1334),"242","")))))</f>
        <v/>
      </c>
    </row>
    <row r="1335" spans="1:9">
      <c r="A1335" s="6">
        <f>IF(B1335&lt;&gt;"",IF(OR(AND(G1335="154",'154 - CPSX'!$L$7="..."),AND(G1335="632",'632 - CPSX'!$K$7="..."),AND(G1335="641",'641 - CPSX'!$K$7="..."),AND(G1335="642",'642 - CPSX'!$N$7="..."),AND(G1335="242",'242 - CPSX'!$L$7="...")),"...",MONTH(B1335)),"")</f>
        <v>10</v>
      </c>
      <c r="B1335" s="10">
        <v>41920</v>
      </c>
      <c r="C1335" s="11" t="s">
        <v>46</v>
      </c>
      <c r="D1335" s="10">
        <v>41920</v>
      </c>
      <c r="E1335" s="8" t="s">
        <v>467</v>
      </c>
      <c r="F1335" s="5">
        <v>263810000</v>
      </c>
      <c r="G1335" s="15" t="s">
        <v>16</v>
      </c>
      <c r="H1335" s="7" t="s">
        <v>24</v>
      </c>
      <c r="I1335" s="5" t="str">
        <f>IF(AND(G1335="154",'154 - CPSX'!$L$7=TH!A1335),"154",IF(AND(G1335="632",'632 - CPSX'!$K$7=TH!A1335),"632",IF(AND(G1335="6421",'641 - CPSX'!$K$7=TH!A1335),"641",IF(AND(G1335="6422",'642 - CPSX'!$N$7=TH!A1335),"642",IF(AND(G1335="242",'242 - CPSX'!$L$7=TH!A1335),"242","")))))</f>
        <v/>
      </c>
    </row>
    <row r="1336" spans="1:9">
      <c r="A1336" s="6">
        <f>IF(B1336&lt;&gt;"",IF(OR(AND(G1336="154",'154 - CPSX'!$L$7="..."),AND(G1336="632",'632 - CPSX'!$K$7="..."),AND(G1336="641",'641 - CPSX'!$K$7="..."),AND(G1336="642",'642 - CPSX'!$N$7="..."),AND(G1336="242",'242 - CPSX'!$L$7="...")),"...",MONTH(B1336)),"")</f>
        <v>10</v>
      </c>
      <c r="B1336" s="10">
        <v>41922</v>
      </c>
      <c r="C1336" s="11" t="s">
        <v>47</v>
      </c>
      <c r="D1336" s="10">
        <v>41922</v>
      </c>
      <c r="E1336" s="8" t="s">
        <v>467</v>
      </c>
      <c r="F1336" s="5">
        <v>331390000</v>
      </c>
      <c r="G1336" s="15" t="s">
        <v>16</v>
      </c>
      <c r="H1336" s="7" t="s">
        <v>24</v>
      </c>
      <c r="I1336" s="5" t="str">
        <f>IF(AND(G1336="154",'154 - CPSX'!$L$7=TH!A1336),"154",IF(AND(G1336="632",'632 - CPSX'!$K$7=TH!A1336),"632",IF(AND(G1336="6421",'641 - CPSX'!$K$7=TH!A1336),"641",IF(AND(G1336="6422",'642 - CPSX'!$N$7=TH!A1336),"642",IF(AND(G1336="242",'242 - CPSX'!$L$7=TH!A1336),"242","")))))</f>
        <v/>
      </c>
    </row>
    <row r="1337" spans="1:9">
      <c r="A1337" s="6">
        <f>IF(B1337&lt;&gt;"",IF(OR(AND(G1337="154",'154 - CPSX'!$L$7="..."),AND(G1337="632",'632 - CPSX'!$K$7="..."),AND(G1337="641",'641 - CPSX'!$K$7="..."),AND(G1337="642",'642 - CPSX'!$N$7="..."),AND(G1337="242",'242 - CPSX'!$L$7="...")),"...",MONTH(B1337)),"")</f>
        <v>10</v>
      </c>
      <c r="B1337" s="10">
        <v>41913</v>
      </c>
      <c r="C1337" s="11" t="s">
        <v>53</v>
      </c>
      <c r="D1337" s="10">
        <v>41913</v>
      </c>
      <c r="E1337" s="8" t="s">
        <v>475</v>
      </c>
      <c r="F1337" s="5">
        <v>1636400</v>
      </c>
      <c r="G1337" s="15" t="s">
        <v>16</v>
      </c>
      <c r="H1337" s="7" t="s">
        <v>22</v>
      </c>
      <c r="I1337" s="5" t="str">
        <f>IF(AND(G1337="154",'154 - CPSX'!$L$7=TH!A1337),"154",IF(AND(G1337="632",'632 - CPSX'!$K$7=TH!A1337),"632",IF(AND(G1337="6421",'641 - CPSX'!$K$7=TH!A1337),"641",IF(AND(G1337="6422",'642 - CPSX'!$N$7=TH!A1337),"642",IF(AND(G1337="242",'242 - CPSX'!$L$7=TH!A1337),"242","")))))</f>
        <v/>
      </c>
    </row>
    <row r="1338" spans="1:9">
      <c r="A1338" s="6">
        <f>IF(B1338&lt;&gt;"",IF(OR(AND(G1338="154",'154 - CPSX'!$L$7="..."),AND(G1338="632",'632 - CPSX'!$K$7="..."),AND(G1338="641",'641 - CPSX'!$K$7="..."),AND(G1338="642",'642 - CPSX'!$N$7="..."),AND(G1338="242",'242 - CPSX'!$L$7="...")),"...",MONTH(B1338)),"")</f>
        <v>10</v>
      </c>
      <c r="B1338" s="10">
        <v>41913</v>
      </c>
      <c r="C1338" s="11" t="s">
        <v>53</v>
      </c>
      <c r="D1338" s="10">
        <v>41913</v>
      </c>
      <c r="E1338" s="8" t="s">
        <v>476</v>
      </c>
      <c r="F1338" s="5">
        <v>630000</v>
      </c>
      <c r="G1338" s="15" t="s">
        <v>16</v>
      </c>
      <c r="H1338" s="7" t="s">
        <v>22</v>
      </c>
      <c r="I1338" s="5" t="str">
        <f>IF(AND(G1338="154",'154 - CPSX'!$L$7=TH!A1338),"154",IF(AND(G1338="632",'632 - CPSX'!$K$7=TH!A1338),"632",IF(AND(G1338="6421",'641 - CPSX'!$K$7=TH!A1338),"641",IF(AND(G1338="6422",'642 - CPSX'!$N$7=TH!A1338),"642",IF(AND(G1338="242",'242 - CPSX'!$L$7=TH!A1338),"242","")))))</f>
        <v/>
      </c>
    </row>
    <row r="1339" spans="1:9">
      <c r="A1339" s="6">
        <f>IF(B1339&lt;&gt;"",IF(OR(AND(G1339="154",'154 - CPSX'!$L$7="..."),AND(G1339="632",'632 - CPSX'!$K$7="..."),AND(G1339="641",'641 - CPSX'!$K$7="..."),AND(G1339="642",'642 - CPSX'!$N$7="..."),AND(G1339="242",'242 - CPSX'!$L$7="...")),"...",MONTH(B1339)),"")</f>
        <v>10</v>
      </c>
      <c r="B1339" s="10">
        <v>41913</v>
      </c>
      <c r="C1339" s="11" t="s">
        <v>53</v>
      </c>
      <c r="D1339" s="10">
        <v>41913</v>
      </c>
      <c r="E1339" s="8" t="s">
        <v>477</v>
      </c>
      <c r="F1339" s="5">
        <v>24599998</v>
      </c>
      <c r="G1339" s="15" t="s">
        <v>16</v>
      </c>
      <c r="H1339" s="7" t="s">
        <v>22</v>
      </c>
      <c r="I1339" s="5" t="str">
        <f>IF(AND(G1339="154",'154 - CPSX'!$L$7=TH!A1339),"154",IF(AND(G1339="632",'632 - CPSX'!$K$7=TH!A1339),"632",IF(AND(G1339="6421",'641 - CPSX'!$K$7=TH!A1339),"641",IF(AND(G1339="6422",'642 - CPSX'!$N$7=TH!A1339),"642",IF(AND(G1339="242",'242 - CPSX'!$L$7=TH!A1339),"242","")))))</f>
        <v/>
      </c>
    </row>
    <row r="1340" spans="1:9">
      <c r="A1340" s="6">
        <f>IF(B1340&lt;&gt;"",IF(OR(AND(G1340="154",'154 - CPSX'!$L$7="..."),AND(G1340="632",'632 - CPSX'!$K$7="..."),AND(G1340="641",'641 - CPSX'!$K$7="..."),AND(G1340="642",'642 - CPSX'!$N$7="..."),AND(G1340="242",'242 - CPSX'!$L$7="...")),"...",MONTH(B1340)),"")</f>
        <v>10</v>
      </c>
      <c r="B1340" s="10">
        <v>41913</v>
      </c>
      <c r="C1340" s="11" t="s">
        <v>53</v>
      </c>
      <c r="D1340" s="10">
        <v>41913</v>
      </c>
      <c r="E1340" s="8" t="s">
        <v>478</v>
      </c>
      <c r="F1340" s="5">
        <v>2614500</v>
      </c>
      <c r="G1340" s="15" t="s">
        <v>16</v>
      </c>
      <c r="H1340" s="7" t="s">
        <v>22</v>
      </c>
      <c r="I1340" s="5" t="str">
        <f>IF(AND(G1340="154",'154 - CPSX'!$L$7=TH!A1340),"154",IF(AND(G1340="632",'632 - CPSX'!$K$7=TH!A1340),"632",IF(AND(G1340="6421",'641 - CPSX'!$K$7=TH!A1340),"641",IF(AND(G1340="6422",'642 - CPSX'!$N$7=TH!A1340),"642",IF(AND(G1340="242",'242 - CPSX'!$L$7=TH!A1340),"242","")))))</f>
        <v/>
      </c>
    </row>
    <row r="1341" spans="1:9">
      <c r="A1341" s="6">
        <f>IF(B1341&lt;&gt;"",IF(OR(AND(G1341="154",'154 - CPSX'!$L$7="..."),AND(G1341="632",'632 - CPSX'!$K$7="..."),AND(G1341="641",'641 - CPSX'!$K$7="..."),AND(G1341="642",'642 - CPSX'!$N$7="..."),AND(G1341="242",'242 - CPSX'!$L$7="...")),"...",MONTH(B1341)),"")</f>
        <v>10</v>
      </c>
      <c r="B1341" s="10">
        <v>41913</v>
      </c>
      <c r="C1341" s="11" t="s">
        <v>53</v>
      </c>
      <c r="D1341" s="10">
        <v>41913</v>
      </c>
      <c r="E1341" s="8" t="s">
        <v>509</v>
      </c>
      <c r="F1341" s="5">
        <v>14256800</v>
      </c>
      <c r="G1341" s="15" t="s">
        <v>16</v>
      </c>
      <c r="H1341" s="7" t="s">
        <v>22</v>
      </c>
      <c r="I1341" s="5" t="str">
        <f>IF(AND(G1341="154",'154 - CPSX'!$L$7=TH!A1341),"154",IF(AND(G1341="632",'632 - CPSX'!$K$7=TH!A1341),"632",IF(AND(G1341="6421",'641 - CPSX'!$K$7=TH!A1341),"641",IF(AND(G1341="6422",'642 - CPSX'!$N$7=TH!A1341),"642",IF(AND(G1341="242",'242 - CPSX'!$L$7=TH!A1341),"242","")))))</f>
        <v/>
      </c>
    </row>
    <row r="1342" spans="1:9">
      <c r="A1342" s="6">
        <f>IF(B1342&lt;&gt;"",IF(OR(AND(G1342="154",'154 - CPSX'!$L$7="..."),AND(G1342="632",'632 - CPSX'!$K$7="..."),AND(G1342="641",'641 - CPSX'!$K$7="..."),AND(G1342="642",'642 - CPSX'!$N$7="..."),AND(G1342="242",'242 - CPSX'!$L$7="...")),"...",MONTH(B1342)),"")</f>
        <v>10</v>
      </c>
      <c r="B1342" s="10">
        <v>41917</v>
      </c>
      <c r="C1342" s="11" t="s">
        <v>54</v>
      </c>
      <c r="D1342" s="10">
        <v>41917</v>
      </c>
      <c r="E1342" s="8" t="s">
        <v>479</v>
      </c>
      <c r="F1342" s="5">
        <v>1374600</v>
      </c>
      <c r="G1342" s="15" t="s">
        <v>16</v>
      </c>
      <c r="H1342" s="7" t="s">
        <v>22</v>
      </c>
      <c r="I1342" s="5" t="str">
        <f>IF(AND(G1342="154",'154 - CPSX'!$L$7=TH!A1342),"154",IF(AND(G1342="632",'632 - CPSX'!$K$7=TH!A1342),"632",IF(AND(G1342="6421",'641 - CPSX'!$K$7=TH!A1342),"641",IF(AND(G1342="6422",'642 - CPSX'!$N$7=TH!A1342),"642",IF(AND(G1342="242",'242 - CPSX'!$L$7=TH!A1342),"242","")))))</f>
        <v/>
      </c>
    </row>
    <row r="1343" spans="1:9">
      <c r="A1343" s="6">
        <f>IF(B1343&lt;&gt;"",IF(OR(AND(G1343="154",'154 - CPSX'!$L$7="..."),AND(G1343="632",'632 - CPSX'!$K$7="..."),AND(G1343="641",'641 - CPSX'!$K$7="..."),AND(G1343="642",'642 - CPSX'!$N$7="..."),AND(G1343="242",'242 - CPSX'!$L$7="...")),"...",MONTH(B1343)),"")</f>
        <v>10</v>
      </c>
      <c r="B1343" s="10">
        <v>41917</v>
      </c>
      <c r="C1343" s="11" t="s">
        <v>54</v>
      </c>
      <c r="D1343" s="10">
        <v>41917</v>
      </c>
      <c r="E1343" s="8" t="s">
        <v>480</v>
      </c>
      <c r="F1343" s="5">
        <v>1424682</v>
      </c>
      <c r="G1343" s="15" t="s">
        <v>16</v>
      </c>
      <c r="H1343" s="7" t="s">
        <v>22</v>
      </c>
      <c r="I1343" s="5" t="str">
        <f>IF(AND(G1343="154",'154 - CPSX'!$L$7=TH!A1343),"154",IF(AND(G1343="632",'632 - CPSX'!$K$7=TH!A1343),"632",IF(AND(G1343="6421",'641 - CPSX'!$K$7=TH!A1343),"641",IF(AND(G1343="6422",'642 - CPSX'!$N$7=TH!A1343),"642",IF(AND(G1343="242",'242 - CPSX'!$L$7=TH!A1343),"242","")))))</f>
        <v/>
      </c>
    </row>
    <row r="1344" spans="1:9">
      <c r="A1344" s="6">
        <f>IF(B1344&lt;&gt;"",IF(OR(AND(G1344="154",'154 - CPSX'!$L$7="..."),AND(G1344="632",'632 - CPSX'!$K$7="..."),AND(G1344="641",'641 - CPSX'!$K$7="..."),AND(G1344="642",'642 - CPSX'!$N$7="..."),AND(G1344="242",'242 - CPSX'!$L$7="...")),"...",MONTH(B1344)),"")</f>
        <v>10</v>
      </c>
      <c r="B1344" s="10">
        <v>41917</v>
      </c>
      <c r="C1344" s="11" t="s">
        <v>55</v>
      </c>
      <c r="D1344" s="10">
        <v>41917</v>
      </c>
      <c r="E1344" s="8" t="s">
        <v>513</v>
      </c>
      <c r="F1344" s="5">
        <v>6300000</v>
      </c>
      <c r="G1344" s="15" t="s">
        <v>16</v>
      </c>
      <c r="H1344" s="7" t="s">
        <v>22</v>
      </c>
      <c r="I1344" s="5" t="str">
        <f>IF(AND(G1344="154",'154 - CPSX'!$L$7=TH!A1344),"154",IF(AND(G1344="632",'632 - CPSX'!$K$7=TH!A1344),"632",IF(AND(G1344="6421",'641 - CPSX'!$K$7=TH!A1344),"641",IF(AND(G1344="6422",'642 - CPSX'!$N$7=TH!A1344),"642",IF(AND(G1344="242",'242 - CPSX'!$L$7=TH!A1344),"242","")))))</f>
        <v/>
      </c>
    </row>
    <row r="1345" spans="1:9">
      <c r="A1345" s="6">
        <f>IF(B1345&lt;&gt;"",IF(OR(AND(G1345="154",'154 - CPSX'!$L$7="..."),AND(G1345="632",'632 - CPSX'!$K$7="..."),AND(G1345="641",'641 - CPSX'!$K$7="..."),AND(G1345="642",'642 - CPSX'!$N$7="..."),AND(G1345="242",'242 - CPSX'!$L$7="...")),"...",MONTH(B1345)),"")</f>
        <v>10</v>
      </c>
      <c r="B1345" s="10">
        <v>41917</v>
      </c>
      <c r="C1345" s="11" t="s">
        <v>55</v>
      </c>
      <c r="D1345" s="10">
        <v>41917</v>
      </c>
      <c r="E1345" s="8" t="s">
        <v>498</v>
      </c>
      <c r="F1345" s="5">
        <v>10500000</v>
      </c>
      <c r="G1345" s="15" t="s">
        <v>16</v>
      </c>
      <c r="H1345" s="7" t="s">
        <v>22</v>
      </c>
      <c r="I1345" s="5" t="str">
        <f>IF(AND(G1345="154",'154 - CPSX'!$L$7=TH!A1345),"154",IF(AND(G1345="632",'632 - CPSX'!$K$7=TH!A1345),"632",IF(AND(G1345="6421",'641 - CPSX'!$K$7=TH!A1345),"641",IF(AND(G1345="6422",'642 - CPSX'!$N$7=TH!A1345),"642",IF(AND(G1345="242",'242 - CPSX'!$L$7=TH!A1345),"242","")))))</f>
        <v/>
      </c>
    </row>
    <row r="1346" spans="1:9">
      <c r="A1346" s="6">
        <f>IF(B1346&lt;&gt;"",IF(OR(AND(G1346="154",'154 - CPSX'!$L$7="..."),AND(G1346="632",'632 - CPSX'!$K$7="..."),AND(G1346="641",'641 - CPSX'!$K$7="..."),AND(G1346="642",'642 - CPSX'!$N$7="..."),AND(G1346="242",'242 - CPSX'!$L$7="...")),"...",MONTH(B1346)),"")</f>
        <v>10</v>
      </c>
      <c r="B1346" s="10">
        <v>41917</v>
      </c>
      <c r="C1346" s="11" t="s">
        <v>55</v>
      </c>
      <c r="D1346" s="10">
        <v>41917</v>
      </c>
      <c r="E1346" s="8" t="s">
        <v>482</v>
      </c>
      <c r="F1346" s="5">
        <v>8092000</v>
      </c>
      <c r="G1346" s="15" t="s">
        <v>16</v>
      </c>
      <c r="H1346" s="7" t="s">
        <v>22</v>
      </c>
      <c r="I1346" s="5" t="str">
        <f>IF(AND(G1346="154",'154 - CPSX'!$L$7=TH!A1346),"154",IF(AND(G1346="632",'632 - CPSX'!$K$7=TH!A1346),"632",IF(AND(G1346="6421",'641 - CPSX'!$K$7=TH!A1346),"641",IF(AND(G1346="6422",'642 - CPSX'!$N$7=TH!A1346),"642",IF(AND(G1346="242",'242 - CPSX'!$L$7=TH!A1346),"242","")))))</f>
        <v/>
      </c>
    </row>
    <row r="1347" spans="1:9">
      <c r="A1347" s="6">
        <f>IF(B1347&lt;&gt;"",IF(OR(AND(G1347="154",'154 - CPSX'!$L$7="..."),AND(G1347="632",'632 - CPSX'!$K$7="..."),AND(G1347="641",'641 - CPSX'!$K$7="..."),AND(G1347="642",'642 - CPSX'!$N$7="..."),AND(G1347="242",'242 - CPSX'!$L$7="...")),"...",MONTH(B1347)),"")</f>
        <v>10</v>
      </c>
      <c r="B1347" s="10">
        <v>41917</v>
      </c>
      <c r="C1347" s="11" t="s">
        <v>55</v>
      </c>
      <c r="D1347" s="10">
        <v>41917</v>
      </c>
      <c r="E1347" s="8" t="s">
        <v>481</v>
      </c>
      <c r="F1347" s="5">
        <v>6292800</v>
      </c>
      <c r="G1347" s="15" t="s">
        <v>16</v>
      </c>
      <c r="H1347" s="7" t="s">
        <v>22</v>
      </c>
      <c r="I1347" s="5" t="str">
        <f>IF(AND(G1347="154",'154 - CPSX'!$L$7=TH!A1347),"154",IF(AND(G1347="632",'632 - CPSX'!$K$7=TH!A1347),"632",IF(AND(G1347="6421",'641 - CPSX'!$K$7=TH!A1347),"641",IF(AND(G1347="6422",'642 - CPSX'!$N$7=TH!A1347),"642",IF(AND(G1347="242",'242 - CPSX'!$L$7=TH!A1347),"242","")))))</f>
        <v/>
      </c>
    </row>
    <row r="1348" spans="1:9">
      <c r="A1348" s="6">
        <f>IF(B1348&lt;&gt;"",IF(OR(AND(G1348="154",'154 - CPSX'!$L$7="..."),AND(G1348="632",'632 - CPSX'!$K$7="..."),AND(G1348="641",'641 - CPSX'!$K$7="..."),AND(G1348="642",'642 - CPSX'!$N$7="..."),AND(G1348="242",'242 - CPSX'!$L$7="...")),"...",MONTH(B1348)),"")</f>
        <v>10</v>
      </c>
      <c r="B1348" s="10">
        <v>41917</v>
      </c>
      <c r="C1348" s="11" t="s">
        <v>55</v>
      </c>
      <c r="D1348" s="10">
        <v>41917</v>
      </c>
      <c r="E1348" s="8" t="s">
        <v>547</v>
      </c>
      <c r="F1348" s="5">
        <v>35000000</v>
      </c>
      <c r="G1348" s="15" t="s">
        <v>16</v>
      </c>
      <c r="H1348" s="7" t="s">
        <v>22</v>
      </c>
      <c r="I1348" s="5" t="str">
        <f>IF(AND(G1348="154",'154 - CPSX'!$L$7=TH!A1348),"154",IF(AND(G1348="632",'632 - CPSX'!$K$7=TH!A1348),"632",IF(AND(G1348="6421",'641 - CPSX'!$K$7=TH!A1348),"641",IF(AND(G1348="6422",'642 - CPSX'!$N$7=TH!A1348),"642",IF(AND(G1348="242",'242 - CPSX'!$L$7=TH!A1348),"242","")))))</f>
        <v/>
      </c>
    </row>
    <row r="1349" spans="1:9">
      <c r="A1349" s="6">
        <f>IF(B1349&lt;&gt;"",IF(OR(AND(G1349="154",'154 - CPSX'!$L$7="..."),AND(G1349="632",'632 - CPSX'!$K$7="..."),AND(G1349="641",'641 - CPSX'!$K$7="..."),AND(G1349="642",'642 - CPSX'!$N$7="..."),AND(G1349="242",'242 - CPSX'!$L$7="...")),"...",MONTH(B1349)),"")</f>
        <v>10</v>
      </c>
      <c r="B1349" s="10">
        <v>41917</v>
      </c>
      <c r="C1349" s="11" t="s">
        <v>55</v>
      </c>
      <c r="D1349" s="10">
        <v>41917</v>
      </c>
      <c r="E1349" s="8" t="s">
        <v>562</v>
      </c>
      <c r="F1349" s="5">
        <v>12078000</v>
      </c>
      <c r="G1349" s="15" t="s">
        <v>16</v>
      </c>
      <c r="H1349" s="7" t="s">
        <v>22</v>
      </c>
      <c r="I1349" s="5" t="str">
        <f>IF(AND(G1349="154",'154 - CPSX'!$L$7=TH!A1349),"154",IF(AND(G1349="632",'632 - CPSX'!$K$7=TH!A1349),"632",IF(AND(G1349="6421",'641 - CPSX'!$K$7=TH!A1349),"641",IF(AND(G1349="6422",'642 - CPSX'!$N$7=TH!A1349),"642",IF(AND(G1349="242",'242 - CPSX'!$L$7=TH!A1349),"242","")))))</f>
        <v/>
      </c>
    </row>
    <row r="1350" spans="1:9">
      <c r="A1350" s="6">
        <f>IF(B1350&lt;&gt;"",IF(OR(AND(G1350="154",'154 - CPSX'!$L$7="..."),AND(G1350="632",'632 - CPSX'!$K$7="..."),AND(G1350="641",'641 - CPSX'!$K$7="..."),AND(G1350="642",'642 - CPSX'!$N$7="..."),AND(G1350="242",'242 - CPSX'!$L$7="...")),"...",MONTH(B1350)),"")</f>
        <v>10</v>
      </c>
      <c r="B1350" s="10">
        <v>41917</v>
      </c>
      <c r="C1350" s="11" t="s">
        <v>55</v>
      </c>
      <c r="D1350" s="10">
        <v>41917</v>
      </c>
      <c r="E1350" s="8" t="s">
        <v>563</v>
      </c>
      <c r="F1350" s="5">
        <v>11529000</v>
      </c>
      <c r="G1350" s="15" t="s">
        <v>16</v>
      </c>
      <c r="H1350" s="7" t="s">
        <v>22</v>
      </c>
      <c r="I1350" s="5" t="str">
        <f>IF(AND(G1350="154",'154 - CPSX'!$L$7=TH!A1350),"154",IF(AND(G1350="632",'632 - CPSX'!$K$7=TH!A1350),"632",IF(AND(G1350="6421",'641 - CPSX'!$K$7=TH!A1350),"641",IF(AND(G1350="6422",'642 - CPSX'!$N$7=TH!A1350),"642",IF(AND(G1350="242",'242 - CPSX'!$L$7=TH!A1350),"242","")))))</f>
        <v/>
      </c>
    </row>
    <row r="1351" spans="1:9">
      <c r="A1351" s="6">
        <f>IF(B1351&lt;&gt;"",IF(OR(AND(G1351="154",'154 - CPSX'!$L$7="..."),AND(G1351="632",'632 - CPSX'!$K$7="..."),AND(G1351="641",'641 - CPSX'!$K$7="..."),AND(G1351="642",'642 - CPSX'!$N$7="..."),AND(G1351="242",'242 - CPSX'!$L$7="...")),"...",MONTH(B1351)),"")</f>
        <v>10</v>
      </c>
      <c r="B1351" s="10">
        <v>41917</v>
      </c>
      <c r="C1351" s="11" t="s">
        <v>55</v>
      </c>
      <c r="D1351" s="10">
        <v>41917</v>
      </c>
      <c r="E1351" s="8" t="s">
        <v>485</v>
      </c>
      <c r="F1351" s="5">
        <v>6888900</v>
      </c>
      <c r="G1351" s="15" t="s">
        <v>16</v>
      </c>
      <c r="H1351" s="7" t="s">
        <v>22</v>
      </c>
      <c r="I1351" s="5" t="str">
        <f>IF(AND(G1351="154",'154 - CPSX'!$L$7=TH!A1351),"154",IF(AND(G1351="632",'632 - CPSX'!$K$7=TH!A1351),"632",IF(AND(G1351="6421",'641 - CPSX'!$K$7=TH!A1351),"641",IF(AND(G1351="6422",'642 - CPSX'!$N$7=TH!A1351),"642",IF(AND(G1351="242",'242 - CPSX'!$L$7=TH!A1351),"242","")))))</f>
        <v/>
      </c>
    </row>
    <row r="1352" spans="1:9">
      <c r="A1352" s="6">
        <f>IF(B1352&lt;&gt;"",IF(OR(AND(G1352="154",'154 - CPSX'!$L$7="..."),AND(G1352="632",'632 - CPSX'!$K$7="..."),AND(G1352="641",'641 - CPSX'!$K$7="..."),AND(G1352="642",'642 - CPSX'!$N$7="..."),AND(G1352="242",'242 - CPSX'!$L$7="...")),"...",MONTH(B1352)),"")</f>
        <v>10</v>
      </c>
      <c r="B1352" s="10">
        <v>41943</v>
      </c>
      <c r="C1352" s="11" t="s">
        <v>39</v>
      </c>
      <c r="D1352" s="10">
        <v>41943</v>
      </c>
      <c r="E1352" s="8" t="s">
        <v>58</v>
      </c>
      <c r="F1352" s="5">
        <v>6583333</v>
      </c>
      <c r="G1352" s="15" t="s">
        <v>16</v>
      </c>
      <c r="H1352" s="7" t="s">
        <v>564</v>
      </c>
      <c r="I1352" s="5" t="str">
        <f>IF(AND(G1352="154",'154 - CPSX'!$L$7=TH!A1352),"154",IF(AND(G1352="632",'632 - CPSX'!$K$7=TH!A1352),"632",IF(AND(G1352="6421",'641 - CPSX'!$K$7=TH!A1352),"641",IF(AND(G1352="6422",'642 - CPSX'!$N$7=TH!A1352),"642",IF(AND(G1352="242",'242 - CPSX'!$L$7=TH!A1352),"242","")))))</f>
        <v/>
      </c>
    </row>
    <row r="1353" spans="1:9">
      <c r="A1353" s="6">
        <f>IF(B1353&lt;&gt;"",IF(OR(AND(G1353="154",'154 - CPSX'!$L$7="..."),AND(G1353="632",'632 - CPSX'!$K$7="..."),AND(G1353="641",'641 - CPSX'!$K$7="..."),AND(G1353="642",'642 - CPSX'!$N$7="..."),AND(G1353="242",'242 - CPSX'!$L$7="...")),"...",MONTH(B1353)),"")</f>
        <v>10</v>
      </c>
      <c r="B1353" s="10">
        <v>41943</v>
      </c>
      <c r="C1353" s="11" t="s">
        <v>39</v>
      </c>
      <c r="D1353" s="10">
        <v>41943</v>
      </c>
      <c r="E1353" s="8" t="s">
        <v>60</v>
      </c>
      <c r="F1353" s="5">
        <v>3500000</v>
      </c>
      <c r="G1353" s="15" t="s">
        <v>16</v>
      </c>
      <c r="H1353" s="7" t="s">
        <v>61</v>
      </c>
      <c r="I1353" s="5" t="str">
        <f>IF(AND(G1353="154",'154 - CPSX'!$L$7=TH!A1353),"154",IF(AND(G1353="632",'632 - CPSX'!$K$7=TH!A1353),"632",IF(AND(G1353="6421",'641 - CPSX'!$K$7=TH!A1353),"641",IF(AND(G1353="6422",'642 - CPSX'!$N$7=TH!A1353),"642",IF(AND(G1353="242",'242 - CPSX'!$L$7=TH!A1353),"242","")))))</f>
        <v/>
      </c>
    </row>
    <row r="1354" spans="1:9">
      <c r="A1354" s="6">
        <f>IF(B1354&lt;&gt;"",IF(OR(AND(G1354="154",'154 - CPSX'!$L$7="..."),AND(G1354="632",'632 - CPSX'!$K$7="..."),AND(G1354="641",'641 - CPSX'!$K$7="..."),AND(G1354="642",'642 - CPSX'!$N$7="..."),AND(G1354="242",'242 - CPSX'!$L$7="...")),"...",MONTH(B1354)),"")</f>
        <v>10</v>
      </c>
      <c r="B1354" s="10">
        <v>41943</v>
      </c>
      <c r="C1354" s="11" t="s">
        <v>39</v>
      </c>
      <c r="D1354" s="10">
        <v>41943</v>
      </c>
      <c r="E1354" s="8" t="s">
        <v>62</v>
      </c>
      <c r="F1354" s="5">
        <v>15225379</v>
      </c>
      <c r="G1354" s="15" t="s">
        <v>16</v>
      </c>
      <c r="H1354" s="7" t="s">
        <v>61</v>
      </c>
      <c r="I1354" s="5" t="str">
        <f>IF(AND(G1354="154",'154 - CPSX'!$L$7=TH!A1354),"154",IF(AND(G1354="632",'632 - CPSX'!$K$7=TH!A1354),"632",IF(AND(G1354="6421",'641 - CPSX'!$K$7=TH!A1354),"641",IF(AND(G1354="6422",'642 - CPSX'!$N$7=TH!A1354),"642",IF(AND(G1354="242",'242 - CPSX'!$L$7=TH!A1354),"242","")))))</f>
        <v/>
      </c>
    </row>
    <row r="1355" spans="1:9">
      <c r="A1355" s="6">
        <f>IF(B1355&lt;&gt;"",IF(OR(AND(G1355="154",'154 - CPSX'!$L$7="..."),AND(G1355="632",'632 - CPSX'!$K$7="..."),AND(G1355="641",'641 - CPSX'!$K$7="..."),AND(G1355="642",'642 - CPSX'!$N$7="..."),AND(G1355="242",'242 - CPSX'!$L$7="...")),"...",MONTH(B1355)),"")</f>
        <v>10</v>
      </c>
      <c r="B1355" s="10">
        <v>41943</v>
      </c>
      <c r="C1355" s="11" t="s">
        <v>39</v>
      </c>
      <c r="D1355" s="10">
        <v>41943</v>
      </c>
      <c r="E1355" s="8" t="s">
        <v>63</v>
      </c>
      <c r="F1355" s="5">
        <v>46464981</v>
      </c>
      <c r="G1355" s="15" t="s">
        <v>16</v>
      </c>
      <c r="H1355" s="7" t="s">
        <v>61</v>
      </c>
      <c r="I1355" s="5" t="str">
        <f>IF(AND(G1355="154",'154 - CPSX'!$L$7=TH!A1355),"154",IF(AND(G1355="632",'632 - CPSX'!$K$7=TH!A1355),"632",IF(AND(G1355="6421",'641 - CPSX'!$K$7=TH!A1355),"641",IF(AND(G1355="6422",'642 - CPSX'!$N$7=TH!A1355),"642",IF(AND(G1355="242",'242 - CPSX'!$L$7=TH!A1355),"242","")))))</f>
        <v/>
      </c>
    </row>
    <row r="1356" spans="1:9">
      <c r="A1356" s="6">
        <f>IF(B1356&lt;&gt;"",IF(OR(AND(G1356="154",'154 - CPSX'!$L$7="..."),AND(G1356="632",'632 - CPSX'!$K$7="..."),AND(G1356="641",'641 - CPSX'!$K$7="..."),AND(G1356="642",'642 - CPSX'!$N$7="..."),AND(G1356="242",'242 - CPSX'!$L$7="...")),"...",MONTH(B1356)),"")</f>
        <v>10</v>
      </c>
      <c r="B1356" s="10">
        <v>41943</v>
      </c>
      <c r="C1356" s="11" t="s">
        <v>39</v>
      </c>
      <c r="D1356" s="10">
        <v>41943</v>
      </c>
      <c r="E1356" s="8" t="s">
        <v>64</v>
      </c>
      <c r="F1356" s="5">
        <v>36231014</v>
      </c>
      <c r="G1356" s="15" t="s">
        <v>16</v>
      </c>
      <c r="H1356" s="7" t="s">
        <v>61</v>
      </c>
      <c r="I1356" s="5" t="str">
        <f>IF(AND(G1356="154",'154 - CPSX'!$L$7=TH!A1356),"154",IF(AND(G1356="632",'632 - CPSX'!$K$7=TH!A1356),"632",IF(AND(G1356="6421",'641 - CPSX'!$K$7=TH!A1356),"641",IF(AND(G1356="6422",'642 - CPSX'!$N$7=TH!A1356),"642",IF(AND(G1356="242",'242 - CPSX'!$L$7=TH!A1356),"242","")))))</f>
        <v/>
      </c>
    </row>
    <row r="1357" spans="1:9">
      <c r="A1357" s="6">
        <f>IF(B1357&lt;&gt;"",IF(OR(AND(G1357="154",'154 - CPSX'!$L$7="..."),AND(G1357="632",'632 - CPSX'!$K$7="..."),AND(G1357="641",'641 - CPSX'!$K$7="..."),AND(G1357="642",'642 - CPSX'!$N$7="..."),AND(G1357="242",'242 - CPSX'!$L$7="...")),"...",MONTH(B1357)),"")</f>
        <v>10</v>
      </c>
      <c r="B1357" s="10">
        <v>41943</v>
      </c>
      <c r="C1357" s="11" t="s">
        <v>39</v>
      </c>
      <c r="D1357" s="10">
        <v>41943</v>
      </c>
      <c r="E1357" s="8" t="s">
        <v>65</v>
      </c>
      <c r="F1357" s="5">
        <v>10859839</v>
      </c>
      <c r="G1357" s="15" t="s">
        <v>16</v>
      </c>
      <c r="H1357" s="7" t="s">
        <v>61</v>
      </c>
      <c r="I1357" s="5" t="str">
        <f>IF(AND(G1357="154",'154 - CPSX'!$L$7=TH!A1357),"154",IF(AND(G1357="632",'632 - CPSX'!$K$7=TH!A1357),"632",IF(AND(G1357="6421",'641 - CPSX'!$K$7=TH!A1357),"641",IF(AND(G1357="6422",'642 - CPSX'!$N$7=TH!A1357),"642",IF(AND(G1357="242",'242 - CPSX'!$L$7=TH!A1357),"242","")))))</f>
        <v/>
      </c>
    </row>
    <row r="1358" spans="1:9">
      <c r="A1358" s="6">
        <f>IF(B1358&lt;&gt;"",IF(OR(AND(G1358="154",'154 - CPSX'!$L$7="..."),AND(G1358="632",'632 - CPSX'!$K$7="..."),AND(G1358="641",'641 - CPSX'!$K$7="..."),AND(G1358="642",'642 - CPSX'!$N$7="..."),AND(G1358="242",'242 - CPSX'!$L$7="...")),"...",MONTH(B1358)),"")</f>
        <v>10</v>
      </c>
      <c r="B1358" s="10">
        <v>41943</v>
      </c>
      <c r="C1358" s="11" t="s">
        <v>39</v>
      </c>
      <c r="D1358" s="10">
        <v>41943</v>
      </c>
      <c r="E1358" s="8" t="s">
        <v>66</v>
      </c>
      <c r="F1358" s="5">
        <v>2615641</v>
      </c>
      <c r="G1358" s="15" t="s">
        <v>16</v>
      </c>
      <c r="H1358" s="7" t="s">
        <v>61</v>
      </c>
      <c r="I1358" s="5" t="str">
        <f>IF(AND(G1358="154",'154 - CPSX'!$L$7=TH!A1358),"154",IF(AND(G1358="632",'632 - CPSX'!$K$7=TH!A1358),"632",IF(AND(G1358="6421",'641 - CPSX'!$K$7=TH!A1358),"641",IF(AND(G1358="6422",'642 - CPSX'!$N$7=TH!A1358),"642",IF(AND(G1358="242",'242 - CPSX'!$L$7=TH!A1358),"242","")))))</f>
        <v/>
      </c>
    </row>
    <row r="1359" spans="1:9">
      <c r="A1359" s="6">
        <f>IF(B1359&lt;&gt;"",IF(OR(AND(G1359="154",'154 - CPSX'!$L$7="..."),AND(G1359="632",'632 - CPSX'!$K$7="..."),AND(G1359="641",'641 - CPSX'!$K$7="..."),AND(G1359="642",'642 - CPSX'!$N$7="..."),AND(G1359="242",'242 - CPSX'!$L$7="...")),"...",MONTH(B1359)),"")</f>
        <v>10</v>
      </c>
      <c r="B1359" s="10">
        <v>41943</v>
      </c>
      <c r="C1359" s="11" t="s">
        <v>39</v>
      </c>
      <c r="D1359" s="10">
        <v>41943</v>
      </c>
      <c r="E1359" s="8" t="s">
        <v>67</v>
      </c>
      <c r="F1359" s="5">
        <v>10010706</v>
      </c>
      <c r="G1359" s="15" t="s">
        <v>16</v>
      </c>
      <c r="H1359" s="7" t="s">
        <v>68</v>
      </c>
      <c r="I1359" s="5" t="str">
        <f>IF(AND(G1359="154",'154 - CPSX'!$L$7=TH!A1359),"154",IF(AND(G1359="632",'632 - CPSX'!$K$7=TH!A1359),"632",IF(AND(G1359="6421",'641 - CPSX'!$K$7=TH!A1359),"641",IF(AND(G1359="6422",'642 - CPSX'!$N$7=TH!A1359),"642",IF(AND(G1359="242",'242 - CPSX'!$L$7=TH!A1359),"242","")))))</f>
        <v/>
      </c>
    </row>
    <row r="1360" spans="1:9">
      <c r="A1360" s="6">
        <f>IF(B1360&lt;&gt;"",IF(OR(AND(G1360="154",'154 - CPSX'!$L$7="..."),AND(G1360="632",'632 - CPSX'!$K$7="..."),AND(G1360="641",'641 - CPSX'!$K$7="..."),AND(G1360="642",'642 - CPSX'!$N$7="..."),AND(G1360="242",'242 - CPSX'!$L$7="...")),"...",MONTH(B1360)),"")</f>
        <v>10</v>
      </c>
      <c r="B1360" s="10">
        <v>41943</v>
      </c>
      <c r="C1360" s="11" t="s">
        <v>39</v>
      </c>
      <c r="D1360" s="10">
        <v>41943</v>
      </c>
      <c r="E1360" s="8" t="s">
        <v>69</v>
      </c>
      <c r="F1360" s="5">
        <v>1816167</v>
      </c>
      <c r="G1360" s="15" t="s">
        <v>16</v>
      </c>
      <c r="H1360" s="7" t="s">
        <v>61</v>
      </c>
      <c r="I1360" s="5" t="str">
        <f>IF(AND(G1360="154",'154 - CPSX'!$L$7=TH!A1360),"154",IF(AND(G1360="632",'632 - CPSX'!$K$7=TH!A1360),"632",IF(AND(G1360="6421",'641 - CPSX'!$K$7=TH!A1360),"641",IF(AND(G1360="6422",'642 - CPSX'!$N$7=TH!A1360),"642",IF(AND(G1360="242",'242 - CPSX'!$L$7=TH!A1360),"242","")))))</f>
        <v/>
      </c>
    </row>
    <row r="1361" spans="1:9">
      <c r="A1361" s="6">
        <f>IF(B1361&lt;&gt;"",IF(OR(AND(G1361="154",'154 - CPSX'!$L$7="..."),AND(G1361="632",'632 - CPSX'!$K$7="..."),AND(G1361="641",'641 - CPSX'!$K$7="..."),AND(G1361="642",'642 - CPSX'!$N$7="..."),AND(G1361="242",'242 - CPSX'!$L$7="...")),"...",MONTH(B1361)),"")</f>
        <v>10</v>
      </c>
      <c r="B1361" s="10">
        <v>41943</v>
      </c>
      <c r="C1361" s="11" t="s">
        <v>39</v>
      </c>
      <c r="D1361" s="10">
        <v>41943</v>
      </c>
      <c r="E1361" s="8" t="s">
        <v>70</v>
      </c>
      <c r="F1361" s="5">
        <v>4166667</v>
      </c>
      <c r="G1361" s="15" t="s">
        <v>16</v>
      </c>
      <c r="H1361" s="7" t="s">
        <v>61</v>
      </c>
      <c r="I1361" s="5" t="str">
        <f>IF(AND(G1361="154",'154 - CPSX'!$L$7=TH!A1361),"154",IF(AND(G1361="632",'632 - CPSX'!$K$7=TH!A1361),"632",IF(AND(G1361="6421",'641 - CPSX'!$K$7=TH!A1361),"641",IF(AND(G1361="6422",'642 - CPSX'!$N$7=TH!A1361),"642",IF(AND(G1361="242",'242 - CPSX'!$L$7=TH!A1361),"242","")))))</f>
        <v/>
      </c>
    </row>
    <row r="1362" spans="1:9">
      <c r="A1362" s="6">
        <f>IF(B1362&lt;&gt;"",IF(OR(AND(G1362="154",'154 - CPSX'!$L$7="..."),AND(G1362="632",'632 - CPSX'!$K$7="..."),AND(G1362="641",'641 - CPSX'!$K$7="..."),AND(G1362="642",'642 - CPSX'!$N$7="..."),AND(G1362="242",'242 - CPSX'!$L$7="...")),"...",MONTH(B1362)),"")</f>
        <v>10</v>
      </c>
      <c r="B1362" s="10">
        <v>41943</v>
      </c>
      <c r="C1362" s="11" t="s">
        <v>39</v>
      </c>
      <c r="D1362" s="10">
        <v>41943</v>
      </c>
      <c r="E1362" s="8" t="s">
        <v>71</v>
      </c>
      <c r="F1362" s="5">
        <v>2222222</v>
      </c>
      <c r="G1362" s="15" t="s">
        <v>16</v>
      </c>
      <c r="H1362" s="7" t="s">
        <v>61</v>
      </c>
      <c r="I1362" s="5" t="str">
        <f>IF(AND(G1362="154",'154 - CPSX'!$L$7=TH!A1362),"154",IF(AND(G1362="632",'632 - CPSX'!$K$7=TH!A1362),"632",IF(AND(G1362="6421",'641 - CPSX'!$K$7=TH!A1362),"641",IF(AND(G1362="6422",'642 - CPSX'!$N$7=TH!A1362),"642",IF(AND(G1362="242",'242 - CPSX'!$L$7=TH!A1362),"242","")))))</f>
        <v/>
      </c>
    </row>
    <row r="1363" spans="1:9">
      <c r="A1363" s="6">
        <f>IF(B1363&lt;&gt;"",IF(OR(AND(G1363="154",'154 - CPSX'!$L$7="..."),AND(G1363="632",'632 - CPSX'!$K$7="..."),AND(G1363="641",'641 - CPSX'!$K$7="..."),AND(G1363="642",'642 - CPSX'!$N$7="..."),AND(G1363="242",'242 - CPSX'!$L$7="...")),"...",MONTH(B1363)),"")</f>
        <v>10</v>
      </c>
      <c r="B1363" s="10">
        <v>41943</v>
      </c>
      <c r="C1363" s="11" t="s">
        <v>39</v>
      </c>
      <c r="D1363" s="10">
        <v>41943</v>
      </c>
      <c r="E1363" s="8" t="s">
        <v>72</v>
      </c>
      <c r="F1363" s="5">
        <v>1388889</v>
      </c>
      <c r="G1363" s="15" t="s">
        <v>16</v>
      </c>
      <c r="H1363" s="7" t="s">
        <v>61</v>
      </c>
      <c r="I1363" s="5" t="str">
        <f>IF(AND(G1363="154",'154 - CPSX'!$L$7=TH!A1363),"154",IF(AND(G1363="632",'632 - CPSX'!$K$7=TH!A1363),"632",IF(AND(G1363="6421",'641 - CPSX'!$K$7=TH!A1363),"641",IF(AND(G1363="6422",'642 - CPSX'!$N$7=TH!A1363),"642",IF(AND(G1363="242",'242 - CPSX'!$L$7=TH!A1363),"242","")))))</f>
        <v/>
      </c>
    </row>
    <row r="1364" spans="1:9">
      <c r="A1364" s="6">
        <f>IF(B1364&lt;&gt;"",IF(OR(AND(G1364="154",'154 - CPSX'!$L$7="..."),AND(G1364="632",'632 - CPSX'!$K$7="..."),AND(G1364="641",'641 - CPSX'!$K$7="..."),AND(G1364="642",'642 - CPSX'!$N$7="..."),AND(G1364="242",'242 - CPSX'!$L$7="...")),"...",MONTH(B1364)),"")</f>
        <v>10</v>
      </c>
      <c r="B1364" s="10">
        <v>41943</v>
      </c>
      <c r="C1364" s="11" t="s">
        <v>39</v>
      </c>
      <c r="D1364" s="10">
        <v>41943</v>
      </c>
      <c r="E1364" s="8" t="s">
        <v>73</v>
      </c>
      <c r="F1364" s="5">
        <v>1666667</v>
      </c>
      <c r="G1364" s="15" t="s">
        <v>16</v>
      </c>
      <c r="H1364" s="7" t="s">
        <v>61</v>
      </c>
      <c r="I1364" s="5" t="str">
        <f>IF(AND(G1364="154",'154 - CPSX'!$L$7=TH!A1364),"154",IF(AND(G1364="632",'632 - CPSX'!$K$7=TH!A1364),"632",IF(AND(G1364="6421",'641 - CPSX'!$K$7=TH!A1364),"641",IF(AND(G1364="6422",'642 - CPSX'!$N$7=TH!A1364),"642",IF(AND(G1364="242",'242 - CPSX'!$L$7=TH!A1364),"242","")))))</f>
        <v/>
      </c>
    </row>
    <row r="1365" spans="1:9">
      <c r="A1365" s="6">
        <f>IF(B1365&lt;&gt;"",IF(OR(AND(G1365="154",'154 - CPSX'!$L$7="..."),AND(G1365="632",'632 - CPSX'!$K$7="..."),AND(G1365="641",'641 - CPSX'!$K$7="..."),AND(G1365="642",'642 - CPSX'!$N$7="..."),AND(G1365="242",'242 - CPSX'!$L$7="...")),"...",MONTH(B1365)),"")</f>
        <v>10</v>
      </c>
      <c r="B1365" s="10">
        <v>41943</v>
      </c>
      <c r="C1365" s="11" t="s">
        <v>39</v>
      </c>
      <c r="D1365" s="10">
        <v>41943</v>
      </c>
      <c r="E1365" s="8" t="s">
        <v>74</v>
      </c>
      <c r="F1365" s="5">
        <v>1666667</v>
      </c>
      <c r="G1365" s="15" t="s">
        <v>16</v>
      </c>
      <c r="H1365" s="7" t="s">
        <v>61</v>
      </c>
      <c r="I1365" s="5" t="str">
        <f>IF(AND(G1365="154",'154 - CPSX'!$L$7=TH!A1365),"154",IF(AND(G1365="632",'632 - CPSX'!$K$7=TH!A1365),"632",IF(AND(G1365="6421",'641 - CPSX'!$K$7=TH!A1365),"641",IF(AND(G1365="6422",'642 - CPSX'!$N$7=TH!A1365),"642",IF(AND(G1365="242",'242 - CPSX'!$L$7=TH!A1365),"242","")))))</f>
        <v/>
      </c>
    </row>
    <row r="1366" spans="1:9">
      <c r="A1366" s="6">
        <f>IF(B1366&lt;&gt;"",IF(OR(AND(G1366="154",'154 - CPSX'!$L$7="..."),AND(G1366="632",'632 - CPSX'!$K$7="..."),AND(G1366="641",'641 - CPSX'!$K$7="..."),AND(G1366="642",'642 - CPSX'!$N$7="..."),AND(G1366="242",'242 - CPSX'!$L$7="...")),"...",MONTH(B1366)),"")</f>
        <v>10</v>
      </c>
      <c r="B1366" s="10">
        <v>41943</v>
      </c>
      <c r="C1366" s="11" t="s">
        <v>39</v>
      </c>
      <c r="D1366" s="10">
        <v>41943</v>
      </c>
      <c r="E1366" s="8" t="s">
        <v>75</v>
      </c>
      <c r="F1366" s="5">
        <v>5499999</v>
      </c>
      <c r="G1366" s="15" t="s">
        <v>16</v>
      </c>
      <c r="H1366" s="7" t="s">
        <v>61</v>
      </c>
      <c r="I1366" s="5" t="str">
        <f>IF(AND(G1366="154",'154 - CPSX'!$L$7=TH!A1366),"154",IF(AND(G1366="632",'632 - CPSX'!$K$7=TH!A1366),"632",IF(AND(G1366="6421",'641 - CPSX'!$K$7=TH!A1366),"641",IF(AND(G1366="6422",'642 - CPSX'!$N$7=TH!A1366),"642",IF(AND(G1366="242",'242 - CPSX'!$L$7=TH!A1366),"242","")))))</f>
        <v/>
      </c>
    </row>
    <row r="1367" spans="1:9">
      <c r="A1367" s="6">
        <f>IF(B1367&lt;&gt;"",IF(OR(AND(G1367="154",'154 - CPSX'!$L$7="..."),AND(G1367="632",'632 - CPSX'!$K$7="..."),AND(G1367="641",'641 - CPSX'!$K$7="..."),AND(G1367="642",'642 - CPSX'!$N$7="..."),AND(G1367="242",'242 - CPSX'!$L$7="...")),"...",MONTH(B1367)),"")</f>
        <v>10</v>
      </c>
      <c r="B1367" s="10">
        <v>41943</v>
      </c>
      <c r="C1367" s="11" t="s">
        <v>39</v>
      </c>
      <c r="D1367" s="10">
        <v>41943</v>
      </c>
      <c r="E1367" s="8" t="s">
        <v>76</v>
      </c>
      <c r="F1367" s="5">
        <v>17897000</v>
      </c>
      <c r="G1367" s="15" t="s">
        <v>16</v>
      </c>
      <c r="H1367" s="7" t="s">
        <v>77</v>
      </c>
      <c r="I1367" s="5" t="str">
        <f>IF(AND(G1367="154",'154 - CPSX'!$L$7=TH!A1367),"154",IF(AND(G1367="632",'632 - CPSX'!$K$7=TH!A1367),"632",IF(AND(G1367="6421",'641 - CPSX'!$K$7=TH!A1367),"641",IF(AND(G1367="6422",'642 - CPSX'!$N$7=TH!A1367),"642",IF(AND(G1367="242",'242 - CPSX'!$L$7=TH!A1367),"242","")))))</f>
        <v/>
      </c>
    </row>
    <row r="1368" spans="1:9">
      <c r="A1368" s="6">
        <f>IF(B1368&lt;&gt;"",IF(OR(AND(G1368="154",'154 - CPSX'!$L$7="..."),AND(G1368="632",'632 - CPSX'!$K$7="..."),AND(G1368="641",'641 - CPSX'!$K$7="..."),AND(G1368="642",'642 - CPSX'!$N$7="..."),AND(G1368="242",'242 - CPSX'!$L$7="...")),"...",MONTH(B1368)),"")</f>
        <v>10</v>
      </c>
      <c r="B1368" s="10">
        <v>41943</v>
      </c>
      <c r="C1368" s="11" t="s">
        <v>39</v>
      </c>
      <c r="D1368" s="10">
        <v>41943</v>
      </c>
      <c r="E1368" s="8" t="s">
        <v>78</v>
      </c>
      <c r="F1368" s="5">
        <v>93266148</v>
      </c>
      <c r="G1368" s="15" t="s">
        <v>16</v>
      </c>
      <c r="H1368" s="7" t="s">
        <v>77</v>
      </c>
      <c r="I1368" s="5" t="str">
        <f>IF(AND(G1368="154",'154 - CPSX'!$L$7=TH!A1368),"154",IF(AND(G1368="632",'632 - CPSX'!$K$7=TH!A1368),"632",IF(AND(G1368="6421",'641 - CPSX'!$K$7=TH!A1368),"641",IF(AND(G1368="6422",'642 - CPSX'!$N$7=TH!A1368),"642",IF(AND(G1368="242",'242 - CPSX'!$L$7=TH!A1368),"242","")))))</f>
        <v/>
      </c>
    </row>
    <row r="1369" spans="1:9">
      <c r="A1369" s="6">
        <f>IF(B1369&lt;&gt;"",IF(OR(AND(G1369="154",'154 - CPSX'!$L$7="..."),AND(G1369="632",'632 - CPSX'!$K$7="..."),AND(G1369="641",'641 - CPSX'!$K$7="..."),AND(G1369="642",'642 - CPSX'!$N$7="..."),AND(G1369="242",'242 - CPSX'!$L$7="...")),"...",MONTH(B1369)),"")</f>
        <v>10</v>
      </c>
      <c r="B1369" s="10">
        <v>41943</v>
      </c>
      <c r="C1369" s="11" t="s">
        <v>39</v>
      </c>
      <c r="D1369" s="10">
        <v>41943</v>
      </c>
      <c r="E1369" s="8" t="s">
        <v>79</v>
      </c>
      <c r="F1369" s="5">
        <v>1995000</v>
      </c>
      <c r="G1369" s="15" t="s">
        <v>16</v>
      </c>
      <c r="H1369" s="7" t="s">
        <v>77</v>
      </c>
      <c r="I1369" s="5" t="str">
        <f>IF(AND(G1369="154",'154 - CPSX'!$L$7=TH!A1369),"154",IF(AND(G1369="632",'632 - CPSX'!$K$7=TH!A1369),"632",IF(AND(G1369="6421",'641 - CPSX'!$K$7=TH!A1369),"641",IF(AND(G1369="6422",'642 - CPSX'!$N$7=TH!A1369),"642",IF(AND(G1369="242",'242 - CPSX'!$L$7=TH!A1369),"242","")))))</f>
        <v/>
      </c>
    </row>
    <row r="1370" spans="1:9">
      <c r="A1370" s="6">
        <f>IF(B1370&lt;&gt;"",IF(OR(AND(G1370="154",'154 - CPSX'!$L$7="..."),AND(G1370="632",'632 - CPSX'!$K$7="..."),AND(G1370="641",'641 - CPSX'!$K$7="..."),AND(G1370="642",'642 - CPSX'!$N$7="..."),AND(G1370="242",'242 - CPSX'!$L$7="...")),"...",MONTH(B1370)),"")</f>
        <v>10</v>
      </c>
      <c r="B1370" s="10">
        <v>41943</v>
      </c>
      <c r="C1370" s="11" t="s">
        <v>39</v>
      </c>
      <c r="D1370" s="10">
        <v>41943</v>
      </c>
      <c r="E1370" s="8" t="s">
        <v>80</v>
      </c>
      <c r="F1370" s="5">
        <v>14670000</v>
      </c>
      <c r="G1370" s="15" t="s">
        <v>16</v>
      </c>
      <c r="H1370" s="7" t="s">
        <v>77</v>
      </c>
      <c r="I1370" s="5" t="str">
        <f>IF(AND(G1370="154",'154 - CPSX'!$L$7=TH!A1370),"154",IF(AND(G1370="632",'632 - CPSX'!$K$7=TH!A1370),"632",IF(AND(G1370="6421",'641 - CPSX'!$K$7=TH!A1370),"641",IF(AND(G1370="6422",'642 - CPSX'!$N$7=TH!A1370),"642",IF(AND(G1370="242",'242 - CPSX'!$L$7=TH!A1370),"242","")))))</f>
        <v/>
      </c>
    </row>
    <row r="1371" spans="1:9">
      <c r="A1371" s="6">
        <f>IF(B1371&lt;&gt;"",IF(OR(AND(G1371="154",'154 - CPSX'!$L$7="..."),AND(G1371="632",'632 - CPSX'!$K$7="..."),AND(G1371="641",'641 - CPSX'!$K$7="..."),AND(G1371="642",'642 - CPSX'!$N$7="..."),AND(G1371="242",'242 - CPSX'!$L$7="...")),"...",MONTH(B1371)),"")</f>
        <v>10</v>
      </c>
      <c r="B1371" s="10">
        <v>41943</v>
      </c>
      <c r="C1371" s="11" t="s">
        <v>39</v>
      </c>
      <c r="D1371" s="10">
        <v>41943</v>
      </c>
      <c r="E1371" s="8" t="s">
        <v>81</v>
      </c>
      <c r="F1371" s="5">
        <v>3268080</v>
      </c>
      <c r="G1371" s="15" t="s">
        <v>16</v>
      </c>
      <c r="H1371" s="7" t="s">
        <v>82</v>
      </c>
      <c r="I1371" s="5" t="str">
        <f>IF(AND(G1371="154",'154 - CPSX'!$L$7=TH!A1371),"154",IF(AND(G1371="632",'632 - CPSX'!$K$7=TH!A1371),"632",IF(AND(G1371="6421",'641 - CPSX'!$K$7=TH!A1371),"641",IF(AND(G1371="6422",'642 - CPSX'!$N$7=TH!A1371),"642",IF(AND(G1371="242",'242 - CPSX'!$L$7=TH!A1371),"242","")))))</f>
        <v/>
      </c>
    </row>
    <row r="1372" spans="1:9">
      <c r="A1372" s="6">
        <f>IF(B1372&lt;&gt;"",IF(OR(AND(G1372="154",'154 - CPSX'!$L$7="..."),AND(G1372="632",'632 - CPSX'!$K$7="..."),AND(G1372="641",'641 - CPSX'!$K$7="..."),AND(G1372="642",'642 - CPSX'!$N$7="..."),AND(G1372="242",'242 - CPSX'!$L$7="...")),"...",MONTH(B1372)),"")</f>
        <v>10</v>
      </c>
      <c r="B1372" s="10">
        <v>41943</v>
      </c>
      <c r="C1372" s="11" t="s">
        <v>39</v>
      </c>
      <c r="D1372" s="10">
        <v>41943</v>
      </c>
      <c r="E1372" s="8" t="s">
        <v>83</v>
      </c>
      <c r="F1372" s="5">
        <v>17149140</v>
      </c>
      <c r="G1372" s="15" t="s">
        <v>16</v>
      </c>
      <c r="H1372" s="7" t="s">
        <v>82</v>
      </c>
      <c r="I1372" s="5" t="str">
        <f>IF(AND(G1372="154",'154 - CPSX'!$L$7=TH!A1372),"154",IF(AND(G1372="632",'632 - CPSX'!$K$7=TH!A1372),"632",IF(AND(G1372="6421",'641 - CPSX'!$K$7=TH!A1372),"641",IF(AND(G1372="6422",'642 - CPSX'!$N$7=TH!A1372),"642",IF(AND(G1372="242",'242 - CPSX'!$L$7=TH!A1372),"242","")))))</f>
        <v/>
      </c>
    </row>
    <row r="1373" spans="1:9">
      <c r="A1373" s="6">
        <f>IF(B1373&lt;&gt;"",IF(OR(AND(G1373="154",'154 - CPSX'!$L$7="..."),AND(G1373="632",'632 - CPSX'!$K$7="..."),AND(G1373="641",'641 - CPSX'!$K$7="..."),AND(G1373="642",'642 - CPSX'!$N$7="..."),AND(G1373="242",'242 - CPSX'!$L$7="...")),"...",MONTH(B1373)),"")</f>
        <v>10</v>
      </c>
      <c r="B1373" s="10">
        <v>41943</v>
      </c>
      <c r="C1373" s="11" t="s">
        <v>39</v>
      </c>
      <c r="D1373" s="10">
        <v>41943</v>
      </c>
      <c r="E1373" s="8" t="s">
        <v>84</v>
      </c>
      <c r="F1373" s="5">
        <v>544680</v>
      </c>
      <c r="G1373" s="15" t="s">
        <v>16</v>
      </c>
      <c r="H1373" s="7" t="s">
        <v>85</v>
      </c>
      <c r="I1373" s="5" t="str">
        <f>IF(AND(G1373="154",'154 - CPSX'!$L$7=TH!A1373),"154",IF(AND(G1373="632",'632 - CPSX'!$K$7=TH!A1373),"632",IF(AND(G1373="6421",'641 - CPSX'!$K$7=TH!A1373),"641",IF(AND(G1373="6422",'642 - CPSX'!$N$7=TH!A1373),"642",IF(AND(G1373="242",'242 - CPSX'!$L$7=TH!A1373),"242","")))))</f>
        <v/>
      </c>
    </row>
    <row r="1374" spans="1:9">
      <c r="A1374" s="6">
        <f>IF(B1374&lt;&gt;"",IF(OR(AND(G1374="154",'154 - CPSX'!$L$7="..."),AND(G1374="632",'632 - CPSX'!$K$7="..."),AND(G1374="641",'641 - CPSX'!$K$7="..."),AND(G1374="642",'642 - CPSX'!$N$7="..."),AND(G1374="242",'242 - CPSX'!$L$7="...")),"...",MONTH(B1374)),"")</f>
        <v>10</v>
      </c>
      <c r="B1374" s="10">
        <v>41943</v>
      </c>
      <c r="C1374" s="11" t="s">
        <v>39</v>
      </c>
      <c r="D1374" s="10">
        <v>41943</v>
      </c>
      <c r="E1374" s="8" t="s">
        <v>86</v>
      </c>
      <c r="F1374" s="5">
        <v>2858190</v>
      </c>
      <c r="G1374" s="15" t="s">
        <v>16</v>
      </c>
      <c r="H1374" s="7" t="s">
        <v>85</v>
      </c>
      <c r="I1374" s="5" t="str">
        <f>IF(AND(G1374="154",'154 - CPSX'!$L$7=TH!A1374),"154",IF(AND(G1374="632",'632 - CPSX'!$K$7=TH!A1374),"632",IF(AND(G1374="6421",'641 - CPSX'!$K$7=TH!A1374),"641",IF(AND(G1374="6422",'642 - CPSX'!$N$7=TH!A1374),"642",IF(AND(G1374="242",'242 - CPSX'!$L$7=TH!A1374),"242","")))))</f>
        <v/>
      </c>
    </row>
    <row r="1375" spans="1:9">
      <c r="A1375" s="6">
        <f>IF(B1375&lt;&gt;"",IF(OR(AND(G1375="154",'154 - CPSX'!$L$7="..."),AND(G1375="632",'632 - CPSX'!$K$7="..."),AND(G1375="641",'641 - CPSX'!$K$7="..."),AND(G1375="642",'642 - CPSX'!$N$7="..."),AND(G1375="242",'242 - CPSX'!$L$7="...")),"...",MONTH(B1375)),"")</f>
        <v>10</v>
      </c>
      <c r="B1375" s="10">
        <v>41943</v>
      </c>
      <c r="C1375" s="11" t="s">
        <v>39</v>
      </c>
      <c r="D1375" s="10">
        <v>41943</v>
      </c>
      <c r="E1375" s="8" t="s">
        <v>87</v>
      </c>
      <c r="F1375" s="5">
        <v>181560</v>
      </c>
      <c r="G1375" s="15" t="s">
        <v>16</v>
      </c>
      <c r="H1375" s="7" t="s">
        <v>229</v>
      </c>
      <c r="I1375" s="5" t="str">
        <f>IF(AND(G1375="154",'154 - CPSX'!$L$7=TH!A1375),"154",IF(AND(G1375="632",'632 - CPSX'!$K$7=TH!A1375),"632",IF(AND(G1375="6421",'641 - CPSX'!$K$7=TH!A1375),"641",IF(AND(G1375="6422",'642 - CPSX'!$N$7=TH!A1375),"642",IF(AND(G1375="242",'242 - CPSX'!$L$7=TH!A1375),"242","")))))</f>
        <v/>
      </c>
    </row>
    <row r="1376" spans="1:9">
      <c r="A1376" s="6">
        <f>IF(B1376&lt;&gt;"",IF(OR(AND(G1376="154",'154 - CPSX'!$L$7="..."),AND(G1376="632",'632 - CPSX'!$K$7="..."),AND(G1376="641",'641 - CPSX'!$K$7="..."),AND(G1376="642",'642 - CPSX'!$N$7="..."),AND(G1376="242",'242 - CPSX'!$L$7="...")),"...",MONTH(B1376)),"")</f>
        <v>10</v>
      </c>
      <c r="B1376" s="10">
        <v>41943</v>
      </c>
      <c r="C1376" s="11" t="s">
        <v>39</v>
      </c>
      <c r="D1376" s="10">
        <v>41943</v>
      </c>
      <c r="E1376" s="8" t="s">
        <v>88</v>
      </c>
      <c r="F1376" s="5">
        <v>952730</v>
      </c>
      <c r="G1376" s="15" t="s">
        <v>16</v>
      </c>
      <c r="H1376" s="7" t="s">
        <v>229</v>
      </c>
      <c r="I1376" s="5" t="str">
        <f>IF(AND(G1376="154",'154 - CPSX'!$L$7=TH!A1376),"154",IF(AND(G1376="632",'632 - CPSX'!$K$7=TH!A1376),"632",IF(AND(G1376="6421",'641 - CPSX'!$K$7=TH!A1376),"641",IF(AND(G1376="6422",'642 - CPSX'!$N$7=TH!A1376),"642",IF(AND(G1376="242",'242 - CPSX'!$L$7=TH!A1376),"242","")))))</f>
        <v/>
      </c>
    </row>
    <row r="1377" spans="1:9">
      <c r="A1377" s="6">
        <f>IF(B1377&lt;&gt;"",IF(OR(AND(G1377="154",'154 - CPSX'!$L$7="..."),AND(G1377="632",'632 - CPSX'!$K$7="..."),AND(G1377="641",'641 - CPSX'!$K$7="..."),AND(G1377="642",'642 - CPSX'!$N$7="..."),AND(G1377="242",'242 - CPSX'!$L$7="...")),"...",MONTH(B1377)),"")</f>
        <v>11</v>
      </c>
      <c r="B1377" s="10">
        <v>41944</v>
      </c>
      <c r="C1377" s="11" t="s">
        <v>145</v>
      </c>
      <c r="D1377" s="10">
        <v>41941</v>
      </c>
      <c r="E1377" s="8" t="s">
        <v>89</v>
      </c>
      <c r="F1377" s="5">
        <v>16184000</v>
      </c>
      <c r="G1377" s="15" t="s">
        <v>16</v>
      </c>
      <c r="H1377" s="7" t="s">
        <v>212</v>
      </c>
      <c r="I1377" s="5" t="str">
        <f>IF(AND(G1377="154",'154 - CPSX'!$L$7=TH!A1377),"154",IF(AND(G1377="632",'632 - CPSX'!$K$7=TH!A1377),"632",IF(AND(G1377="6421",'641 - CPSX'!$K$7=TH!A1377),"641",IF(AND(G1377="6422",'642 - CPSX'!$N$7=TH!A1377),"642",IF(AND(G1377="242",'242 - CPSX'!$L$7=TH!A1377),"242","")))))</f>
        <v/>
      </c>
    </row>
    <row r="1378" spans="1:9">
      <c r="A1378" s="6">
        <f>IF(B1378&lt;&gt;"",IF(OR(AND(G1378="154",'154 - CPSX'!$L$7="..."),AND(G1378="632",'632 - CPSX'!$K$7="..."),AND(G1378="641",'641 - CPSX'!$K$7="..."),AND(G1378="642",'642 - CPSX'!$N$7="..."),AND(G1378="242",'242 - CPSX'!$L$7="...")),"...",MONTH(B1378)),"")</f>
        <v>11</v>
      </c>
      <c r="B1378" s="10">
        <v>41946</v>
      </c>
      <c r="C1378" s="11" t="s">
        <v>158</v>
      </c>
      <c r="D1378" s="10">
        <v>41942</v>
      </c>
      <c r="E1378" s="8" t="s">
        <v>565</v>
      </c>
      <c r="F1378" s="5">
        <v>5478300</v>
      </c>
      <c r="G1378" s="15" t="s">
        <v>16</v>
      </c>
      <c r="H1378" s="7" t="s">
        <v>212</v>
      </c>
      <c r="I1378" s="5" t="str">
        <f>IF(AND(G1378="154",'154 - CPSX'!$L$7=TH!A1378),"154",IF(AND(G1378="632",'632 - CPSX'!$K$7=TH!A1378),"632",IF(AND(G1378="6421",'641 - CPSX'!$K$7=TH!A1378),"641",IF(AND(G1378="6422",'642 - CPSX'!$N$7=TH!A1378),"642",IF(AND(G1378="242",'242 - CPSX'!$L$7=TH!A1378),"242","")))))</f>
        <v/>
      </c>
    </row>
    <row r="1379" spans="1:9">
      <c r="A1379" s="6">
        <f>IF(B1379&lt;&gt;"",IF(OR(AND(G1379="154",'154 - CPSX'!$L$7="..."),AND(G1379="632",'632 - CPSX'!$K$7="..."),AND(G1379="641",'641 - CPSX'!$K$7="..."),AND(G1379="642",'642 - CPSX'!$N$7="..."),AND(G1379="242",'242 - CPSX'!$L$7="...")),"...",MONTH(B1379)),"")</f>
        <v>11</v>
      </c>
      <c r="B1379" s="10">
        <v>41950</v>
      </c>
      <c r="C1379" s="11" t="s">
        <v>147</v>
      </c>
      <c r="D1379" s="10">
        <v>41950</v>
      </c>
      <c r="E1379" s="8" t="s">
        <v>40</v>
      </c>
      <c r="F1379" s="5">
        <v>1702227</v>
      </c>
      <c r="G1379" s="15" t="s">
        <v>16</v>
      </c>
      <c r="H1379" s="7" t="s">
        <v>212</v>
      </c>
      <c r="I1379" s="5" t="str">
        <f>IF(AND(G1379="154",'154 - CPSX'!$L$7=TH!A1379),"154",IF(AND(G1379="632",'632 - CPSX'!$K$7=TH!A1379),"632",IF(AND(G1379="6421",'641 - CPSX'!$K$7=TH!A1379),"641",IF(AND(G1379="6422",'642 - CPSX'!$N$7=TH!A1379),"642",IF(AND(G1379="242",'242 - CPSX'!$L$7=TH!A1379),"242","")))))</f>
        <v/>
      </c>
    </row>
    <row r="1380" spans="1:9">
      <c r="A1380" s="6">
        <f>IF(B1380&lt;&gt;"",IF(OR(AND(G1380="154",'154 - CPSX'!$L$7="..."),AND(G1380="632",'632 - CPSX'!$K$7="..."),AND(G1380="641",'641 - CPSX'!$K$7="..."),AND(G1380="642",'642 - CPSX'!$N$7="..."),AND(G1380="242",'242 - CPSX'!$L$7="...")),"...",MONTH(B1380)),"")</f>
        <v>11</v>
      </c>
      <c r="B1380" s="10">
        <v>41958</v>
      </c>
      <c r="C1380" s="11" t="s">
        <v>165</v>
      </c>
      <c r="D1380" s="10">
        <v>41958</v>
      </c>
      <c r="E1380" s="8" t="s">
        <v>40</v>
      </c>
      <c r="F1380" s="5">
        <v>1744545</v>
      </c>
      <c r="G1380" s="15" t="s">
        <v>16</v>
      </c>
      <c r="H1380" s="7" t="s">
        <v>212</v>
      </c>
      <c r="I1380" s="5" t="str">
        <f>IF(AND(G1380="154",'154 - CPSX'!$L$7=TH!A1380),"154",IF(AND(G1380="632",'632 - CPSX'!$K$7=TH!A1380),"632",IF(AND(G1380="6421",'641 - CPSX'!$K$7=TH!A1380),"641",IF(AND(G1380="6422",'642 - CPSX'!$N$7=TH!A1380),"642",IF(AND(G1380="242",'242 - CPSX'!$L$7=TH!A1380),"242","")))))</f>
        <v/>
      </c>
    </row>
    <row r="1381" spans="1:9">
      <c r="A1381" s="6">
        <f>IF(B1381&lt;&gt;"",IF(OR(AND(G1381="154",'154 - CPSX'!$L$7="..."),AND(G1381="632",'632 - CPSX'!$K$7="..."),AND(G1381="641",'641 - CPSX'!$K$7="..."),AND(G1381="642",'642 - CPSX'!$N$7="..."),AND(G1381="242",'242 - CPSX'!$L$7="...")),"...",MONTH(B1381)),"")</f>
        <v>11</v>
      </c>
      <c r="B1381" s="10">
        <v>41965</v>
      </c>
      <c r="C1381" s="11" t="s">
        <v>151</v>
      </c>
      <c r="D1381" s="10">
        <v>41965</v>
      </c>
      <c r="E1381" s="8" t="s">
        <v>40</v>
      </c>
      <c r="F1381" s="5">
        <v>1570091</v>
      </c>
      <c r="G1381" s="15" t="s">
        <v>16</v>
      </c>
      <c r="H1381" s="7" t="s">
        <v>212</v>
      </c>
      <c r="I1381" s="5" t="str">
        <f>IF(AND(G1381="154",'154 - CPSX'!$L$7=TH!A1381),"154",IF(AND(G1381="632",'632 - CPSX'!$K$7=TH!A1381),"632",IF(AND(G1381="6421",'641 - CPSX'!$K$7=TH!A1381),"641",IF(AND(G1381="6422",'642 - CPSX'!$N$7=TH!A1381),"642",IF(AND(G1381="242",'242 - CPSX'!$L$7=TH!A1381),"242","")))))</f>
        <v/>
      </c>
    </row>
    <row r="1382" spans="1:9">
      <c r="A1382" s="6">
        <f>IF(B1382&lt;&gt;"",IF(OR(AND(G1382="154",'154 - CPSX'!$L$7="..."),AND(G1382="632",'632 - CPSX'!$K$7="..."),AND(G1382="641",'641 - CPSX'!$K$7="..."),AND(G1382="642",'642 - CPSX'!$N$7="..."),AND(G1382="242",'242 - CPSX'!$L$7="...")),"...",MONTH(B1382)),"")</f>
        <v>11</v>
      </c>
      <c r="B1382" s="10">
        <v>41973</v>
      </c>
      <c r="C1382" s="11" t="s">
        <v>228</v>
      </c>
      <c r="D1382" s="10">
        <v>41973</v>
      </c>
      <c r="E1382" s="8" t="s">
        <v>40</v>
      </c>
      <c r="F1382" s="5">
        <v>845455</v>
      </c>
      <c r="G1382" s="15" t="s">
        <v>16</v>
      </c>
      <c r="H1382" s="7" t="s">
        <v>212</v>
      </c>
      <c r="I1382" s="5" t="str">
        <f>IF(AND(G1382="154",'154 - CPSX'!$L$7=TH!A1382),"154",IF(AND(G1382="632",'632 - CPSX'!$K$7=TH!A1382),"632",IF(AND(G1382="6421",'641 - CPSX'!$K$7=TH!A1382),"641",IF(AND(G1382="6422",'642 - CPSX'!$N$7=TH!A1382),"642",IF(AND(G1382="242",'242 - CPSX'!$L$7=TH!A1382),"242","")))))</f>
        <v/>
      </c>
    </row>
    <row r="1383" spans="1:9">
      <c r="A1383" s="6">
        <f>IF(B1383&lt;&gt;"",IF(OR(AND(G1383="154",'154 - CPSX'!$L$7="..."),AND(G1383="632",'632 - CPSX'!$K$7="..."),AND(G1383="641",'641 - CPSX'!$K$7="..."),AND(G1383="642",'642 - CPSX'!$N$7="..."),AND(G1383="242",'242 - CPSX'!$L$7="...")),"...",MONTH(B1383)),"")</f>
        <v>11</v>
      </c>
      <c r="B1383" s="10">
        <v>41973</v>
      </c>
      <c r="C1383" s="11" t="s">
        <v>39</v>
      </c>
      <c r="D1383" s="10">
        <v>41951</v>
      </c>
      <c r="E1383" s="8" t="s">
        <v>566</v>
      </c>
      <c r="F1383" s="5">
        <v>25811100</v>
      </c>
      <c r="G1383" s="15" t="s">
        <v>16</v>
      </c>
      <c r="H1383" s="7" t="s">
        <v>18</v>
      </c>
      <c r="I1383" s="5" t="str">
        <f>IF(AND(G1383="154",'154 - CPSX'!$L$7=TH!A1383),"154",IF(AND(G1383="632",'632 - CPSX'!$K$7=TH!A1383),"632",IF(AND(G1383="6421",'641 - CPSX'!$K$7=TH!A1383),"641",IF(AND(G1383="6422",'642 - CPSX'!$N$7=TH!A1383),"642",IF(AND(G1383="242",'242 - CPSX'!$L$7=TH!A1383),"242","")))))</f>
        <v/>
      </c>
    </row>
    <row r="1384" spans="1:9">
      <c r="A1384" s="6">
        <f>IF(B1384&lt;&gt;"",IF(OR(AND(G1384="154",'154 - CPSX'!$L$7="..."),AND(G1384="632",'632 - CPSX'!$K$7="..."),AND(G1384="641",'641 - CPSX'!$K$7="..."),AND(G1384="642",'642 - CPSX'!$N$7="..."),AND(G1384="242",'242 - CPSX'!$L$7="...")),"...",MONTH(B1384)),"")</f>
        <v>11</v>
      </c>
      <c r="B1384" s="10">
        <v>41973</v>
      </c>
      <c r="C1384" s="11" t="s">
        <v>39</v>
      </c>
      <c r="D1384" s="10">
        <v>41960</v>
      </c>
      <c r="E1384" s="8" t="s">
        <v>567</v>
      </c>
      <c r="F1384" s="5">
        <v>25041300</v>
      </c>
      <c r="G1384" s="15" t="s">
        <v>16</v>
      </c>
      <c r="H1384" s="7" t="s">
        <v>18</v>
      </c>
      <c r="I1384" s="5" t="str">
        <f>IF(AND(G1384="154",'154 - CPSX'!$L$7=TH!A1384),"154",IF(AND(G1384="632",'632 - CPSX'!$K$7=TH!A1384),"632",IF(AND(G1384="6421",'641 - CPSX'!$K$7=TH!A1384),"641",IF(AND(G1384="6422",'642 - CPSX'!$N$7=TH!A1384),"642",IF(AND(G1384="242",'242 - CPSX'!$L$7=TH!A1384),"242","")))))</f>
        <v/>
      </c>
    </row>
    <row r="1385" spans="1:9">
      <c r="A1385" s="6">
        <f>IF(B1385&lt;&gt;"",IF(OR(AND(G1385="154",'154 - CPSX'!$L$7="..."),AND(G1385="632",'632 - CPSX'!$K$7="..."),AND(G1385="641",'641 - CPSX'!$K$7="..."),AND(G1385="642",'642 - CPSX'!$N$7="..."),AND(G1385="242",'242 - CPSX'!$L$7="...")),"...",MONTH(B1385)),"")</f>
        <v>11</v>
      </c>
      <c r="B1385" s="10">
        <v>41944</v>
      </c>
      <c r="C1385" s="11" t="s">
        <v>41</v>
      </c>
      <c r="D1385" s="10">
        <v>41944</v>
      </c>
      <c r="E1385" s="8" t="s">
        <v>471</v>
      </c>
      <c r="F1385" s="5">
        <v>240746000</v>
      </c>
      <c r="G1385" s="15" t="s">
        <v>16</v>
      </c>
      <c r="H1385" s="7" t="s">
        <v>24</v>
      </c>
      <c r="I1385" s="5" t="str">
        <f>IF(AND(G1385="154",'154 - CPSX'!$L$7=TH!A1385),"154",IF(AND(G1385="632",'632 - CPSX'!$K$7=TH!A1385),"632",IF(AND(G1385="6421",'641 - CPSX'!$K$7=TH!A1385),"641",IF(AND(G1385="6422",'642 - CPSX'!$N$7=TH!A1385),"642",IF(AND(G1385="242",'242 - CPSX'!$L$7=TH!A1385),"242","")))))</f>
        <v/>
      </c>
    </row>
    <row r="1386" spans="1:9">
      <c r="A1386" s="6">
        <f>IF(B1386&lt;&gt;"",IF(OR(AND(G1386="154",'154 - CPSX'!$L$7="..."),AND(G1386="632",'632 - CPSX'!$K$7="..."),AND(G1386="641",'641 - CPSX'!$K$7="..."),AND(G1386="642",'642 - CPSX'!$N$7="..."),AND(G1386="242",'242 - CPSX'!$L$7="...")),"...",MONTH(B1386)),"")</f>
        <v>11</v>
      </c>
      <c r="B1386" s="10">
        <v>41946</v>
      </c>
      <c r="C1386" s="11" t="s">
        <v>42</v>
      </c>
      <c r="D1386" s="10">
        <v>41946</v>
      </c>
      <c r="E1386" s="8" t="s">
        <v>468</v>
      </c>
      <c r="F1386" s="5">
        <v>433570500</v>
      </c>
      <c r="G1386" s="15" t="s">
        <v>16</v>
      </c>
      <c r="H1386" s="7" t="s">
        <v>24</v>
      </c>
      <c r="I1386" s="5" t="str">
        <f>IF(AND(G1386="154",'154 - CPSX'!$L$7=TH!A1386),"154",IF(AND(G1386="632",'632 - CPSX'!$K$7=TH!A1386),"632",IF(AND(G1386="6421",'641 - CPSX'!$K$7=TH!A1386),"641",IF(AND(G1386="6422",'642 - CPSX'!$N$7=TH!A1386),"642",IF(AND(G1386="242",'242 - CPSX'!$L$7=TH!A1386),"242","")))))</f>
        <v/>
      </c>
    </row>
    <row r="1387" spans="1:9">
      <c r="A1387" s="6">
        <f>IF(B1387&lt;&gt;"",IF(OR(AND(G1387="154",'154 - CPSX'!$L$7="..."),AND(G1387="632",'632 - CPSX'!$K$7="..."),AND(G1387="641",'641 - CPSX'!$K$7="..."),AND(G1387="642",'642 - CPSX'!$N$7="..."),AND(G1387="242",'242 - CPSX'!$L$7="...")),"...",MONTH(B1387)),"")</f>
        <v>11</v>
      </c>
      <c r="B1387" s="10">
        <v>41946</v>
      </c>
      <c r="C1387" s="11" t="s">
        <v>42</v>
      </c>
      <c r="D1387" s="10">
        <v>41946</v>
      </c>
      <c r="E1387" s="8" t="s">
        <v>471</v>
      </c>
      <c r="F1387" s="5">
        <v>231814000</v>
      </c>
      <c r="G1387" s="15" t="s">
        <v>16</v>
      </c>
      <c r="H1387" s="7" t="s">
        <v>24</v>
      </c>
      <c r="I1387" s="5" t="str">
        <f>IF(AND(G1387="154",'154 - CPSX'!$L$7=TH!A1387),"154",IF(AND(G1387="632",'632 - CPSX'!$K$7=TH!A1387),"632",IF(AND(G1387="6421",'641 - CPSX'!$K$7=TH!A1387),"641",IF(AND(G1387="6422",'642 - CPSX'!$N$7=TH!A1387),"642",IF(AND(G1387="242",'242 - CPSX'!$L$7=TH!A1387),"242","")))))</f>
        <v/>
      </c>
    </row>
    <row r="1388" spans="1:9">
      <c r="A1388" s="6">
        <f>IF(B1388&lt;&gt;"",IF(OR(AND(G1388="154",'154 - CPSX'!$L$7="..."),AND(G1388="632",'632 - CPSX'!$K$7="..."),AND(G1388="641",'641 - CPSX'!$K$7="..."),AND(G1388="642",'642 - CPSX'!$N$7="..."),AND(G1388="242",'242 - CPSX'!$L$7="...")),"...",MONTH(B1388)),"")</f>
        <v>11</v>
      </c>
      <c r="B1388" s="10">
        <v>41947</v>
      </c>
      <c r="C1388" s="11" t="s">
        <v>43</v>
      </c>
      <c r="D1388" s="10">
        <v>41947</v>
      </c>
      <c r="E1388" s="8" t="s">
        <v>470</v>
      </c>
      <c r="F1388" s="5">
        <v>362890000</v>
      </c>
      <c r="G1388" s="15" t="s">
        <v>16</v>
      </c>
      <c r="H1388" s="7" t="s">
        <v>24</v>
      </c>
      <c r="I1388" s="5" t="str">
        <f>IF(AND(G1388="154",'154 - CPSX'!$L$7=TH!A1388),"154",IF(AND(G1388="632",'632 - CPSX'!$K$7=TH!A1388),"632",IF(AND(G1388="6421",'641 - CPSX'!$K$7=TH!A1388),"641",IF(AND(G1388="6422",'642 - CPSX'!$N$7=TH!A1388),"642",IF(AND(G1388="242",'242 - CPSX'!$L$7=TH!A1388),"242","")))))</f>
        <v/>
      </c>
    </row>
    <row r="1389" spans="1:9">
      <c r="A1389" s="6">
        <f>IF(B1389&lt;&gt;"",IF(OR(AND(G1389="154",'154 - CPSX'!$L$7="..."),AND(G1389="632",'632 - CPSX'!$K$7="..."),AND(G1389="641",'641 - CPSX'!$K$7="..."),AND(G1389="642",'642 - CPSX'!$N$7="..."),AND(G1389="242",'242 - CPSX'!$L$7="...")),"...",MONTH(B1389)),"")</f>
        <v>11</v>
      </c>
      <c r="B1389" s="10">
        <v>41950</v>
      </c>
      <c r="C1389" s="11" t="s">
        <v>44</v>
      </c>
      <c r="D1389" s="10">
        <v>41950</v>
      </c>
      <c r="E1389" s="8" t="s">
        <v>468</v>
      </c>
      <c r="F1389" s="5">
        <v>441009000</v>
      </c>
      <c r="G1389" s="15" t="s">
        <v>16</v>
      </c>
      <c r="H1389" s="7" t="s">
        <v>24</v>
      </c>
      <c r="I1389" s="5" t="str">
        <f>IF(AND(G1389="154",'154 - CPSX'!$L$7=TH!A1389),"154",IF(AND(G1389="632",'632 - CPSX'!$K$7=TH!A1389),"632",IF(AND(G1389="6421",'641 - CPSX'!$K$7=TH!A1389),"641",IF(AND(G1389="6422",'642 - CPSX'!$N$7=TH!A1389),"642",IF(AND(G1389="242",'242 - CPSX'!$L$7=TH!A1389),"242","")))))</f>
        <v/>
      </c>
    </row>
    <row r="1390" spans="1:9">
      <c r="A1390" s="6">
        <f>IF(B1390&lt;&gt;"",IF(OR(AND(G1390="154",'154 - CPSX'!$L$7="..."),AND(G1390="632",'632 - CPSX'!$K$7="..."),AND(G1390="641",'641 - CPSX'!$K$7="..."),AND(G1390="642",'642 - CPSX'!$N$7="..."),AND(G1390="242",'242 - CPSX'!$L$7="...")),"...",MONTH(B1390)),"")</f>
        <v>11</v>
      </c>
      <c r="B1390" s="10">
        <v>41950</v>
      </c>
      <c r="C1390" s="11" t="s">
        <v>44</v>
      </c>
      <c r="D1390" s="10">
        <v>41950</v>
      </c>
      <c r="E1390" s="8" t="s">
        <v>470</v>
      </c>
      <c r="F1390" s="5">
        <v>369050000</v>
      </c>
      <c r="G1390" s="15" t="s">
        <v>16</v>
      </c>
      <c r="H1390" s="7" t="s">
        <v>24</v>
      </c>
      <c r="I1390" s="5" t="str">
        <f>IF(AND(G1390="154",'154 - CPSX'!$L$7=TH!A1390),"154",IF(AND(G1390="632",'632 - CPSX'!$K$7=TH!A1390),"632",IF(AND(G1390="6421",'641 - CPSX'!$K$7=TH!A1390),"641",IF(AND(G1390="6422",'642 - CPSX'!$N$7=TH!A1390),"642",IF(AND(G1390="242",'242 - CPSX'!$L$7=TH!A1390),"242","")))))</f>
        <v/>
      </c>
    </row>
    <row r="1391" spans="1:9">
      <c r="A1391" s="6">
        <f>IF(B1391&lt;&gt;"",IF(OR(AND(G1391="154",'154 - CPSX'!$L$7="..."),AND(G1391="632",'632 - CPSX'!$K$7="..."),AND(G1391="641",'641 - CPSX'!$K$7="..."),AND(G1391="642",'642 - CPSX'!$N$7="..."),AND(G1391="242",'242 - CPSX'!$L$7="...")),"...",MONTH(B1391)),"")</f>
        <v>11</v>
      </c>
      <c r="B1391" s="10">
        <v>41952</v>
      </c>
      <c r="C1391" s="11" t="s">
        <v>45</v>
      </c>
      <c r="D1391" s="10">
        <v>41952</v>
      </c>
      <c r="E1391" s="8" t="s">
        <v>470</v>
      </c>
      <c r="F1391" s="5">
        <v>567435000</v>
      </c>
      <c r="G1391" s="15" t="s">
        <v>16</v>
      </c>
      <c r="H1391" s="7" t="s">
        <v>24</v>
      </c>
      <c r="I1391" s="5" t="str">
        <f>IF(AND(G1391="154",'154 - CPSX'!$L$7=TH!A1391),"154",IF(AND(G1391="632",'632 - CPSX'!$K$7=TH!A1391),"632",IF(AND(G1391="6421",'641 - CPSX'!$K$7=TH!A1391),"641",IF(AND(G1391="6422",'642 - CPSX'!$N$7=TH!A1391),"642",IF(AND(G1391="242",'242 - CPSX'!$L$7=TH!A1391),"242","")))))</f>
        <v/>
      </c>
    </row>
    <row r="1392" spans="1:9">
      <c r="A1392" s="6">
        <f>IF(B1392&lt;&gt;"",IF(OR(AND(G1392="154",'154 - CPSX'!$L$7="..."),AND(G1392="632",'632 - CPSX'!$K$7="..."),AND(G1392="641",'641 - CPSX'!$K$7="..."),AND(G1392="642",'642 - CPSX'!$N$7="..."),AND(G1392="242",'242 - CPSX'!$L$7="...")),"...",MONTH(B1392)),"")</f>
        <v>11</v>
      </c>
      <c r="B1392" s="10">
        <v>41953</v>
      </c>
      <c r="C1392" s="11" t="s">
        <v>46</v>
      </c>
      <c r="D1392" s="10">
        <v>41953</v>
      </c>
      <c r="E1392" s="8" t="s">
        <v>468</v>
      </c>
      <c r="F1392" s="5">
        <v>405384000</v>
      </c>
      <c r="G1392" s="15" t="s">
        <v>16</v>
      </c>
      <c r="H1392" s="7" t="s">
        <v>24</v>
      </c>
      <c r="I1392" s="5" t="str">
        <f>IF(AND(G1392="154",'154 - CPSX'!$L$7=TH!A1392),"154",IF(AND(G1392="632",'632 - CPSX'!$K$7=TH!A1392),"632",IF(AND(G1392="6421",'641 - CPSX'!$K$7=TH!A1392),"641",IF(AND(G1392="6422",'642 - CPSX'!$N$7=TH!A1392),"642",IF(AND(G1392="242",'242 - CPSX'!$L$7=TH!A1392),"242","")))))</f>
        <v/>
      </c>
    </row>
    <row r="1393" spans="1:9">
      <c r="A1393" s="6">
        <f>IF(B1393&lt;&gt;"",IF(OR(AND(G1393="154",'154 - CPSX'!$L$7="..."),AND(G1393="632",'632 - CPSX'!$K$7="..."),AND(G1393="641",'641 - CPSX'!$K$7="..."),AND(G1393="642",'642 - CPSX'!$N$7="..."),AND(G1393="242",'242 - CPSX'!$L$7="...")),"...",MONTH(B1393)),"")</f>
        <v>11</v>
      </c>
      <c r="B1393" s="10">
        <v>41955</v>
      </c>
      <c r="C1393" s="11" t="s">
        <v>47</v>
      </c>
      <c r="D1393" s="10">
        <v>41955</v>
      </c>
      <c r="E1393" s="8" t="s">
        <v>468</v>
      </c>
      <c r="F1393" s="5">
        <v>418066500</v>
      </c>
      <c r="G1393" s="15" t="s">
        <v>16</v>
      </c>
      <c r="H1393" s="7" t="s">
        <v>24</v>
      </c>
      <c r="I1393" s="5" t="str">
        <f>IF(AND(G1393="154",'154 - CPSX'!$L$7=TH!A1393),"154",IF(AND(G1393="632",'632 - CPSX'!$K$7=TH!A1393),"632",IF(AND(G1393="6421",'641 - CPSX'!$K$7=TH!A1393),"641",IF(AND(G1393="6422",'642 - CPSX'!$N$7=TH!A1393),"642",IF(AND(G1393="242",'242 - CPSX'!$L$7=TH!A1393),"242","")))))</f>
        <v/>
      </c>
    </row>
    <row r="1394" spans="1:9">
      <c r="A1394" s="6">
        <f>IF(B1394&lt;&gt;"",IF(OR(AND(G1394="154",'154 - CPSX'!$L$7="..."),AND(G1394="632",'632 - CPSX'!$K$7="..."),AND(G1394="641",'641 - CPSX'!$K$7="..."),AND(G1394="642",'642 - CPSX'!$N$7="..."),AND(G1394="242",'242 - CPSX'!$L$7="...")),"...",MONTH(B1394)),"")</f>
        <v>11</v>
      </c>
      <c r="B1394" s="10">
        <v>41957</v>
      </c>
      <c r="C1394" s="11" t="s">
        <v>48</v>
      </c>
      <c r="D1394" s="10">
        <v>41957</v>
      </c>
      <c r="E1394" s="8" t="s">
        <v>467</v>
      </c>
      <c r="F1394" s="5">
        <v>363950500</v>
      </c>
      <c r="G1394" s="15" t="s">
        <v>16</v>
      </c>
      <c r="H1394" s="7" t="s">
        <v>24</v>
      </c>
      <c r="I1394" s="5" t="str">
        <f>IF(AND(G1394="154",'154 - CPSX'!$L$7=TH!A1394),"154",IF(AND(G1394="632",'632 - CPSX'!$K$7=TH!A1394),"632",IF(AND(G1394="6421",'641 - CPSX'!$K$7=TH!A1394),"641",IF(AND(G1394="6422",'642 - CPSX'!$N$7=TH!A1394),"642",IF(AND(G1394="242",'242 - CPSX'!$L$7=TH!A1394),"242","")))))</f>
        <v/>
      </c>
    </row>
    <row r="1395" spans="1:9">
      <c r="A1395" s="6">
        <f>IF(B1395&lt;&gt;"",IF(OR(AND(G1395="154",'154 - CPSX'!$L$7="..."),AND(G1395="632",'632 - CPSX'!$K$7="..."),AND(G1395="641",'641 - CPSX'!$K$7="..."),AND(G1395="642",'642 - CPSX'!$N$7="..."),AND(G1395="242",'242 - CPSX'!$L$7="...")),"...",MONTH(B1395)),"")</f>
        <v>11</v>
      </c>
      <c r="B1395" s="10">
        <v>41960</v>
      </c>
      <c r="C1395" s="11" t="s">
        <v>49</v>
      </c>
      <c r="D1395" s="10">
        <v>41960</v>
      </c>
      <c r="E1395" s="8" t="s">
        <v>467</v>
      </c>
      <c r="F1395" s="5">
        <v>346449500</v>
      </c>
      <c r="G1395" s="15" t="s">
        <v>16</v>
      </c>
      <c r="H1395" s="7" t="s">
        <v>24</v>
      </c>
      <c r="I1395" s="5" t="str">
        <f>IF(AND(G1395="154",'154 - CPSX'!$L$7=TH!A1395),"154",IF(AND(G1395="632",'632 - CPSX'!$K$7=TH!A1395),"632",IF(AND(G1395="6421",'641 - CPSX'!$K$7=TH!A1395),"641",IF(AND(G1395="6422",'642 - CPSX'!$N$7=TH!A1395),"642",IF(AND(G1395="242",'242 - CPSX'!$L$7=TH!A1395),"242","")))))</f>
        <v/>
      </c>
    </row>
    <row r="1396" spans="1:9">
      <c r="A1396" s="6">
        <f>IF(B1396&lt;&gt;"",IF(OR(AND(G1396="154",'154 - CPSX'!$L$7="..."),AND(G1396="632",'632 - CPSX'!$K$7="..."),AND(G1396="641",'641 - CPSX'!$K$7="..."),AND(G1396="642",'642 - CPSX'!$N$7="..."),AND(G1396="242",'242 - CPSX'!$L$7="...")),"...",MONTH(B1396)),"")</f>
        <v>11</v>
      </c>
      <c r="B1396" s="10">
        <v>41947</v>
      </c>
      <c r="C1396" s="11" t="s">
        <v>53</v>
      </c>
      <c r="D1396" s="10">
        <v>41947</v>
      </c>
      <c r="E1396" s="8" t="s">
        <v>568</v>
      </c>
      <c r="F1396" s="5">
        <v>20910000</v>
      </c>
      <c r="G1396" s="15" t="s">
        <v>16</v>
      </c>
      <c r="H1396" s="7" t="s">
        <v>22</v>
      </c>
      <c r="I1396" s="5" t="str">
        <f>IF(AND(G1396="154",'154 - CPSX'!$L$7=TH!A1396),"154",IF(AND(G1396="632",'632 - CPSX'!$K$7=TH!A1396),"632",IF(AND(G1396="6421",'641 - CPSX'!$K$7=TH!A1396),"641",IF(AND(G1396="6422",'642 - CPSX'!$N$7=TH!A1396),"642",IF(AND(G1396="242",'242 - CPSX'!$L$7=TH!A1396),"242","")))))</f>
        <v/>
      </c>
    </row>
    <row r="1397" spans="1:9">
      <c r="A1397" s="6">
        <f>IF(B1397&lt;&gt;"",IF(OR(AND(G1397="154",'154 - CPSX'!$L$7="..."),AND(G1397="632",'632 - CPSX'!$K$7="..."),AND(G1397="641",'641 - CPSX'!$K$7="..."),AND(G1397="642",'642 - CPSX'!$N$7="..."),AND(G1397="242",'242 - CPSX'!$L$7="...")),"...",MONTH(B1397)),"")</f>
        <v>11</v>
      </c>
      <c r="B1397" s="10">
        <v>41947</v>
      </c>
      <c r="C1397" s="11" t="s">
        <v>53</v>
      </c>
      <c r="D1397" s="10">
        <v>41947</v>
      </c>
      <c r="E1397" s="8" t="s">
        <v>568</v>
      </c>
      <c r="F1397" s="5">
        <v>1700000</v>
      </c>
      <c r="G1397" s="15" t="s">
        <v>16</v>
      </c>
      <c r="H1397" s="7" t="s">
        <v>22</v>
      </c>
      <c r="I1397" s="5" t="str">
        <f>IF(AND(G1397="154",'154 - CPSX'!$L$7=TH!A1397),"154",IF(AND(G1397="632",'632 - CPSX'!$K$7=TH!A1397),"632",IF(AND(G1397="6421",'641 - CPSX'!$K$7=TH!A1397),"641",IF(AND(G1397="6422",'642 - CPSX'!$N$7=TH!A1397),"642",IF(AND(G1397="242",'242 - CPSX'!$L$7=TH!A1397),"242","")))))</f>
        <v/>
      </c>
    </row>
    <row r="1398" spans="1:9">
      <c r="A1398" s="6">
        <f>IF(B1398&lt;&gt;"",IF(OR(AND(G1398="154",'154 - CPSX'!$L$7="..."),AND(G1398="632",'632 - CPSX'!$K$7="..."),AND(G1398="641",'641 - CPSX'!$K$7="..."),AND(G1398="642",'642 - CPSX'!$N$7="..."),AND(G1398="242",'242 - CPSX'!$L$7="...")),"...",MONTH(B1398)),"")</f>
        <v>11</v>
      </c>
      <c r="B1398" s="10">
        <v>41947</v>
      </c>
      <c r="C1398" s="11" t="s">
        <v>54</v>
      </c>
      <c r="D1398" s="10">
        <v>41947</v>
      </c>
      <c r="E1398" s="8" t="s">
        <v>543</v>
      </c>
      <c r="F1398" s="5">
        <v>10005000</v>
      </c>
      <c r="G1398" s="15" t="s">
        <v>16</v>
      </c>
      <c r="H1398" s="7" t="s">
        <v>22</v>
      </c>
      <c r="I1398" s="5" t="str">
        <f>IF(AND(G1398="154",'154 - CPSX'!$L$7=TH!A1398),"154",IF(AND(G1398="632",'632 - CPSX'!$K$7=TH!A1398),"632",IF(AND(G1398="6421",'641 - CPSX'!$K$7=TH!A1398),"641",IF(AND(G1398="6422",'642 - CPSX'!$N$7=TH!A1398),"642",IF(AND(G1398="242",'242 - CPSX'!$L$7=TH!A1398),"242","")))))</f>
        <v/>
      </c>
    </row>
    <row r="1399" spans="1:9">
      <c r="A1399" s="6">
        <f>IF(B1399&lt;&gt;"",IF(OR(AND(G1399="154",'154 - CPSX'!$L$7="..."),AND(G1399="632",'632 - CPSX'!$K$7="..."),AND(G1399="641",'641 - CPSX'!$K$7="..."),AND(G1399="642",'642 - CPSX'!$N$7="..."),AND(G1399="242",'242 - CPSX'!$L$7="...")),"...",MONTH(B1399)),"")</f>
        <v>11</v>
      </c>
      <c r="B1399" s="10">
        <v>41947</v>
      </c>
      <c r="C1399" s="11" t="s">
        <v>54</v>
      </c>
      <c r="D1399" s="10">
        <v>41947</v>
      </c>
      <c r="E1399" s="8" t="s">
        <v>569</v>
      </c>
      <c r="F1399" s="5">
        <v>1029600</v>
      </c>
      <c r="G1399" s="15" t="s">
        <v>16</v>
      </c>
      <c r="H1399" s="7" t="s">
        <v>22</v>
      </c>
      <c r="I1399" s="5" t="str">
        <f>IF(AND(G1399="154",'154 - CPSX'!$L$7=TH!A1399),"154",IF(AND(G1399="632",'632 - CPSX'!$K$7=TH!A1399),"632",IF(AND(G1399="6421",'641 - CPSX'!$K$7=TH!A1399),"641",IF(AND(G1399="6422",'642 - CPSX'!$N$7=TH!A1399),"642",IF(AND(G1399="242",'242 - CPSX'!$L$7=TH!A1399),"242","")))))</f>
        <v/>
      </c>
    </row>
    <row r="1400" spans="1:9">
      <c r="A1400" s="6">
        <f>IF(B1400&lt;&gt;"",IF(OR(AND(G1400="154",'154 - CPSX'!$L$7="..."),AND(G1400="632",'632 - CPSX'!$K$7="..."),AND(G1400="641",'641 - CPSX'!$K$7="..."),AND(G1400="642",'642 - CPSX'!$N$7="..."),AND(G1400="242",'242 - CPSX'!$L$7="...")),"...",MONTH(B1400)),"")</f>
        <v>11</v>
      </c>
      <c r="B1400" s="10">
        <v>41947</v>
      </c>
      <c r="C1400" s="11" t="s">
        <v>54</v>
      </c>
      <c r="D1400" s="10">
        <v>41947</v>
      </c>
      <c r="E1400" s="8" t="s">
        <v>543</v>
      </c>
      <c r="F1400" s="5">
        <v>73769000</v>
      </c>
      <c r="G1400" s="15" t="s">
        <v>16</v>
      </c>
      <c r="H1400" s="7" t="s">
        <v>22</v>
      </c>
      <c r="I1400" s="5" t="str">
        <f>IF(AND(G1400="154",'154 - CPSX'!$L$7=TH!A1400),"154",IF(AND(G1400="632",'632 - CPSX'!$K$7=TH!A1400),"632",IF(AND(G1400="6421",'641 - CPSX'!$K$7=TH!A1400),"641",IF(AND(G1400="6422",'642 - CPSX'!$N$7=TH!A1400),"642",IF(AND(G1400="242",'242 - CPSX'!$L$7=TH!A1400),"242","")))))</f>
        <v/>
      </c>
    </row>
    <row r="1401" spans="1:9">
      <c r="A1401" s="6">
        <f>IF(B1401&lt;&gt;"",IF(OR(AND(G1401="154",'154 - CPSX'!$L$7="..."),AND(G1401="632",'632 - CPSX'!$K$7="..."),AND(G1401="641",'641 - CPSX'!$K$7="..."),AND(G1401="642",'642 - CPSX'!$N$7="..."),AND(G1401="242",'242 - CPSX'!$L$7="...")),"...",MONTH(B1401)),"")</f>
        <v>11</v>
      </c>
      <c r="B1401" s="10">
        <v>41947</v>
      </c>
      <c r="C1401" s="11" t="s">
        <v>54</v>
      </c>
      <c r="D1401" s="10">
        <v>41947</v>
      </c>
      <c r="E1401" s="8" t="s">
        <v>544</v>
      </c>
      <c r="F1401" s="5">
        <v>23595892</v>
      </c>
      <c r="G1401" s="15" t="s">
        <v>16</v>
      </c>
      <c r="H1401" s="7" t="s">
        <v>22</v>
      </c>
      <c r="I1401" s="5" t="str">
        <f>IF(AND(G1401="154",'154 - CPSX'!$L$7=TH!A1401),"154",IF(AND(G1401="632",'632 - CPSX'!$K$7=TH!A1401),"632",IF(AND(G1401="6421",'641 - CPSX'!$K$7=TH!A1401),"641",IF(AND(G1401="6422",'642 - CPSX'!$N$7=TH!A1401),"642",IF(AND(G1401="242",'242 - CPSX'!$L$7=TH!A1401),"242","")))))</f>
        <v/>
      </c>
    </row>
    <row r="1402" spans="1:9">
      <c r="A1402" s="6">
        <f>IF(B1402&lt;&gt;"",IF(OR(AND(G1402="154",'154 - CPSX'!$L$7="..."),AND(G1402="632",'632 - CPSX'!$K$7="..."),AND(G1402="641",'641 - CPSX'!$K$7="..."),AND(G1402="642",'642 - CPSX'!$N$7="..."),AND(G1402="242",'242 - CPSX'!$L$7="...")),"...",MONTH(B1402)),"")</f>
        <v>11</v>
      </c>
      <c r="B1402" s="10">
        <v>41948</v>
      </c>
      <c r="C1402" s="11" t="s">
        <v>55</v>
      </c>
      <c r="D1402" s="10">
        <v>41948</v>
      </c>
      <c r="E1402" s="8" t="s">
        <v>475</v>
      </c>
      <c r="F1402" s="5">
        <v>6545600</v>
      </c>
      <c r="G1402" s="15" t="s">
        <v>16</v>
      </c>
      <c r="H1402" s="7" t="s">
        <v>22</v>
      </c>
      <c r="I1402" s="5" t="str">
        <f>IF(AND(G1402="154",'154 - CPSX'!$L$7=TH!A1402),"154",IF(AND(G1402="632",'632 - CPSX'!$K$7=TH!A1402),"632",IF(AND(G1402="6421",'641 - CPSX'!$K$7=TH!A1402),"641",IF(AND(G1402="6422",'642 - CPSX'!$N$7=TH!A1402),"642",IF(AND(G1402="242",'242 - CPSX'!$L$7=TH!A1402),"242","")))))</f>
        <v/>
      </c>
    </row>
    <row r="1403" spans="1:9">
      <c r="A1403" s="6">
        <f>IF(B1403&lt;&gt;"",IF(OR(AND(G1403="154",'154 - CPSX'!$L$7="..."),AND(G1403="632",'632 - CPSX'!$K$7="..."),AND(G1403="641",'641 - CPSX'!$K$7="..."),AND(G1403="642",'642 - CPSX'!$N$7="..."),AND(G1403="242",'242 - CPSX'!$L$7="...")),"...",MONTH(B1403)),"")</f>
        <v>11</v>
      </c>
      <c r="B1403" s="10">
        <v>41948</v>
      </c>
      <c r="C1403" s="11" t="s">
        <v>55</v>
      </c>
      <c r="D1403" s="10">
        <v>41948</v>
      </c>
      <c r="E1403" s="8" t="s">
        <v>476</v>
      </c>
      <c r="F1403" s="5">
        <v>3500000</v>
      </c>
      <c r="G1403" s="15" t="s">
        <v>16</v>
      </c>
      <c r="H1403" s="7" t="s">
        <v>22</v>
      </c>
      <c r="I1403" s="5" t="str">
        <f>IF(AND(G1403="154",'154 - CPSX'!$L$7=TH!A1403),"154",IF(AND(G1403="632",'632 - CPSX'!$K$7=TH!A1403),"632",IF(AND(G1403="6421",'641 - CPSX'!$K$7=TH!A1403),"641",IF(AND(G1403="6422",'642 - CPSX'!$N$7=TH!A1403),"642",IF(AND(G1403="242",'242 - CPSX'!$L$7=TH!A1403),"242","")))))</f>
        <v/>
      </c>
    </row>
    <row r="1404" spans="1:9">
      <c r="A1404" s="6">
        <f>IF(B1404&lt;&gt;"",IF(OR(AND(G1404="154",'154 - CPSX'!$L$7="..."),AND(G1404="632",'632 - CPSX'!$K$7="..."),AND(G1404="641",'641 - CPSX'!$K$7="..."),AND(G1404="642",'642 - CPSX'!$N$7="..."),AND(G1404="242",'242 - CPSX'!$L$7="...")),"...",MONTH(B1404)),"")</f>
        <v>11</v>
      </c>
      <c r="B1404" s="10">
        <v>41948</v>
      </c>
      <c r="C1404" s="11" t="s">
        <v>55</v>
      </c>
      <c r="D1404" s="10">
        <v>41948</v>
      </c>
      <c r="E1404" s="8" t="s">
        <v>477</v>
      </c>
      <c r="F1404" s="5">
        <v>23509089</v>
      </c>
      <c r="G1404" s="15" t="s">
        <v>16</v>
      </c>
      <c r="H1404" s="7" t="s">
        <v>22</v>
      </c>
      <c r="I1404" s="5" t="str">
        <f>IF(AND(G1404="154",'154 - CPSX'!$L$7=TH!A1404),"154",IF(AND(G1404="632",'632 - CPSX'!$K$7=TH!A1404),"632",IF(AND(G1404="6421",'641 - CPSX'!$K$7=TH!A1404),"641",IF(AND(G1404="6422",'642 - CPSX'!$N$7=TH!A1404),"642",IF(AND(G1404="242",'242 - CPSX'!$L$7=TH!A1404),"242","")))))</f>
        <v/>
      </c>
    </row>
    <row r="1405" spans="1:9">
      <c r="A1405" s="6">
        <f>IF(B1405&lt;&gt;"",IF(OR(AND(G1405="154",'154 - CPSX'!$L$7="..."),AND(G1405="632",'632 - CPSX'!$K$7="..."),AND(G1405="641",'641 - CPSX'!$K$7="..."),AND(G1405="642",'642 - CPSX'!$N$7="..."),AND(G1405="242",'242 - CPSX'!$L$7="...")),"...",MONTH(B1405)),"")</f>
        <v>11</v>
      </c>
      <c r="B1405" s="10">
        <v>41948</v>
      </c>
      <c r="C1405" s="11" t="s">
        <v>55</v>
      </c>
      <c r="D1405" s="10">
        <v>41948</v>
      </c>
      <c r="E1405" s="8" t="s">
        <v>478</v>
      </c>
      <c r="F1405" s="5">
        <v>1050000</v>
      </c>
      <c r="G1405" s="15" t="s">
        <v>16</v>
      </c>
      <c r="H1405" s="7" t="s">
        <v>22</v>
      </c>
      <c r="I1405" s="5" t="str">
        <f>IF(AND(G1405="154",'154 - CPSX'!$L$7=TH!A1405),"154",IF(AND(G1405="632",'632 - CPSX'!$K$7=TH!A1405),"632",IF(AND(G1405="6421",'641 - CPSX'!$K$7=TH!A1405),"641",IF(AND(G1405="6422",'642 - CPSX'!$N$7=TH!A1405),"642",IF(AND(G1405="242",'242 - CPSX'!$L$7=TH!A1405),"242","")))))</f>
        <v/>
      </c>
    </row>
    <row r="1406" spans="1:9">
      <c r="A1406" s="6">
        <f>IF(B1406&lt;&gt;"",IF(OR(AND(G1406="154",'154 - CPSX'!$L$7="..."),AND(G1406="632",'632 - CPSX'!$K$7="..."),AND(G1406="641",'641 - CPSX'!$K$7="..."),AND(G1406="642",'642 - CPSX'!$N$7="..."),AND(G1406="242",'242 - CPSX'!$L$7="...")),"...",MONTH(B1406)),"")</f>
        <v>11</v>
      </c>
      <c r="B1406" s="10">
        <v>41948</v>
      </c>
      <c r="C1406" s="11" t="s">
        <v>56</v>
      </c>
      <c r="D1406" s="10">
        <v>41948</v>
      </c>
      <c r="E1406" s="8" t="s">
        <v>479</v>
      </c>
      <c r="F1406" s="5">
        <v>2610000</v>
      </c>
      <c r="G1406" s="15" t="s">
        <v>16</v>
      </c>
      <c r="H1406" s="7" t="s">
        <v>22</v>
      </c>
      <c r="I1406" s="5" t="str">
        <f>IF(AND(G1406="154",'154 - CPSX'!$L$7=TH!A1406),"154",IF(AND(G1406="632",'632 - CPSX'!$K$7=TH!A1406),"632",IF(AND(G1406="6421",'641 - CPSX'!$K$7=TH!A1406),"641",IF(AND(G1406="6422",'642 - CPSX'!$N$7=TH!A1406),"642",IF(AND(G1406="242",'242 - CPSX'!$L$7=TH!A1406),"242","")))))</f>
        <v/>
      </c>
    </row>
    <row r="1407" spans="1:9">
      <c r="A1407" s="6">
        <f>IF(B1407&lt;&gt;"",IF(OR(AND(G1407="154",'154 - CPSX'!$L$7="..."),AND(G1407="632",'632 - CPSX'!$K$7="..."),AND(G1407="641",'641 - CPSX'!$K$7="..."),AND(G1407="642",'642 - CPSX'!$N$7="..."),AND(G1407="242",'242 - CPSX'!$L$7="...")),"...",MONTH(B1407)),"")</f>
        <v>11</v>
      </c>
      <c r="B1407" s="10">
        <v>41967</v>
      </c>
      <c r="C1407" s="11" t="s">
        <v>57</v>
      </c>
      <c r="D1407" s="10">
        <v>41967</v>
      </c>
      <c r="E1407" s="8" t="s">
        <v>480</v>
      </c>
      <c r="F1407" s="5">
        <v>3150451</v>
      </c>
      <c r="G1407" s="15" t="s">
        <v>16</v>
      </c>
      <c r="H1407" s="7" t="s">
        <v>22</v>
      </c>
      <c r="I1407" s="5" t="str">
        <f>IF(AND(G1407="154",'154 - CPSX'!$L$7=TH!A1407),"154",IF(AND(G1407="632",'632 - CPSX'!$K$7=TH!A1407),"632",IF(AND(G1407="6421",'641 - CPSX'!$K$7=TH!A1407),"641",IF(AND(G1407="6422",'642 - CPSX'!$N$7=TH!A1407),"642",IF(AND(G1407="242",'242 - CPSX'!$L$7=TH!A1407),"242","")))))</f>
        <v/>
      </c>
    </row>
    <row r="1408" spans="1:9">
      <c r="A1408" s="6">
        <f>IF(B1408&lt;&gt;"",IF(OR(AND(G1408="154",'154 - CPSX'!$L$7="..."),AND(G1408="632",'632 - CPSX'!$K$7="..."),AND(G1408="641",'641 - CPSX'!$K$7="..."),AND(G1408="642",'642 - CPSX'!$N$7="..."),AND(G1408="242",'242 - CPSX'!$L$7="...")),"...",MONTH(B1408)),"")</f>
        <v>11</v>
      </c>
      <c r="B1408" s="10">
        <v>41967</v>
      </c>
      <c r="C1408" s="11" t="s">
        <v>57</v>
      </c>
      <c r="D1408" s="10">
        <v>41967</v>
      </c>
      <c r="E1408" s="8" t="s">
        <v>570</v>
      </c>
      <c r="F1408" s="5">
        <v>35000000</v>
      </c>
      <c r="G1408" s="15" t="s">
        <v>16</v>
      </c>
      <c r="H1408" s="7" t="s">
        <v>22</v>
      </c>
      <c r="I1408" s="5" t="str">
        <f>IF(AND(G1408="154",'154 - CPSX'!$L$7=TH!A1408),"154",IF(AND(G1408="632",'632 - CPSX'!$K$7=TH!A1408),"632",IF(AND(G1408="6421",'641 - CPSX'!$K$7=TH!A1408),"641",IF(AND(G1408="6422",'642 - CPSX'!$N$7=TH!A1408),"642",IF(AND(G1408="242",'242 - CPSX'!$L$7=TH!A1408),"242","")))))</f>
        <v/>
      </c>
    </row>
    <row r="1409" spans="1:9">
      <c r="A1409" s="6">
        <f>IF(B1409&lt;&gt;"",IF(OR(AND(G1409="154",'154 - CPSX'!$L$7="..."),AND(G1409="632",'632 - CPSX'!$K$7="..."),AND(G1409="641",'641 - CPSX'!$K$7="..."),AND(G1409="642",'642 - CPSX'!$N$7="..."),AND(G1409="242",'242 - CPSX'!$L$7="...")),"...",MONTH(B1409)),"")</f>
        <v>11</v>
      </c>
      <c r="B1409" s="10">
        <v>41967</v>
      </c>
      <c r="C1409" s="11" t="s">
        <v>57</v>
      </c>
      <c r="D1409" s="10">
        <v>41967</v>
      </c>
      <c r="E1409" s="8" t="s">
        <v>571</v>
      </c>
      <c r="F1409" s="5">
        <v>6060000</v>
      </c>
      <c r="G1409" s="15" t="s">
        <v>16</v>
      </c>
      <c r="H1409" s="7" t="s">
        <v>22</v>
      </c>
      <c r="I1409" s="5" t="str">
        <f>IF(AND(G1409="154",'154 - CPSX'!$L$7=TH!A1409),"154",IF(AND(G1409="632",'632 - CPSX'!$K$7=TH!A1409),"632",IF(AND(G1409="6421",'641 - CPSX'!$K$7=TH!A1409),"641",IF(AND(G1409="6422",'642 - CPSX'!$N$7=TH!A1409),"642",IF(AND(G1409="242",'242 - CPSX'!$L$7=TH!A1409),"242","")))))</f>
        <v/>
      </c>
    </row>
    <row r="1410" spans="1:9">
      <c r="A1410" s="6">
        <f>IF(B1410&lt;&gt;"",IF(OR(AND(G1410="154",'154 - CPSX'!$L$7="..."),AND(G1410="632",'632 - CPSX'!$K$7="..."),AND(G1410="641",'641 - CPSX'!$K$7="..."),AND(G1410="642",'642 - CPSX'!$N$7="..."),AND(G1410="242",'242 - CPSX'!$L$7="...")),"...",MONTH(B1410)),"")</f>
        <v>11</v>
      </c>
      <c r="B1410" s="10">
        <v>41972</v>
      </c>
      <c r="C1410" s="11" t="s">
        <v>139</v>
      </c>
      <c r="D1410" s="10">
        <v>41972</v>
      </c>
      <c r="E1410" s="8" t="s">
        <v>545</v>
      </c>
      <c r="F1410" s="5">
        <v>6879900</v>
      </c>
      <c r="G1410" s="15" t="s">
        <v>16</v>
      </c>
      <c r="H1410" s="7" t="s">
        <v>22</v>
      </c>
      <c r="I1410" s="5" t="str">
        <f>IF(AND(G1410="154",'154 - CPSX'!$L$7=TH!A1410),"154",IF(AND(G1410="632",'632 - CPSX'!$K$7=TH!A1410),"632",IF(AND(G1410="6421",'641 - CPSX'!$K$7=TH!A1410),"641",IF(AND(G1410="6422",'642 - CPSX'!$N$7=TH!A1410),"642",IF(AND(G1410="242",'242 - CPSX'!$L$7=TH!A1410),"242","")))))</f>
        <v/>
      </c>
    </row>
    <row r="1411" spans="1:9">
      <c r="A1411" s="6">
        <f>IF(B1411&lt;&gt;"",IF(OR(AND(G1411="154",'154 - CPSX'!$L$7="..."),AND(G1411="632",'632 - CPSX'!$K$7="..."),AND(G1411="641",'641 - CPSX'!$K$7="..."),AND(G1411="642",'642 - CPSX'!$N$7="..."),AND(G1411="242",'242 - CPSX'!$L$7="...")),"...",MONTH(B1411)),"")</f>
        <v>11</v>
      </c>
      <c r="B1411" s="10">
        <v>41972</v>
      </c>
      <c r="C1411" s="11" t="s">
        <v>139</v>
      </c>
      <c r="D1411" s="10">
        <v>41972</v>
      </c>
      <c r="E1411" s="8" t="s">
        <v>572</v>
      </c>
      <c r="F1411" s="5">
        <v>45008518.309859157</v>
      </c>
      <c r="G1411" s="15" t="s">
        <v>16</v>
      </c>
      <c r="H1411" s="7" t="s">
        <v>22</v>
      </c>
      <c r="I1411" s="5" t="str">
        <f>IF(AND(G1411="154",'154 - CPSX'!$L$7=TH!A1411),"154",IF(AND(G1411="632",'632 - CPSX'!$K$7=TH!A1411),"632",IF(AND(G1411="6421",'641 - CPSX'!$K$7=TH!A1411),"641",IF(AND(G1411="6422",'642 - CPSX'!$N$7=TH!A1411),"642",IF(AND(G1411="242",'242 - CPSX'!$L$7=TH!A1411),"242","")))))</f>
        <v/>
      </c>
    </row>
    <row r="1412" spans="1:9">
      <c r="A1412" s="6">
        <f>IF(B1412&lt;&gt;"",IF(OR(AND(G1412="154",'154 - CPSX'!$L$7="..."),AND(G1412="632",'632 - CPSX'!$K$7="..."),AND(G1412="641",'641 - CPSX'!$K$7="..."),AND(G1412="642",'642 - CPSX'!$N$7="..."),AND(G1412="242",'242 - CPSX'!$L$7="...")),"...",MONTH(B1412)),"")</f>
        <v>11</v>
      </c>
      <c r="B1412" s="10">
        <v>41972</v>
      </c>
      <c r="C1412" s="11" t="s">
        <v>139</v>
      </c>
      <c r="D1412" s="10">
        <v>41972</v>
      </c>
      <c r="E1412" s="8" t="s">
        <v>572</v>
      </c>
      <c r="F1412" s="5">
        <v>43758281.690140843</v>
      </c>
      <c r="G1412" s="15" t="s">
        <v>16</v>
      </c>
      <c r="H1412" s="7" t="s">
        <v>22</v>
      </c>
      <c r="I1412" s="5" t="str">
        <f>IF(AND(G1412="154",'154 - CPSX'!$L$7=TH!A1412),"154",IF(AND(G1412="632",'632 - CPSX'!$K$7=TH!A1412),"632",IF(AND(G1412="6421",'641 - CPSX'!$K$7=TH!A1412),"641",IF(AND(G1412="6422",'642 - CPSX'!$N$7=TH!A1412),"642",IF(AND(G1412="242",'242 - CPSX'!$L$7=TH!A1412),"242","")))))</f>
        <v/>
      </c>
    </row>
    <row r="1413" spans="1:9">
      <c r="A1413" s="6">
        <f>IF(B1413&lt;&gt;"",IF(OR(AND(G1413="154",'154 - CPSX'!$L$7="..."),AND(G1413="632",'632 - CPSX'!$K$7="..."),AND(G1413="641",'641 - CPSX'!$K$7="..."),AND(G1413="642",'642 - CPSX'!$N$7="..."),AND(G1413="242",'242 - CPSX'!$L$7="...")),"...",MONTH(B1413)),"")</f>
        <v>11</v>
      </c>
      <c r="B1413" s="10">
        <v>41973</v>
      </c>
      <c r="C1413" s="11" t="s">
        <v>39</v>
      </c>
      <c r="D1413" s="10">
        <v>41973</v>
      </c>
      <c r="E1413" s="8" t="s">
        <v>58</v>
      </c>
      <c r="F1413" s="5">
        <v>6583333</v>
      </c>
      <c r="G1413" s="15" t="s">
        <v>16</v>
      </c>
      <c r="H1413" s="7" t="s">
        <v>564</v>
      </c>
      <c r="I1413" s="5" t="str">
        <f>IF(AND(G1413="154",'154 - CPSX'!$L$7=TH!A1413),"154",IF(AND(G1413="632",'632 - CPSX'!$K$7=TH!A1413),"632",IF(AND(G1413="6421",'641 - CPSX'!$K$7=TH!A1413),"641",IF(AND(G1413="6422",'642 - CPSX'!$N$7=TH!A1413),"642",IF(AND(G1413="242",'242 - CPSX'!$L$7=TH!A1413),"242","")))))</f>
        <v/>
      </c>
    </row>
    <row r="1414" spans="1:9">
      <c r="A1414" s="6">
        <f>IF(B1414&lt;&gt;"",IF(OR(AND(G1414="154",'154 - CPSX'!$L$7="..."),AND(G1414="632",'632 - CPSX'!$K$7="..."),AND(G1414="641",'641 - CPSX'!$K$7="..."),AND(G1414="642",'642 - CPSX'!$N$7="..."),AND(G1414="242",'242 - CPSX'!$L$7="...")),"...",MONTH(B1414)),"")</f>
        <v>11</v>
      </c>
      <c r="B1414" s="10">
        <v>41973</v>
      </c>
      <c r="C1414" s="11" t="s">
        <v>39</v>
      </c>
      <c r="D1414" s="10">
        <v>41973</v>
      </c>
      <c r="E1414" s="8" t="s">
        <v>60</v>
      </c>
      <c r="F1414" s="5">
        <v>3500000</v>
      </c>
      <c r="G1414" s="15" t="s">
        <v>16</v>
      </c>
      <c r="H1414" s="7" t="s">
        <v>61</v>
      </c>
      <c r="I1414" s="5" t="str">
        <f>IF(AND(G1414="154",'154 - CPSX'!$L$7=TH!A1414),"154",IF(AND(G1414="632",'632 - CPSX'!$K$7=TH!A1414),"632",IF(AND(G1414="6421",'641 - CPSX'!$K$7=TH!A1414),"641",IF(AND(G1414="6422",'642 - CPSX'!$N$7=TH!A1414),"642",IF(AND(G1414="242",'242 - CPSX'!$L$7=TH!A1414),"242","")))))</f>
        <v/>
      </c>
    </row>
    <row r="1415" spans="1:9">
      <c r="A1415" s="6">
        <f>IF(B1415&lt;&gt;"",IF(OR(AND(G1415="154",'154 - CPSX'!$L$7="..."),AND(G1415="632",'632 - CPSX'!$K$7="..."),AND(G1415="641",'641 - CPSX'!$K$7="..."),AND(G1415="642",'642 - CPSX'!$N$7="..."),AND(G1415="242",'242 - CPSX'!$L$7="...")),"...",MONTH(B1415)),"")</f>
        <v>11</v>
      </c>
      <c r="B1415" s="10">
        <v>41973</v>
      </c>
      <c r="C1415" s="11" t="s">
        <v>39</v>
      </c>
      <c r="D1415" s="10">
        <v>41973</v>
      </c>
      <c r="E1415" s="8" t="s">
        <v>62</v>
      </c>
      <c r="F1415" s="5">
        <v>15225379</v>
      </c>
      <c r="G1415" s="15" t="s">
        <v>16</v>
      </c>
      <c r="H1415" s="7" t="s">
        <v>61</v>
      </c>
      <c r="I1415" s="5" t="str">
        <f>IF(AND(G1415="154",'154 - CPSX'!$L$7=TH!A1415),"154",IF(AND(G1415="632",'632 - CPSX'!$K$7=TH!A1415),"632",IF(AND(G1415="6421",'641 - CPSX'!$K$7=TH!A1415),"641",IF(AND(G1415="6422",'642 - CPSX'!$N$7=TH!A1415),"642",IF(AND(G1415="242",'242 - CPSX'!$L$7=TH!A1415),"242","")))))</f>
        <v/>
      </c>
    </row>
    <row r="1416" spans="1:9">
      <c r="A1416" s="6">
        <f>IF(B1416&lt;&gt;"",IF(OR(AND(G1416="154",'154 - CPSX'!$L$7="..."),AND(G1416="632",'632 - CPSX'!$K$7="..."),AND(G1416="641",'641 - CPSX'!$K$7="..."),AND(G1416="642",'642 - CPSX'!$N$7="..."),AND(G1416="242",'242 - CPSX'!$L$7="...")),"...",MONTH(B1416)),"")</f>
        <v>11</v>
      </c>
      <c r="B1416" s="10">
        <v>41973</v>
      </c>
      <c r="C1416" s="11" t="s">
        <v>39</v>
      </c>
      <c r="D1416" s="10">
        <v>41973</v>
      </c>
      <c r="E1416" s="8" t="s">
        <v>63</v>
      </c>
      <c r="F1416" s="5">
        <v>46464981</v>
      </c>
      <c r="G1416" s="15" t="s">
        <v>16</v>
      </c>
      <c r="H1416" s="7" t="s">
        <v>61</v>
      </c>
      <c r="I1416" s="5" t="str">
        <f>IF(AND(G1416="154",'154 - CPSX'!$L$7=TH!A1416),"154",IF(AND(G1416="632",'632 - CPSX'!$K$7=TH!A1416),"632",IF(AND(G1416="6421",'641 - CPSX'!$K$7=TH!A1416),"641",IF(AND(G1416="6422",'642 - CPSX'!$N$7=TH!A1416),"642",IF(AND(G1416="242",'242 - CPSX'!$L$7=TH!A1416),"242","")))))</f>
        <v/>
      </c>
    </row>
    <row r="1417" spans="1:9">
      <c r="A1417" s="6">
        <f>IF(B1417&lt;&gt;"",IF(OR(AND(G1417="154",'154 - CPSX'!$L$7="..."),AND(G1417="632",'632 - CPSX'!$K$7="..."),AND(G1417="641",'641 - CPSX'!$K$7="..."),AND(G1417="642",'642 - CPSX'!$N$7="..."),AND(G1417="242",'242 - CPSX'!$L$7="...")),"...",MONTH(B1417)),"")</f>
        <v>11</v>
      </c>
      <c r="B1417" s="10">
        <v>41973</v>
      </c>
      <c r="C1417" s="11" t="s">
        <v>39</v>
      </c>
      <c r="D1417" s="10">
        <v>41973</v>
      </c>
      <c r="E1417" s="8" t="s">
        <v>64</v>
      </c>
      <c r="F1417" s="5">
        <v>36231014</v>
      </c>
      <c r="G1417" s="15" t="s">
        <v>16</v>
      </c>
      <c r="H1417" s="7" t="s">
        <v>61</v>
      </c>
      <c r="I1417" s="5" t="str">
        <f>IF(AND(G1417="154",'154 - CPSX'!$L$7=TH!A1417),"154",IF(AND(G1417="632",'632 - CPSX'!$K$7=TH!A1417),"632",IF(AND(G1417="6421",'641 - CPSX'!$K$7=TH!A1417),"641",IF(AND(G1417="6422",'642 - CPSX'!$N$7=TH!A1417),"642",IF(AND(G1417="242",'242 - CPSX'!$L$7=TH!A1417),"242","")))))</f>
        <v/>
      </c>
    </row>
    <row r="1418" spans="1:9">
      <c r="A1418" s="6">
        <f>IF(B1418&lt;&gt;"",IF(OR(AND(G1418="154",'154 - CPSX'!$L$7="..."),AND(G1418="632",'632 - CPSX'!$K$7="..."),AND(G1418="641",'641 - CPSX'!$K$7="..."),AND(G1418="642",'642 - CPSX'!$N$7="..."),AND(G1418="242",'242 - CPSX'!$L$7="...")),"...",MONTH(B1418)),"")</f>
        <v>11</v>
      </c>
      <c r="B1418" s="10">
        <v>41973</v>
      </c>
      <c r="C1418" s="11" t="s">
        <v>39</v>
      </c>
      <c r="D1418" s="10">
        <v>41973</v>
      </c>
      <c r="E1418" s="8" t="s">
        <v>65</v>
      </c>
      <c r="F1418" s="5">
        <v>10859839</v>
      </c>
      <c r="G1418" s="15" t="s">
        <v>16</v>
      </c>
      <c r="H1418" s="7" t="s">
        <v>61</v>
      </c>
      <c r="I1418" s="5" t="str">
        <f>IF(AND(G1418="154",'154 - CPSX'!$L$7=TH!A1418),"154",IF(AND(G1418="632",'632 - CPSX'!$K$7=TH!A1418),"632",IF(AND(G1418="6421",'641 - CPSX'!$K$7=TH!A1418),"641",IF(AND(G1418="6422",'642 - CPSX'!$N$7=TH!A1418),"642",IF(AND(G1418="242",'242 - CPSX'!$L$7=TH!A1418),"242","")))))</f>
        <v/>
      </c>
    </row>
    <row r="1419" spans="1:9">
      <c r="A1419" s="6">
        <f>IF(B1419&lt;&gt;"",IF(OR(AND(G1419="154",'154 - CPSX'!$L$7="..."),AND(G1419="632",'632 - CPSX'!$K$7="..."),AND(G1419="641",'641 - CPSX'!$K$7="..."),AND(G1419="642",'642 - CPSX'!$N$7="..."),AND(G1419="242",'242 - CPSX'!$L$7="...")),"...",MONTH(B1419)),"")</f>
        <v>11</v>
      </c>
      <c r="B1419" s="10">
        <v>41973</v>
      </c>
      <c r="C1419" s="11" t="s">
        <v>39</v>
      </c>
      <c r="D1419" s="10">
        <v>41973</v>
      </c>
      <c r="E1419" s="8" t="s">
        <v>66</v>
      </c>
      <c r="F1419" s="5">
        <v>2615641</v>
      </c>
      <c r="G1419" s="15" t="s">
        <v>16</v>
      </c>
      <c r="H1419" s="7" t="s">
        <v>61</v>
      </c>
      <c r="I1419" s="5" t="str">
        <f>IF(AND(G1419="154",'154 - CPSX'!$L$7=TH!A1419),"154",IF(AND(G1419="632",'632 - CPSX'!$K$7=TH!A1419),"632",IF(AND(G1419="6421",'641 - CPSX'!$K$7=TH!A1419),"641",IF(AND(G1419="6422",'642 - CPSX'!$N$7=TH!A1419),"642",IF(AND(G1419="242",'242 - CPSX'!$L$7=TH!A1419),"242","")))))</f>
        <v/>
      </c>
    </row>
    <row r="1420" spans="1:9">
      <c r="A1420" s="6">
        <f>IF(B1420&lt;&gt;"",IF(OR(AND(G1420="154",'154 - CPSX'!$L$7="..."),AND(G1420="632",'632 - CPSX'!$K$7="..."),AND(G1420="641",'641 - CPSX'!$K$7="..."),AND(G1420="642",'642 - CPSX'!$N$7="..."),AND(G1420="242",'242 - CPSX'!$L$7="...")),"...",MONTH(B1420)),"")</f>
        <v>11</v>
      </c>
      <c r="B1420" s="10">
        <v>41973</v>
      </c>
      <c r="C1420" s="11" t="s">
        <v>39</v>
      </c>
      <c r="D1420" s="10">
        <v>41973</v>
      </c>
      <c r="E1420" s="8" t="s">
        <v>67</v>
      </c>
      <c r="F1420" s="5">
        <v>10010706</v>
      </c>
      <c r="G1420" s="15" t="s">
        <v>16</v>
      </c>
      <c r="H1420" s="7" t="s">
        <v>68</v>
      </c>
      <c r="I1420" s="5" t="str">
        <f>IF(AND(G1420="154",'154 - CPSX'!$L$7=TH!A1420),"154",IF(AND(G1420="632",'632 - CPSX'!$K$7=TH!A1420),"632",IF(AND(G1420="6421",'641 - CPSX'!$K$7=TH!A1420),"641",IF(AND(G1420="6422",'642 - CPSX'!$N$7=TH!A1420),"642",IF(AND(G1420="242",'242 - CPSX'!$L$7=TH!A1420),"242","")))))</f>
        <v/>
      </c>
    </row>
    <row r="1421" spans="1:9">
      <c r="A1421" s="6">
        <f>IF(B1421&lt;&gt;"",IF(OR(AND(G1421="154",'154 - CPSX'!$L$7="..."),AND(G1421="632",'632 - CPSX'!$K$7="..."),AND(G1421="641",'641 - CPSX'!$K$7="..."),AND(G1421="642",'642 - CPSX'!$N$7="..."),AND(G1421="242",'242 - CPSX'!$L$7="...")),"...",MONTH(B1421)),"")</f>
        <v>11</v>
      </c>
      <c r="B1421" s="10">
        <v>41973</v>
      </c>
      <c r="C1421" s="11" t="s">
        <v>39</v>
      </c>
      <c r="D1421" s="10">
        <v>41973</v>
      </c>
      <c r="E1421" s="8" t="s">
        <v>69</v>
      </c>
      <c r="F1421" s="5">
        <v>1816167</v>
      </c>
      <c r="G1421" s="15" t="s">
        <v>16</v>
      </c>
      <c r="H1421" s="7" t="s">
        <v>61</v>
      </c>
      <c r="I1421" s="5" t="str">
        <f>IF(AND(G1421="154",'154 - CPSX'!$L$7=TH!A1421),"154",IF(AND(G1421="632",'632 - CPSX'!$K$7=TH!A1421),"632",IF(AND(G1421="6421",'641 - CPSX'!$K$7=TH!A1421),"641",IF(AND(G1421="6422",'642 - CPSX'!$N$7=TH!A1421),"642",IF(AND(G1421="242",'242 - CPSX'!$L$7=TH!A1421),"242","")))))</f>
        <v/>
      </c>
    </row>
    <row r="1422" spans="1:9">
      <c r="A1422" s="6">
        <f>IF(B1422&lt;&gt;"",IF(OR(AND(G1422="154",'154 - CPSX'!$L$7="..."),AND(G1422="632",'632 - CPSX'!$K$7="..."),AND(G1422="641",'641 - CPSX'!$K$7="..."),AND(G1422="642",'642 - CPSX'!$N$7="..."),AND(G1422="242",'242 - CPSX'!$L$7="...")),"...",MONTH(B1422)),"")</f>
        <v>11</v>
      </c>
      <c r="B1422" s="10">
        <v>41973</v>
      </c>
      <c r="C1422" s="11" t="s">
        <v>39</v>
      </c>
      <c r="D1422" s="10">
        <v>41973</v>
      </c>
      <c r="E1422" s="8" t="s">
        <v>70</v>
      </c>
      <c r="F1422" s="5">
        <v>4166667</v>
      </c>
      <c r="G1422" s="15" t="s">
        <v>16</v>
      </c>
      <c r="H1422" s="7" t="s">
        <v>61</v>
      </c>
      <c r="I1422" s="5" t="str">
        <f>IF(AND(G1422="154",'154 - CPSX'!$L$7=TH!A1422),"154",IF(AND(G1422="632",'632 - CPSX'!$K$7=TH!A1422),"632",IF(AND(G1422="6421",'641 - CPSX'!$K$7=TH!A1422),"641",IF(AND(G1422="6422",'642 - CPSX'!$N$7=TH!A1422),"642",IF(AND(G1422="242",'242 - CPSX'!$L$7=TH!A1422),"242","")))))</f>
        <v/>
      </c>
    </row>
    <row r="1423" spans="1:9">
      <c r="A1423" s="6">
        <f>IF(B1423&lt;&gt;"",IF(OR(AND(G1423="154",'154 - CPSX'!$L$7="..."),AND(G1423="632",'632 - CPSX'!$K$7="..."),AND(G1423="641",'641 - CPSX'!$K$7="..."),AND(G1423="642",'642 - CPSX'!$N$7="..."),AND(G1423="242",'242 - CPSX'!$L$7="...")),"...",MONTH(B1423)),"")</f>
        <v>11</v>
      </c>
      <c r="B1423" s="10">
        <v>41973</v>
      </c>
      <c r="C1423" s="11" t="s">
        <v>39</v>
      </c>
      <c r="D1423" s="10">
        <v>41973</v>
      </c>
      <c r="E1423" s="8" t="s">
        <v>71</v>
      </c>
      <c r="F1423" s="5">
        <v>2222222</v>
      </c>
      <c r="G1423" s="15" t="s">
        <v>16</v>
      </c>
      <c r="H1423" s="7" t="s">
        <v>61</v>
      </c>
      <c r="I1423" s="5" t="str">
        <f>IF(AND(G1423="154",'154 - CPSX'!$L$7=TH!A1423),"154",IF(AND(G1423="632",'632 - CPSX'!$K$7=TH!A1423),"632",IF(AND(G1423="6421",'641 - CPSX'!$K$7=TH!A1423),"641",IF(AND(G1423="6422",'642 - CPSX'!$N$7=TH!A1423),"642",IF(AND(G1423="242",'242 - CPSX'!$L$7=TH!A1423),"242","")))))</f>
        <v/>
      </c>
    </row>
    <row r="1424" spans="1:9">
      <c r="A1424" s="6">
        <f>IF(B1424&lt;&gt;"",IF(OR(AND(G1424="154",'154 - CPSX'!$L$7="..."),AND(G1424="632",'632 - CPSX'!$K$7="..."),AND(G1424="641",'641 - CPSX'!$K$7="..."),AND(G1424="642",'642 - CPSX'!$N$7="..."),AND(G1424="242",'242 - CPSX'!$L$7="...")),"...",MONTH(B1424)),"")</f>
        <v>11</v>
      </c>
      <c r="B1424" s="10">
        <v>41973</v>
      </c>
      <c r="C1424" s="11" t="s">
        <v>39</v>
      </c>
      <c r="D1424" s="10">
        <v>41973</v>
      </c>
      <c r="E1424" s="8" t="s">
        <v>72</v>
      </c>
      <c r="F1424" s="5">
        <v>1388889</v>
      </c>
      <c r="G1424" s="15" t="s">
        <v>16</v>
      </c>
      <c r="H1424" s="7" t="s">
        <v>61</v>
      </c>
      <c r="I1424" s="5" t="str">
        <f>IF(AND(G1424="154",'154 - CPSX'!$L$7=TH!A1424),"154",IF(AND(G1424="632",'632 - CPSX'!$K$7=TH!A1424),"632",IF(AND(G1424="6421",'641 - CPSX'!$K$7=TH!A1424),"641",IF(AND(G1424="6422",'642 - CPSX'!$N$7=TH!A1424),"642",IF(AND(G1424="242",'242 - CPSX'!$L$7=TH!A1424),"242","")))))</f>
        <v/>
      </c>
    </row>
    <row r="1425" spans="1:9">
      <c r="A1425" s="6">
        <f>IF(B1425&lt;&gt;"",IF(OR(AND(G1425="154",'154 - CPSX'!$L$7="..."),AND(G1425="632",'632 - CPSX'!$K$7="..."),AND(G1425="641",'641 - CPSX'!$K$7="..."),AND(G1425="642",'642 - CPSX'!$N$7="..."),AND(G1425="242",'242 - CPSX'!$L$7="...")),"...",MONTH(B1425)),"")</f>
        <v>11</v>
      </c>
      <c r="B1425" s="10">
        <v>41973</v>
      </c>
      <c r="C1425" s="11" t="s">
        <v>39</v>
      </c>
      <c r="D1425" s="10">
        <v>41973</v>
      </c>
      <c r="E1425" s="8" t="s">
        <v>73</v>
      </c>
      <c r="F1425" s="5">
        <v>1666667</v>
      </c>
      <c r="G1425" s="15" t="s">
        <v>16</v>
      </c>
      <c r="H1425" s="7" t="s">
        <v>61</v>
      </c>
      <c r="I1425" s="5" t="str">
        <f>IF(AND(G1425="154",'154 - CPSX'!$L$7=TH!A1425),"154",IF(AND(G1425="632",'632 - CPSX'!$K$7=TH!A1425),"632",IF(AND(G1425="6421",'641 - CPSX'!$K$7=TH!A1425),"641",IF(AND(G1425="6422",'642 - CPSX'!$N$7=TH!A1425),"642",IF(AND(G1425="242",'242 - CPSX'!$L$7=TH!A1425),"242","")))))</f>
        <v/>
      </c>
    </row>
    <row r="1426" spans="1:9">
      <c r="A1426" s="6">
        <f>IF(B1426&lt;&gt;"",IF(OR(AND(G1426="154",'154 - CPSX'!$L$7="..."),AND(G1426="632",'632 - CPSX'!$K$7="..."),AND(G1426="641",'641 - CPSX'!$K$7="..."),AND(G1426="642",'642 - CPSX'!$N$7="..."),AND(G1426="242",'242 - CPSX'!$L$7="...")),"...",MONTH(B1426)),"")</f>
        <v>11</v>
      </c>
      <c r="B1426" s="10">
        <v>41973</v>
      </c>
      <c r="C1426" s="11" t="s">
        <v>39</v>
      </c>
      <c r="D1426" s="10">
        <v>41973</v>
      </c>
      <c r="E1426" s="8" t="s">
        <v>74</v>
      </c>
      <c r="F1426" s="5">
        <v>1666667</v>
      </c>
      <c r="G1426" s="15" t="s">
        <v>16</v>
      </c>
      <c r="H1426" s="7" t="s">
        <v>61</v>
      </c>
      <c r="I1426" s="5" t="str">
        <f>IF(AND(G1426="154",'154 - CPSX'!$L$7=TH!A1426),"154",IF(AND(G1426="632",'632 - CPSX'!$K$7=TH!A1426),"632",IF(AND(G1426="6421",'641 - CPSX'!$K$7=TH!A1426),"641",IF(AND(G1426="6422",'642 - CPSX'!$N$7=TH!A1426),"642",IF(AND(G1426="242",'242 - CPSX'!$L$7=TH!A1426),"242","")))))</f>
        <v/>
      </c>
    </row>
    <row r="1427" spans="1:9">
      <c r="A1427" s="6">
        <f>IF(B1427&lt;&gt;"",IF(OR(AND(G1427="154",'154 - CPSX'!$L$7="..."),AND(G1427="632",'632 - CPSX'!$K$7="..."),AND(G1427="641",'641 - CPSX'!$K$7="..."),AND(G1427="642",'642 - CPSX'!$N$7="..."),AND(G1427="242",'242 - CPSX'!$L$7="...")),"...",MONTH(B1427)),"")</f>
        <v>11</v>
      </c>
      <c r="B1427" s="10">
        <v>41973</v>
      </c>
      <c r="C1427" s="11" t="s">
        <v>39</v>
      </c>
      <c r="D1427" s="10">
        <v>41973</v>
      </c>
      <c r="E1427" s="8" t="s">
        <v>75</v>
      </c>
      <c r="F1427" s="5">
        <v>5499999</v>
      </c>
      <c r="G1427" s="15" t="s">
        <v>16</v>
      </c>
      <c r="H1427" s="7" t="s">
        <v>61</v>
      </c>
      <c r="I1427" s="5" t="str">
        <f>IF(AND(G1427="154",'154 - CPSX'!$L$7=TH!A1427),"154",IF(AND(G1427="632",'632 - CPSX'!$K$7=TH!A1427),"632",IF(AND(G1427="6421",'641 - CPSX'!$K$7=TH!A1427),"641",IF(AND(G1427="6422",'642 - CPSX'!$N$7=TH!A1427),"642",IF(AND(G1427="242",'242 - CPSX'!$L$7=TH!A1427),"242","")))))</f>
        <v/>
      </c>
    </row>
    <row r="1428" spans="1:9">
      <c r="A1428" s="6">
        <f>IF(B1428&lt;&gt;"",IF(OR(AND(G1428="154",'154 - CPSX'!$L$7="..."),AND(G1428="632",'632 - CPSX'!$K$7="..."),AND(G1428="641",'641 - CPSX'!$K$7="..."),AND(G1428="642",'642 - CPSX'!$N$7="..."),AND(G1428="242",'242 - CPSX'!$L$7="...")),"...",MONTH(B1428)),"")</f>
        <v>11</v>
      </c>
      <c r="B1428" s="10">
        <v>41973</v>
      </c>
      <c r="C1428" s="11" t="s">
        <v>39</v>
      </c>
      <c r="D1428" s="10">
        <v>41973</v>
      </c>
      <c r="E1428" s="8" t="s">
        <v>76</v>
      </c>
      <c r="F1428" s="5">
        <v>17724920</v>
      </c>
      <c r="G1428" s="15" t="s">
        <v>16</v>
      </c>
      <c r="H1428" s="7" t="s">
        <v>77</v>
      </c>
      <c r="I1428" s="5" t="str">
        <f>IF(AND(G1428="154",'154 - CPSX'!$L$7=TH!A1428),"154",IF(AND(G1428="632",'632 - CPSX'!$K$7=TH!A1428),"632",IF(AND(G1428="6421",'641 - CPSX'!$K$7=TH!A1428),"641",IF(AND(G1428="6422",'642 - CPSX'!$N$7=TH!A1428),"642",IF(AND(G1428="242",'242 - CPSX'!$L$7=TH!A1428),"242","")))))</f>
        <v/>
      </c>
    </row>
    <row r="1429" spans="1:9">
      <c r="A1429" s="6">
        <f>IF(B1429&lt;&gt;"",IF(OR(AND(G1429="154",'154 - CPSX'!$L$7="..."),AND(G1429="632",'632 - CPSX'!$K$7="..."),AND(G1429="641",'641 - CPSX'!$K$7="..."),AND(G1429="642",'642 - CPSX'!$N$7="..."),AND(G1429="242",'242 - CPSX'!$L$7="...")),"...",MONTH(B1429)),"")</f>
        <v>11</v>
      </c>
      <c r="B1429" s="10">
        <v>41973</v>
      </c>
      <c r="C1429" s="11" t="s">
        <v>39</v>
      </c>
      <c r="D1429" s="10">
        <v>41973</v>
      </c>
      <c r="E1429" s="8" t="s">
        <v>78</v>
      </c>
      <c r="F1429" s="5">
        <v>93321320</v>
      </c>
      <c r="G1429" s="15" t="s">
        <v>16</v>
      </c>
      <c r="H1429" s="7" t="s">
        <v>77</v>
      </c>
      <c r="I1429" s="5" t="str">
        <f>IF(AND(G1429="154",'154 - CPSX'!$L$7=TH!A1429),"154",IF(AND(G1429="632",'632 - CPSX'!$K$7=TH!A1429),"632",IF(AND(G1429="6421",'641 - CPSX'!$K$7=TH!A1429),"641",IF(AND(G1429="6422",'642 - CPSX'!$N$7=TH!A1429),"642",IF(AND(G1429="242",'242 - CPSX'!$L$7=TH!A1429),"242","")))))</f>
        <v/>
      </c>
    </row>
    <row r="1430" spans="1:9">
      <c r="A1430" s="6">
        <f>IF(B1430&lt;&gt;"",IF(OR(AND(G1430="154",'154 - CPSX'!$L$7="..."),AND(G1430="632",'632 - CPSX'!$K$7="..."),AND(G1430="641",'641 - CPSX'!$K$7="..."),AND(G1430="642",'642 - CPSX'!$N$7="..."),AND(G1430="242",'242 - CPSX'!$L$7="...")),"...",MONTH(B1430)),"")</f>
        <v>11</v>
      </c>
      <c r="B1430" s="10">
        <v>41973</v>
      </c>
      <c r="C1430" s="11" t="s">
        <v>39</v>
      </c>
      <c r="D1430" s="10">
        <v>41973</v>
      </c>
      <c r="E1430" s="8" t="s">
        <v>79</v>
      </c>
      <c r="F1430" s="5">
        <v>1830000</v>
      </c>
      <c r="G1430" s="15" t="s">
        <v>16</v>
      </c>
      <c r="H1430" s="7" t="s">
        <v>77</v>
      </c>
      <c r="I1430" s="5" t="str">
        <f>IF(AND(G1430="154",'154 - CPSX'!$L$7=TH!A1430),"154",IF(AND(G1430="632",'632 - CPSX'!$K$7=TH!A1430),"632",IF(AND(G1430="6421",'641 - CPSX'!$K$7=TH!A1430),"641",IF(AND(G1430="6422",'642 - CPSX'!$N$7=TH!A1430),"642",IF(AND(G1430="242",'242 - CPSX'!$L$7=TH!A1430),"242","")))))</f>
        <v/>
      </c>
    </row>
    <row r="1431" spans="1:9">
      <c r="A1431" s="6">
        <f>IF(B1431&lt;&gt;"",IF(OR(AND(G1431="154",'154 - CPSX'!$L$7="..."),AND(G1431="632",'632 - CPSX'!$K$7="..."),AND(G1431="641",'641 - CPSX'!$K$7="..."),AND(G1431="642",'642 - CPSX'!$N$7="..."),AND(G1431="242",'242 - CPSX'!$L$7="...")),"...",MONTH(B1431)),"")</f>
        <v>11</v>
      </c>
      <c r="B1431" s="10">
        <v>41973</v>
      </c>
      <c r="C1431" s="11" t="s">
        <v>39</v>
      </c>
      <c r="D1431" s="10">
        <v>41973</v>
      </c>
      <c r="E1431" s="8" t="s">
        <v>80</v>
      </c>
      <c r="F1431" s="5">
        <v>13590000</v>
      </c>
      <c r="G1431" s="15" t="s">
        <v>16</v>
      </c>
      <c r="H1431" s="7" t="s">
        <v>77</v>
      </c>
      <c r="I1431" s="5" t="str">
        <f>IF(AND(G1431="154",'154 - CPSX'!$L$7=TH!A1431),"154",IF(AND(G1431="632",'632 - CPSX'!$K$7=TH!A1431),"632",IF(AND(G1431="6421",'641 - CPSX'!$K$7=TH!A1431),"641",IF(AND(G1431="6422",'642 - CPSX'!$N$7=TH!A1431),"642",IF(AND(G1431="242",'242 - CPSX'!$L$7=TH!A1431),"242","")))))</f>
        <v/>
      </c>
    </row>
    <row r="1432" spans="1:9">
      <c r="A1432" s="6">
        <f>IF(B1432&lt;&gt;"",IF(OR(AND(G1432="154",'154 - CPSX'!$L$7="..."),AND(G1432="632",'632 - CPSX'!$K$7="..."),AND(G1432="641",'641 - CPSX'!$K$7="..."),AND(G1432="642",'642 - CPSX'!$N$7="..."),AND(G1432="242",'242 - CPSX'!$L$7="...")),"...",MONTH(B1432)),"")</f>
        <v>11</v>
      </c>
      <c r="B1432" s="10">
        <v>41973</v>
      </c>
      <c r="C1432" s="11" t="s">
        <v>39</v>
      </c>
      <c r="D1432" s="10">
        <v>41973</v>
      </c>
      <c r="E1432" s="8" t="s">
        <v>81</v>
      </c>
      <c r="F1432" s="5">
        <v>3268080</v>
      </c>
      <c r="G1432" s="15" t="s">
        <v>16</v>
      </c>
      <c r="H1432" s="7" t="s">
        <v>82</v>
      </c>
      <c r="I1432" s="5" t="str">
        <f>IF(AND(G1432="154",'154 - CPSX'!$L$7=TH!A1432),"154",IF(AND(G1432="632",'632 - CPSX'!$K$7=TH!A1432),"632",IF(AND(G1432="6421",'641 - CPSX'!$K$7=TH!A1432),"641",IF(AND(G1432="6422",'642 - CPSX'!$N$7=TH!A1432),"642",IF(AND(G1432="242",'242 - CPSX'!$L$7=TH!A1432),"242","")))))</f>
        <v/>
      </c>
    </row>
    <row r="1433" spans="1:9">
      <c r="A1433" s="6">
        <f>IF(B1433&lt;&gt;"",IF(OR(AND(G1433="154",'154 - CPSX'!$L$7="..."),AND(G1433="632",'632 - CPSX'!$K$7="..."),AND(G1433="641",'641 - CPSX'!$K$7="..."),AND(G1433="642",'642 - CPSX'!$N$7="..."),AND(G1433="242",'242 - CPSX'!$L$7="...")),"...",MONTH(B1433)),"")</f>
        <v>11</v>
      </c>
      <c r="B1433" s="10">
        <v>41973</v>
      </c>
      <c r="C1433" s="11" t="s">
        <v>39</v>
      </c>
      <c r="D1433" s="10">
        <v>41973</v>
      </c>
      <c r="E1433" s="8" t="s">
        <v>83</v>
      </c>
      <c r="F1433" s="5">
        <v>17149140</v>
      </c>
      <c r="G1433" s="15" t="s">
        <v>16</v>
      </c>
      <c r="H1433" s="7" t="s">
        <v>82</v>
      </c>
      <c r="I1433" s="5" t="str">
        <f>IF(AND(G1433="154",'154 - CPSX'!$L$7=TH!A1433),"154",IF(AND(G1433="632",'632 - CPSX'!$K$7=TH!A1433),"632",IF(AND(G1433="6421",'641 - CPSX'!$K$7=TH!A1433),"641",IF(AND(G1433="6422",'642 - CPSX'!$N$7=TH!A1433),"642",IF(AND(G1433="242",'242 - CPSX'!$L$7=TH!A1433),"242","")))))</f>
        <v/>
      </c>
    </row>
    <row r="1434" spans="1:9">
      <c r="A1434" s="6">
        <f>IF(B1434&lt;&gt;"",IF(OR(AND(G1434="154",'154 - CPSX'!$L$7="..."),AND(G1434="632",'632 - CPSX'!$K$7="..."),AND(G1434="641",'641 - CPSX'!$K$7="..."),AND(G1434="642",'642 - CPSX'!$N$7="..."),AND(G1434="242",'242 - CPSX'!$L$7="...")),"...",MONTH(B1434)),"")</f>
        <v>11</v>
      </c>
      <c r="B1434" s="10">
        <v>41973</v>
      </c>
      <c r="C1434" s="11" t="s">
        <v>39</v>
      </c>
      <c r="D1434" s="10">
        <v>41973</v>
      </c>
      <c r="E1434" s="8" t="s">
        <v>84</v>
      </c>
      <c r="F1434" s="5">
        <v>544680</v>
      </c>
      <c r="G1434" s="15" t="s">
        <v>16</v>
      </c>
      <c r="H1434" s="7" t="s">
        <v>85</v>
      </c>
      <c r="I1434" s="5" t="str">
        <f>IF(AND(G1434="154",'154 - CPSX'!$L$7=TH!A1434),"154",IF(AND(G1434="632",'632 - CPSX'!$K$7=TH!A1434),"632",IF(AND(G1434="6421",'641 - CPSX'!$K$7=TH!A1434),"641",IF(AND(G1434="6422",'642 - CPSX'!$N$7=TH!A1434),"642",IF(AND(G1434="242",'242 - CPSX'!$L$7=TH!A1434),"242","")))))</f>
        <v/>
      </c>
    </row>
    <row r="1435" spans="1:9">
      <c r="A1435" s="6">
        <f>IF(B1435&lt;&gt;"",IF(OR(AND(G1435="154",'154 - CPSX'!$L$7="..."),AND(G1435="632",'632 - CPSX'!$K$7="..."),AND(G1435="641",'641 - CPSX'!$K$7="..."),AND(G1435="642",'642 - CPSX'!$N$7="..."),AND(G1435="242",'242 - CPSX'!$L$7="...")),"...",MONTH(B1435)),"")</f>
        <v>11</v>
      </c>
      <c r="B1435" s="10">
        <v>41973</v>
      </c>
      <c r="C1435" s="11" t="s">
        <v>39</v>
      </c>
      <c r="D1435" s="10">
        <v>41973</v>
      </c>
      <c r="E1435" s="8" t="s">
        <v>86</v>
      </c>
      <c r="F1435" s="5">
        <v>2858190</v>
      </c>
      <c r="G1435" s="15" t="s">
        <v>16</v>
      </c>
      <c r="H1435" s="7" t="s">
        <v>85</v>
      </c>
      <c r="I1435" s="5" t="str">
        <f>IF(AND(G1435="154",'154 - CPSX'!$L$7=TH!A1435),"154",IF(AND(G1435="632",'632 - CPSX'!$K$7=TH!A1435),"632",IF(AND(G1435="6421",'641 - CPSX'!$K$7=TH!A1435),"641",IF(AND(G1435="6422",'642 - CPSX'!$N$7=TH!A1435),"642",IF(AND(G1435="242",'242 - CPSX'!$L$7=TH!A1435),"242","")))))</f>
        <v/>
      </c>
    </row>
    <row r="1436" spans="1:9">
      <c r="A1436" s="6">
        <f>IF(B1436&lt;&gt;"",IF(OR(AND(G1436="154",'154 - CPSX'!$L$7="..."),AND(G1436="632",'632 - CPSX'!$K$7="..."),AND(G1436="641",'641 - CPSX'!$K$7="..."),AND(G1436="642",'642 - CPSX'!$N$7="..."),AND(G1436="242",'242 - CPSX'!$L$7="...")),"...",MONTH(B1436)),"")</f>
        <v>11</v>
      </c>
      <c r="B1436" s="10">
        <v>41973</v>
      </c>
      <c r="C1436" s="11" t="s">
        <v>39</v>
      </c>
      <c r="D1436" s="10">
        <v>41973</v>
      </c>
      <c r="E1436" s="8" t="s">
        <v>87</v>
      </c>
      <c r="F1436" s="5">
        <v>181560</v>
      </c>
      <c r="G1436" s="15" t="s">
        <v>16</v>
      </c>
      <c r="H1436" s="7" t="s">
        <v>229</v>
      </c>
      <c r="I1436" s="5" t="str">
        <f>IF(AND(G1436="154",'154 - CPSX'!$L$7=TH!A1436),"154",IF(AND(G1436="632",'632 - CPSX'!$K$7=TH!A1436),"632",IF(AND(G1436="6421",'641 - CPSX'!$K$7=TH!A1436),"641",IF(AND(G1436="6422",'642 - CPSX'!$N$7=TH!A1436),"642",IF(AND(G1436="242",'242 - CPSX'!$L$7=TH!A1436),"242","")))))</f>
        <v/>
      </c>
    </row>
    <row r="1437" spans="1:9">
      <c r="A1437" s="6">
        <f>IF(B1437&lt;&gt;"",IF(OR(AND(G1437="154",'154 - CPSX'!$L$7="..."),AND(G1437="632",'632 - CPSX'!$K$7="..."),AND(G1437="641",'641 - CPSX'!$K$7="..."),AND(G1437="642",'642 - CPSX'!$N$7="..."),AND(G1437="242",'242 - CPSX'!$L$7="...")),"...",MONTH(B1437)),"")</f>
        <v>11</v>
      </c>
      <c r="B1437" s="10">
        <v>41973</v>
      </c>
      <c r="C1437" s="11" t="s">
        <v>39</v>
      </c>
      <c r="D1437" s="10">
        <v>41973</v>
      </c>
      <c r="E1437" s="8" t="s">
        <v>88</v>
      </c>
      <c r="F1437" s="5">
        <v>952730</v>
      </c>
      <c r="G1437" s="15" t="s">
        <v>16</v>
      </c>
      <c r="H1437" s="7" t="s">
        <v>229</v>
      </c>
      <c r="I1437" s="5" t="str">
        <f>IF(AND(G1437="154",'154 - CPSX'!$L$7=TH!A1437),"154",IF(AND(G1437="632",'632 - CPSX'!$K$7=TH!A1437),"632",IF(AND(G1437="6421",'641 - CPSX'!$K$7=TH!A1437),"641",IF(AND(G1437="6422",'642 - CPSX'!$N$7=TH!A1437),"642",IF(AND(G1437="242",'242 - CPSX'!$L$7=TH!A1437),"242","")))))</f>
        <v/>
      </c>
    </row>
    <row r="1438" spans="1:9">
      <c r="A1438" s="6">
        <f>IF(B1438&lt;&gt;"",IF(OR(AND(G1438="154",'154 - CPSX'!$L$7="..."),AND(G1438="632",'632 - CPSX'!$K$7="..."),AND(G1438="641",'641 - CPSX'!$K$7="..."),AND(G1438="642",'642 - CPSX'!$N$7="..."),AND(G1438="242",'242 - CPSX'!$L$7="...")),"...",MONTH(B1438)),"")</f>
        <v>12</v>
      </c>
      <c r="B1438" s="10">
        <v>41974</v>
      </c>
      <c r="C1438" s="11" t="s">
        <v>159</v>
      </c>
      <c r="D1438" s="10">
        <v>41971</v>
      </c>
      <c r="E1438" s="8" t="s">
        <v>573</v>
      </c>
      <c r="F1438" s="5">
        <v>15843200</v>
      </c>
      <c r="G1438" s="15" t="s">
        <v>16</v>
      </c>
      <c r="H1438" s="7" t="s">
        <v>212</v>
      </c>
      <c r="I1438" s="5" t="str">
        <f>IF(AND(G1438="154",'154 - CPSX'!$L$7=TH!A1438),"154",IF(AND(G1438="632",'632 - CPSX'!$K$7=TH!A1438),"632",IF(AND(G1438="6421",'641 - CPSX'!$K$7=TH!A1438),"641",IF(AND(G1438="6422",'642 - CPSX'!$N$7=TH!A1438),"642",IF(AND(G1438="242",'242 - CPSX'!$L$7=TH!A1438),"242","")))))</f>
        <v/>
      </c>
    </row>
    <row r="1439" spans="1:9">
      <c r="A1439" s="6">
        <f>IF(B1439&lt;&gt;"",IF(OR(AND(G1439="154",'154 - CPSX'!$L$7="..."),AND(G1439="632",'632 - CPSX'!$K$7="..."),AND(G1439="641",'641 - CPSX'!$K$7="..."),AND(G1439="642",'642 - CPSX'!$N$7="..."),AND(G1439="242",'242 - CPSX'!$L$7="...")),"...",MONTH(B1439)),"")</f>
        <v>12</v>
      </c>
      <c r="B1439" s="10">
        <v>41975</v>
      </c>
      <c r="C1439" s="11" t="s">
        <v>160</v>
      </c>
      <c r="D1439" s="10">
        <v>41972</v>
      </c>
      <c r="E1439" s="8" t="s">
        <v>155</v>
      </c>
      <c r="F1439" s="5">
        <v>2461000</v>
      </c>
      <c r="G1439" s="15" t="s">
        <v>16</v>
      </c>
      <c r="H1439" s="7" t="s">
        <v>212</v>
      </c>
      <c r="I1439" s="5" t="str">
        <f>IF(AND(G1439="154",'154 - CPSX'!$L$7=TH!A1439),"154",IF(AND(G1439="632",'632 - CPSX'!$K$7=TH!A1439),"632",IF(AND(G1439="6421",'641 - CPSX'!$K$7=TH!A1439),"641",IF(AND(G1439="6422",'642 - CPSX'!$N$7=TH!A1439),"642",IF(AND(G1439="242",'242 - CPSX'!$L$7=TH!A1439),"242","")))))</f>
        <v/>
      </c>
    </row>
    <row r="1440" spans="1:9">
      <c r="A1440" s="6">
        <f>IF(B1440&lt;&gt;"",IF(OR(AND(G1440="154",'154 - CPSX'!$L$7="..."),AND(G1440="632",'632 - CPSX'!$K$7="..."),AND(G1440="641",'641 - CPSX'!$K$7="..."),AND(G1440="642",'642 - CPSX'!$N$7="..."),AND(G1440="242",'242 - CPSX'!$L$7="...")),"...",MONTH(B1440)),"")</f>
        <v>12</v>
      </c>
      <c r="B1440" s="10">
        <v>41990</v>
      </c>
      <c r="C1440" s="11" t="s">
        <v>144</v>
      </c>
      <c r="D1440" s="10">
        <v>41990</v>
      </c>
      <c r="E1440" s="8" t="s">
        <v>574</v>
      </c>
      <c r="F1440" s="5">
        <v>17781800</v>
      </c>
      <c r="G1440" s="15" t="s">
        <v>16</v>
      </c>
      <c r="H1440" s="7" t="s">
        <v>212</v>
      </c>
      <c r="I1440" s="5" t="str">
        <f>IF(AND(G1440="154",'154 - CPSX'!$L$7=TH!A1440),"154",IF(AND(G1440="632",'632 - CPSX'!$K$7=TH!A1440),"632",IF(AND(G1440="6421",'641 - CPSX'!$K$7=TH!A1440),"641",IF(AND(G1440="6422",'642 - CPSX'!$N$7=TH!A1440),"642",IF(AND(G1440="242",'242 - CPSX'!$L$7=TH!A1440),"242","")))))</f>
        <v/>
      </c>
    </row>
    <row r="1441" spans="1:9">
      <c r="A1441" s="6">
        <f>IF(B1441&lt;&gt;"",IF(OR(AND(G1441="154",'154 - CPSX'!$L$7="..."),AND(G1441="632",'632 - CPSX'!$K$7="..."),AND(G1441="641",'641 - CPSX'!$K$7="..."),AND(G1441="642",'642 - CPSX'!$N$7="..."),AND(G1441="242",'242 - CPSX'!$L$7="...")),"...",MONTH(B1441)),"")</f>
        <v>12</v>
      </c>
      <c r="B1441" s="10">
        <v>42004</v>
      </c>
      <c r="C1441" s="11" t="s">
        <v>39</v>
      </c>
      <c r="D1441" s="10">
        <v>41970</v>
      </c>
      <c r="E1441" s="8" t="s">
        <v>575</v>
      </c>
      <c r="F1441" s="5">
        <v>45117100</v>
      </c>
      <c r="G1441" s="15" t="s">
        <v>16</v>
      </c>
      <c r="H1441" s="7" t="s">
        <v>18</v>
      </c>
      <c r="I1441" s="5" t="str">
        <f>IF(AND(G1441="154",'154 - CPSX'!$L$7=TH!A1441),"154",IF(AND(G1441="632",'632 - CPSX'!$K$7=TH!A1441),"632",IF(AND(G1441="6421",'641 - CPSX'!$K$7=TH!A1441),"641",IF(AND(G1441="6422",'642 - CPSX'!$N$7=TH!A1441),"642",IF(AND(G1441="242",'242 - CPSX'!$L$7=TH!A1441),"242","")))))</f>
        <v/>
      </c>
    </row>
    <row r="1442" spans="1:9">
      <c r="A1442" s="6">
        <f>IF(B1442&lt;&gt;"",IF(OR(AND(G1442="154",'154 - CPSX'!$L$7="..."),AND(G1442="632",'632 - CPSX'!$K$7="..."),AND(G1442="641",'641 - CPSX'!$K$7="..."),AND(G1442="642",'642 - CPSX'!$N$7="..."),AND(G1442="242",'242 - CPSX'!$L$7="...")),"...",MONTH(B1442)),"")</f>
        <v>12</v>
      </c>
      <c r="B1442" s="10">
        <v>42004</v>
      </c>
      <c r="C1442" s="11" t="s">
        <v>39</v>
      </c>
      <c r="D1442" s="10">
        <v>41981</v>
      </c>
      <c r="E1442" s="8" t="s">
        <v>576</v>
      </c>
      <c r="F1442" s="5">
        <v>36938900</v>
      </c>
      <c r="G1442" s="15" t="s">
        <v>16</v>
      </c>
      <c r="H1442" s="7" t="s">
        <v>18</v>
      </c>
      <c r="I1442" s="5" t="str">
        <f>IF(AND(G1442="154",'154 - CPSX'!$L$7=TH!A1442),"154",IF(AND(G1442="632",'632 - CPSX'!$K$7=TH!A1442),"632",IF(AND(G1442="6421",'641 - CPSX'!$K$7=TH!A1442),"641",IF(AND(G1442="6422",'642 - CPSX'!$N$7=TH!A1442),"642",IF(AND(G1442="242",'242 - CPSX'!$L$7=TH!A1442),"242","")))))</f>
        <v/>
      </c>
    </row>
    <row r="1443" spans="1:9">
      <c r="A1443" s="6">
        <f>IF(B1443&lt;&gt;"",IF(OR(AND(G1443="154",'154 - CPSX'!$L$7="..."),AND(G1443="632",'632 - CPSX'!$K$7="..."),AND(G1443="641",'641 - CPSX'!$K$7="..."),AND(G1443="642",'642 - CPSX'!$N$7="..."),AND(G1443="242",'242 - CPSX'!$L$7="...")),"...",MONTH(B1443)),"")</f>
        <v>12</v>
      </c>
      <c r="B1443" s="10">
        <v>42004</v>
      </c>
      <c r="C1443" s="11" t="s">
        <v>39</v>
      </c>
      <c r="D1443" s="10">
        <v>41999</v>
      </c>
      <c r="E1443" s="8" t="s">
        <v>577</v>
      </c>
      <c r="F1443" s="5">
        <v>25125800</v>
      </c>
      <c r="G1443" s="15" t="s">
        <v>16</v>
      </c>
      <c r="H1443" s="7" t="s">
        <v>18</v>
      </c>
      <c r="I1443" s="5" t="str">
        <f>IF(AND(G1443="154",'154 - CPSX'!$L$7=TH!A1443),"154",IF(AND(G1443="632",'632 - CPSX'!$K$7=TH!A1443),"632",IF(AND(G1443="6421",'641 - CPSX'!$K$7=TH!A1443),"641",IF(AND(G1443="6422",'642 - CPSX'!$N$7=TH!A1443),"642",IF(AND(G1443="242",'242 - CPSX'!$L$7=TH!A1443),"242","")))))</f>
        <v/>
      </c>
    </row>
    <row r="1444" spans="1:9">
      <c r="A1444" s="6">
        <f>IF(B1444&lt;&gt;"",IF(OR(AND(G1444="154",'154 - CPSX'!$L$7="..."),AND(G1444="632",'632 - CPSX'!$K$7="..."),AND(G1444="641",'641 - CPSX'!$K$7="..."),AND(G1444="642",'642 - CPSX'!$N$7="..."),AND(G1444="242",'242 - CPSX'!$L$7="...")),"...",MONTH(B1444)),"")</f>
        <v>12</v>
      </c>
      <c r="B1444" s="10">
        <v>41983</v>
      </c>
      <c r="C1444" s="11" t="s">
        <v>44</v>
      </c>
      <c r="D1444" s="10">
        <v>41983</v>
      </c>
      <c r="E1444" s="8" t="s">
        <v>468</v>
      </c>
      <c r="F1444" s="5">
        <v>455943000</v>
      </c>
      <c r="G1444" s="15" t="s">
        <v>16</v>
      </c>
      <c r="H1444" s="7" t="s">
        <v>24</v>
      </c>
      <c r="I1444" s="5" t="str">
        <f>IF(AND(G1444="154",'154 - CPSX'!$L$7=TH!A1444),"154",IF(AND(G1444="632",'632 - CPSX'!$K$7=TH!A1444),"632",IF(AND(G1444="6421",'641 - CPSX'!$K$7=TH!A1444),"641",IF(AND(G1444="6422",'642 - CPSX'!$N$7=TH!A1444),"642",IF(AND(G1444="242",'242 - CPSX'!$L$7=TH!A1444),"242","")))))</f>
        <v/>
      </c>
    </row>
    <row r="1445" spans="1:9">
      <c r="A1445" s="6">
        <f>IF(B1445&lt;&gt;"",IF(OR(AND(G1445="154",'154 - CPSX'!$L$7="..."),AND(G1445="632",'632 - CPSX'!$K$7="..."),AND(G1445="641",'641 - CPSX'!$K$7="..."),AND(G1445="642",'642 - CPSX'!$N$7="..."),AND(G1445="242",'242 - CPSX'!$L$7="...")),"...",MONTH(B1445)),"")</f>
        <v>12</v>
      </c>
      <c r="B1445" s="10">
        <v>41986</v>
      </c>
      <c r="C1445" s="11" t="s">
        <v>45</v>
      </c>
      <c r="D1445" s="10">
        <v>41986</v>
      </c>
      <c r="E1445" s="8" t="s">
        <v>468</v>
      </c>
      <c r="F1445" s="5">
        <v>461728500</v>
      </c>
      <c r="G1445" s="15" t="s">
        <v>16</v>
      </c>
      <c r="H1445" s="7" t="s">
        <v>24</v>
      </c>
      <c r="I1445" s="5" t="str">
        <f>IF(AND(G1445="154",'154 - CPSX'!$L$7=TH!A1445),"154",IF(AND(G1445="632",'632 - CPSX'!$K$7=TH!A1445),"632",IF(AND(G1445="6421",'641 - CPSX'!$K$7=TH!A1445),"641",IF(AND(G1445="6422",'642 - CPSX'!$N$7=TH!A1445),"642",IF(AND(G1445="242",'242 - CPSX'!$L$7=TH!A1445),"242","")))))</f>
        <v/>
      </c>
    </row>
    <row r="1446" spans="1:9">
      <c r="A1446" s="6">
        <f>IF(B1446&lt;&gt;"",IF(OR(AND(G1446="154",'154 - CPSX'!$L$7="..."),AND(G1446="632",'632 - CPSX'!$K$7="..."),AND(G1446="641",'641 - CPSX'!$K$7="..."),AND(G1446="642",'642 - CPSX'!$N$7="..."),AND(G1446="242",'242 - CPSX'!$L$7="...")),"...",MONTH(B1446)),"")</f>
        <v>12</v>
      </c>
      <c r="B1446" s="10">
        <v>41988</v>
      </c>
      <c r="C1446" s="11" t="s">
        <v>46</v>
      </c>
      <c r="D1446" s="10">
        <v>41988</v>
      </c>
      <c r="E1446" s="8" t="s">
        <v>468</v>
      </c>
      <c r="F1446" s="5">
        <v>293863500</v>
      </c>
      <c r="G1446" s="15" t="s">
        <v>16</v>
      </c>
      <c r="H1446" s="7" t="s">
        <v>24</v>
      </c>
      <c r="I1446" s="5" t="str">
        <f>IF(AND(G1446="154",'154 - CPSX'!$L$7=TH!A1446),"154",IF(AND(G1446="632",'632 - CPSX'!$K$7=TH!A1446),"632",IF(AND(G1446="6421",'641 - CPSX'!$K$7=TH!A1446),"641",IF(AND(G1446="6422",'642 - CPSX'!$N$7=TH!A1446),"642",IF(AND(G1446="242",'242 - CPSX'!$L$7=TH!A1446),"242","")))))</f>
        <v/>
      </c>
    </row>
    <row r="1447" spans="1:9">
      <c r="A1447" s="6">
        <f>IF(B1447&lt;&gt;"",IF(OR(AND(G1447="154",'154 - CPSX'!$L$7="..."),AND(G1447="632",'632 - CPSX'!$K$7="..."),AND(G1447="641",'641 - CPSX'!$K$7="..."),AND(G1447="642",'642 - CPSX'!$N$7="..."),AND(G1447="242",'242 - CPSX'!$L$7="...")),"...",MONTH(B1447)),"")</f>
        <v>12</v>
      </c>
      <c r="B1447" s="10">
        <v>41988</v>
      </c>
      <c r="C1447" s="11" t="s">
        <v>46</v>
      </c>
      <c r="D1447" s="10">
        <v>41988</v>
      </c>
      <c r="E1447" s="8" t="s">
        <v>470</v>
      </c>
      <c r="F1447" s="5">
        <v>509383000</v>
      </c>
      <c r="G1447" s="15" t="s">
        <v>16</v>
      </c>
      <c r="H1447" s="7" t="s">
        <v>24</v>
      </c>
      <c r="I1447" s="5" t="str">
        <f>IF(AND(G1447="154",'154 - CPSX'!$L$7=TH!A1447),"154",IF(AND(G1447="632",'632 - CPSX'!$K$7=TH!A1447),"632",IF(AND(G1447="6421",'641 - CPSX'!$K$7=TH!A1447),"641",IF(AND(G1447="6422",'642 - CPSX'!$N$7=TH!A1447),"642",IF(AND(G1447="242",'242 - CPSX'!$L$7=TH!A1447),"242","")))))</f>
        <v/>
      </c>
    </row>
    <row r="1448" spans="1:9">
      <c r="A1448" s="6">
        <f>IF(B1448&lt;&gt;"",IF(OR(AND(G1448="154",'154 - CPSX'!$L$7="..."),AND(G1448="632",'632 - CPSX'!$K$7="..."),AND(G1448="641",'641 - CPSX'!$K$7="..."),AND(G1448="642",'642 - CPSX'!$N$7="..."),AND(G1448="242",'242 - CPSX'!$L$7="...")),"...",MONTH(B1448)),"")</f>
        <v>12</v>
      </c>
      <c r="B1448" s="10">
        <v>41990</v>
      </c>
      <c r="C1448" s="11" t="s">
        <v>47</v>
      </c>
      <c r="D1448" s="10">
        <v>41990</v>
      </c>
      <c r="E1448" s="8" t="s">
        <v>470</v>
      </c>
      <c r="F1448" s="5">
        <v>494225000</v>
      </c>
      <c r="G1448" s="15" t="s">
        <v>16</v>
      </c>
      <c r="H1448" s="7" t="s">
        <v>24</v>
      </c>
      <c r="I1448" s="5" t="str">
        <f>IF(AND(G1448="154",'154 - CPSX'!$L$7=TH!A1448),"154",IF(AND(G1448="632",'632 - CPSX'!$K$7=TH!A1448),"632",IF(AND(G1448="6421",'641 - CPSX'!$K$7=TH!A1448),"641",IF(AND(G1448="6422",'642 - CPSX'!$N$7=TH!A1448),"642",IF(AND(G1448="242",'242 - CPSX'!$L$7=TH!A1448),"242","")))))</f>
        <v/>
      </c>
    </row>
    <row r="1449" spans="1:9">
      <c r="A1449" s="6">
        <f>IF(B1449&lt;&gt;"",IF(OR(AND(G1449="154",'154 - CPSX'!$L$7="..."),AND(G1449="632",'632 - CPSX'!$K$7="..."),AND(G1449="641",'641 - CPSX'!$K$7="..."),AND(G1449="642",'642 - CPSX'!$N$7="..."),AND(G1449="242",'242 - CPSX'!$L$7="...")),"...",MONTH(B1449)),"")</f>
        <v>12</v>
      </c>
      <c r="B1449" s="10">
        <v>41992</v>
      </c>
      <c r="C1449" s="11" t="s">
        <v>48</v>
      </c>
      <c r="D1449" s="10">
        <v>41992</v>
      </c>
      <c r="E1449" s="8" t="s">
        <v>470</v>
      </c>
      <c r="F1449" s="5">
        <v>507740000</v>
      </c>
      <c r="G1449" s="15" t="s">
        <v>16</v>
      </c>
      <c r="H1449" s="7" t="s">
        <v>24</v>
      </c>
      <c r="I1449" s="5" t="str">
        <f>IF(AND(G1449="154",'154 - CPSX'!$L$7=TH!A1449),"154",IF(AND(G1449="632",'632 - CPSX'!$K$7=TH!A1449),"632",IF(AND(G1449="6421",'641 - CPSX'!$K$7=TH!A1449),"641",IF(AND(G1449="6422",'642 - CPSX'!$N$7=TH!A1449),"642",IF(AND(G1449="242",'242 - CPSX'!$L$7=TH!A1449),"242","")))))</f>
        <v/>
      </c>
    </row>
    <row r="1450" spans="1:9">
      <c r="A1450" s="6">
        <f>IF(B1450&lt;&gt;"",IF(OR(AND(G1450="154",'154 - CPSX'!$L$7="..."),AND(G1450="632",'632 - CPSX'!$K$7="..."),AND(G1450="641",'641 - CPSX'!$K$7="..."),AND(G1450="642",'642 - CPSX'!$N$7="..."),AND(G1450="242",'242 - CPSX'!$L$7="...")),"...",MONTH(B1450)),"")</f>
        <v>12</v>
      </c>
      <c r="B1450" s="10">
        <v>41994</v>
      </c>
      <c r="C1450" s="11" t="s">
        <v>50</v>
      </c>
      <c r="D1450" s="10">
        <v>41994</v>
      </c>
      <c r="E1450" s="8" t="s">
        <v>470</v>
      </c>
      <c r="F1450" s="5">
        <v>516405500</v>
      </c>
      <c r="G1450" s="15" t="s">
        <v>16</v>
      </c>
      <c r="H1450" s="7" t="s">
        <v>24</v>
      </c>
      <c r="I1450" s="5" t="str">
        <f>IF(AND(G1450="154",'154 - CPSX'!$L$7=TH!A1450),"154",IF(AND(G1450="632",'632 - CPSX'!$K$7=TH!A1450),"632",IF(AND(G1450="6421",'641 - CPSX'!$K$7=TH!A1450),"641",IF(AND(G1450="6422",'642 - CPSX'!$N$7=TH!A1450),"642",IF(AND(G1450="242",'242 - CPSX'!$L$7=TH!A1450),"242","")))))</f>
        <v/>
      </c>
    </row>
    <row r="1451" spans="1:9">
      <c r="A1451" s="6">
        <f>IF(B1451&lt;&gt;"",IF(OR(AND(G1451="154",'154 - CPSX'!$L$7="..."),AND(G1451="632",'632 - CPSX'!$K$7="..."),AND(G1451="641",'641 - CPSX'!$K$7="..."),AND(G1451="642",'642 - CPSX'!$N$7="..."),AND(G1451="242",'242 - CPSX'!$L$7="...")),"...",MONTH(B1451)),"")</f>
        <v>12</v>
      </c>
      <c r="B1451" s="10">
        <v>41990</v>
      </c>
      <c r="C1451" s="11" t="s">
        <v>47</v>
      </c>
      <c r="D1451" s="10">
        <v>41990</v>
      </c>
      <c r="E1451" s="8" t="s">
        <v>471</v>
      </c>
      <c r="F1451" s="5">
        <v>403716000</v>
      </c>
      <c r="G1451" s="15" t="s">
        <v>16</v>
      </c>
      <c r="H1451" s="7" t="s">
        <v>24</v>
      </c>
      <c r="I1451" s="5" t="str">
        <f>IF(AND(G1451="154",'154 - CPSX'!$L$7=TH!A1451),"154",IF(AND(G1451="632",'632 - CPSX'!$K$7=TH!A1451),"632",IF(AND(G1451="6421",'641 - CPSX'!$K$7=TH!A1451),"641",IF(AND(G1451="6422",'642 - CPSX'!$N$7=TH!A1451),"642",IF(AND(G1451="242",'242 - CPSX'!$L$7=TH!A1451),"242","")))))</f>
        <v/>
      </c>
    </row>
    <row r="1452" spans="1:9">
      <c r="A1452" s="6">
        <f>IF(B1452&lt;&gt;"",IF(OR(AND(G1452="154",'154 - CPSX'!$L$7="..."),AND(G1452="632",'632 - CPSX'!$K$7="..."),AND(G1452="641",'641 - CPSX'!$K$7="..."),AND(G1452="642",'642 - CPSX'!$N$7="..."),AND(G1452="242",'242 - CPSX'!$L$7="...")),"...",MONTH(B1452)),"")</f>
        <v>12</v>
      </c>
      <c r="B1452" s="10">
        <v>41992</v>
      </c>
      <c r="C1452" s="11" t="s">
        <v>48</v>
      </c>
      <c r="D1452" s="10">
        <v>41992</v>
      </c>
      <c r="E1452" s="8" t="s">
        <v>471</v>
      </c>
      <c r="F1452" s="5">
        <v>272850000</v>
      </c>
      <c r="G1452" s="15" t="s">
        <v>16</v>
      </c>
      <c r="H1452" s="7" t="s">
        <v>24</v>
      </c>
      <c r="I1452" s="5" t="str">
        <f>IF(AND(G1452="154",'154 - CPSX'!$L$7=TH!A1452),"154",IF(AND(G1452="632",'632 - CPSX'!$K$7=TH!A1452),"632",IF(AND(G1452="6421",'641 - CPSX'!$K$7=TH!A1452),"641",IF(AND(G1452="6422",'642 - CPSX'!$N$7=TH!A1452),"642",IF(AND(G1452="242",'242 - CPSX'!$L$7=TH!A1452),"242","")))))</f>
        <v/>
      </c>
    </row>
    <row r="1453" spans="1:9">
      <c r="A1453" s="6">
        <f>IF(B1453&lt;&gt;"",IF(OR(AND(G1453="154",'154 - CPSX'!$L$7="..."),AND(G1453="632",'632 - CPSX'!$K$7="..."),AND(G1453="641",'641 - CPSX'!$K$7="..."),AND(G1453="642",'642 - CPSX'!$N$7="..."),AND(G1453="242",'242 - CPSX'!$L$7="...")),"...",MONTH(B1453)),"")</f>
        <v>12</v>
      </c>
      <c r="B1453" s="10">
        <v>41994</v>
      </c>
      <c r="C1453" s="11" t="s">
        <v>50</v>
      </c>
      <c r="D1453" s="10">
        <v>41994</v>
      </c>
      <c r="E1453" s="8" t="s">
        <v>471</v>
      </c>
      <c r="F1453" s="5">
        <v>253674000</v>
      </c>
      <c r="G1453" s="15" t="s">
        <v>16</v>
      </c>
      <c r="H1453" s="7" t="s">
        <v>24</v>
      </c>
      <c r="I1453" s="5" t="str">
        <f>IF(AND(G1453="154",'154 - CPSX'!$L$7=TH!A1453),"154",IF(AND(G1453="632",'632 - CPSX'!$K$7=TH!A1453),"632",IF(AND(G1453="6421",'641 - CPSX'!$K$7=TH!A1453),"641",IF(AND(G1453="6422",'642 - CPSX'!$N$7=TH!A1453),"642",IF(AND(G1453="242",'242 - CPSX'!$L$7=TH!A1453),"242","")))))</f>
        <v/>
      </c>
    </row>
    <row r="1454" spans="1:9">
      <c r="A1454" s="6">
        <f>IF(B1454&lt;&gt;"",IF(OR(AND(G1454="154",'154 - CPSX'!$L$7="..."),AND(G1454="632",'632 - CPSX'!$K$7="..."),AND(G1454="641",'641 - CPSX'!$K$7="..."),AND(G1454="642",'642 - CPSX'!$N$7="..."),AND(G1454="242",'242 - CPSX'!$L$7="...")),"...",MONTH(B1454)),"")</f>
        <v>12</v>
      </c>
      <c r="B1454" s="10">
        <v>41978</v>
      </c>
      <c r="C1454" s="11" t="s">
        <v>42</v>
      </c>
      <c r="D1454" s="10">
        <v>41978</v>
      </c>
      <c r="E1454" s="8" t="s">
        <v>469</v>
      </c>
      <c r="F1454" s="5">
        <v>456560000</v>
      </c>
      <c r="G1454" s="15" t="s">
        <v>16</v>
      </c>
      <c r="H1454" s="7" t="s">
        <v>24</v>
      </c>
      <c r="I1454" s="5" t="str">
        <f>IF(AND(G1454="154",'154 - CPSX'!$L$7=TH!A1454),"154",IF(AND(G1454="632",'632 - CPSX'!$K$7=TH!A1454),"632",IF(AND(G1454="6421",'641 - CPSX'!$K$7=TH!A1454),"641",IF(AND(G1454="6422",'642 - CPSX'!$N$7=TH!A1454),"642",IF(AND(G1454="242",'242 - CPSX'!$L$7=TH!A1454),"242","")))))</f>
        <v/>
      </c>
    </row>
    <row r="1455" spans="1:9">
      <c r="A1455" s="6">
        <f>IF(B1455&lt;&gt;"",IF(OR(AND(G1455="154",'154 - CPSX'!$L$7="..."),AND(G1455="632",'632 - CPSX'!$K$7="..."),AND(G1455="641",'641 - CPSX'!$K$7="..."),AND(G1455="642",'642 - CPSX'!$N$7="..."),AND(G1455="242",'242 - CPSX'!$L$7="...")),"...",MONTH(B1455)),"")</f>
        <v>12</v>
      </c>
      <c r="B1455" s="10">
        <v>41981</v>
      </c>
      <c r="C1455" s="11" t="s">
        <v>43</v>
      </c>
      <c r="D1455" s="10">
        <v>41981</v>
      </c>
      <c r="E1455" s="8" t="s">
        <v>469</v>
      </c>
      <c r="F1455" s="5">
        <v>481546000</v>
      </c>
      <c r="G1455" s="15" t="s">
        <v>16</v>
      </c>
      <c r="H1455" s="7" t="s">
        <v>24</v>
      </c>
      <c r="I1455" s="5" t="str">
        <f>IF(AND(G1455="154",'154 - CPSX'!$L$7=TH!A1455),"154",IF(AND(G1455="632",'632 - CPSX'!$K$7=TH!A1455),"632",IF(AND(G1455="6421",'641 - CPSX'!$K$7=TH!A1455),"641",IF(AND(G1455="6422",'642 - CPSX'!$N$7=TH!A1455),"642",IF(AND(G1455="242",'242 - CPSX'!$L$7=TH!A1455),"242","")))))</f>
        <v/>
      </c>
    </row>
    <row r="1456" spans="1:9">
      <c r="A1456" s="6">
        <f>IF(B1456&lt;&gt;"",IF(OR(AND(G1456="154",'154 - CPSX'!$L$7="..."),AND(G1456="632",'632 - CPSX'!$K$7="..."),AND(G1456="641",'641 - CPSX'!$K$7="..."),AND(G1456="642",'642 - CPSX'!$N$7="..."),AND(G1456="242",'242 - CPSX'!$L$7="...")),"...",MONTH(B1456)),"")</f>
        <v>12</v>
      </c>
      <c r="B1456" s="10">
        <v>41986</v>
      </c>
      <c r="C1456" s="11" t="s">
        <v>45</v>
      </c>
      <c r="D1456" s="10">
        <v>41986</v>
      </c>
      <c r="E1456" s="8" t="s">
        <v>469</v>
      </c>
      <c r="F1456" s="5">
        <v>473772000</v>
      </c>
      <c r="G1456" s="15" t="s">
        <v>16</v>
      </c>
      <c r="H1456" s="7" t="s">
        <v>24</v>
      </c>
      <c r="I1456" s="5" t="str">
        <f>IF(AND(G1456="154",'154 - CPSX'!$L$7=TH!A1456),"154",IF(AND(G1456="632",'632 - CPSX'!$K$7=TH!A1456),"632",IF(AND(G1456="6421",'641 - CPSX'!$K$7=TH!A1456),"641",IF(AND(G1456="6422",'642 - CPSX'!$N$7=TH!A1456),"642",IF(AND(G1456="242",'242 - CPSX'!$L$7=TH!A1456),"242","")))))</f>
        <v/>
      </c>
    </row>
    <row r="1457" spans="1:9">
      <c r="A1457" s="6">
        <f>IF(B1457&lt;&gt;"",IF(OR(AND(G1457="154",'154 - CPSX'!$L$7="..."),AND(G1457="632",'632 - CPSX'!$K$7="..."),AND(G1457="641",'641 - CPSX'!$K$7="..."),AND(G1457="642",'642 - CPSX'!$N$7="..."),AND(G1457="242",'242 - CPSX'!$L$7="...")),"...",MONTH(B1457)),"")</f>
        <v>12</v>
      </c>
      <c r="B1457" s="10">
        <v>41988</v>
      </c>
      <c r="C1457" s="11" t="s">
        <v>46</v>
      </c>
      <c r="D1457" s="10">
        <v>41988</v>
      </c>
      <c r="E1457" s="8" t="s">
        <v>469</v>
      </c>
      <c r="F1457" s="5">
        <v>451438000</v>
      </c>
      <c r="G1457" s="15" t="s">
        <v>16</v>
      </c>
      <c r="H1457" s="7" t="s">
        <v>24</v>
      </c>
      <c r="I1457" s="5" t="str">
        <f>IF(AND(G1457="154",'154 - CPSX'!$L$7=TH!A1457),"154",IF(AND(G1457="632",'632 - CPSX'!$K$7=TH!A1457),"632",IF(AND(G1457="6421",'641 - CPSX'!$K$7=TH!A1457),"641",IF(AND(G1457="6422",'642 - CPSX'!$N$7=TH!A1457),"642",IF(AND(G1457="242",'242 - CPSX'!$L$7=TH!A1457),"242","")))))</f>
        <v/>
      </c>
    </row>
    <row r="1458" spans="1:9">
      <c r="A1458" s="6">
        <f>IF(B1458&lt;&gt;"",IF(OR(AND(G1458="154",'154 - CPSX'!$L$7="..."),AND(G1458="632",'632 - CPSX'!$K$7="..."),AND(G1458="641",'641 - CPSX'!$K$7="..."),AND(G1458="642",'642 - CPSX'!$N$7="..."),AND(G1458="242",'242 - CPSX'!$L$7="...")),"...",MONTH(B1458)),"")</f>
        <v>12</v>
      </c>
      <c r="B1458" s="10">
        <v>41990</v>
      </c>
      <c r="C1458" s="11" t="s">
        <v>47</v>
      </c>
      <c r="D1458" s="10">
        <v>41990</v>
      </c>
      <c r="E1458" s="8" t="s">
        <v>469</v>
      </c>
      <c r="F1458" s="5">
        <v>598260000</v>
      </c>
      <c r="G1458" s="15" t="s">
        <v>16</v>
      </c>
      <c r="H1458" s="7" t="s">
        <v>24</v>
      </c>
      <c r="I1458" s="5" t="str">
        <f>IF(AND(G1458="154",'154 - CPSX'!$L$7=TH!A1458),"154",IF(AND(G1458="632",'632 - CPSX'!$K$7=TH!A1458),"632",IF(AND(G1458="6421",'641 - CPSX'!$K$7=TH!A1458),"641",IF(AND(G1458="6422",'642 - CPSX'!$N$7=TH!A1458),"642",IF(AND(G1458="242",'242 - CPSX'!$L$7=TH!A1458),"242","")))))</f>
        <v/>
      </c>
    </row>
    <row r="1459" spans="1:9">
      <c r="A1459" s="6">
        <f>IF(B1459&lt;&gt;"",IF(OR(AND(G1459="154",'154 - CPSX'!$L$7="..."),AND(G1459="632",'632 - CPSX'!$K$7="..."),AND(G1459="641",'641 - CPSX'!$K$7="..."),AND(G1459="642",'642 - CPSX'!$N$7="..."),AND(G1459="242",'242 - CPSX'!$L$7="...")),"...",MONTH(B1459)),"")</f>
        <v>12</v>
      </c>
      <c r="B1459" s="10">
        <v>41993</v>
      </c>
      <c r="C1459" s="11" t="s">
        <v>49</v>
      </c>
      <c r="D1459" s="10">
        <v>41993</v>
      </c>
      <c r="E1459" s="8" t="s">
        <v>469</v>
      </c>
      <c r="F1459" s="5">
        <v>462124000</v>
      </c>
      <c r="G1459" s="15" t="s">
        <v>16</v>
      </c>
      <c r="H1459" s="7" t="s">
        <v>24</v>
      </c>
      <c r="I1459" s="5" t="str">
        <f>IF(AND(G1459="154",'154 - CPSX'!$L$7=TH!A1459),"154",IF(AND(G1459="632",'632 - CPSX'!$K$7=TH!A1459),"632",IF(AND(G1459="6421",'641 - CPSX'!$K$7=TH!A1459),"641",IF(AND(G1459="6422",'642 - CPSX'!$N$7=TH!A1459),"642",IF(AND(G1459="242",'242 - CPSX'!$L$7=TH!A1459),"242","")))))</f>
        <v/>
      </c>
    </row>
    <row r="1460" spans="1:9">
      <c r="A1460" s="6">
        <f>IF(B1460&lt;&gt;"",IF(OR(AND(G1460="154",'154 - CPSX'!$L$7="..."),AND(G1460="632",'632 - CPSX'!$K$7="..."),AND(G1460="641",'641 - CPSX'!$K$7="..."),AND(G1460="642",'642 - CPSX'!$N$7="..."),AND(G1460="242",'242 - CPSX'!$L$7="...")),"...",MONTH(B1460)),"")</f>
        <v>12</v>
      </c>
      <c r="B1460" s="10">
        <v>41974</v>
      </c>
      <c r="C1460" s="11" t="s">
        <v>41</v>
      </c>
      <c r="D1460" s="10">
        <v>41974</v>
      </c>
      <c r="E1460" s="8" t="s">
        <v>467</v>
      </c>
      <c r="F1460" s="5">
        <v>795200000</v>
      </c>
      <c r="G1460" s="15" t="s">
        <v>16</v>
      </c>
      <c r="H1460" s="7" t="s">
        <v>24</v>
      </c>
      <c r="I1460" s="5" t="str">
        <f>IF(AND(G1460="154",'154 - CPSX'!$L$7=TH!A1460),"154",IF(AND(G1460="632",'632 - CPSX'!$K$7=TH!A1460),"632",IF(AND(G1460="6421",'641 - CPSX'!$K$7=TH!A1460),"641",IF(AND(G1460="6422",'642 - CPSX'!$N$7=TH!A1460),"642",IF(AND(G1460="242",'242 - CPSX'!$L$7=TH!A1460),"242","")))))</f>
        <v/>
      </c>
    </row>
    <row r="1461" spans="1:9">
      <c r="A1461" s="6">
        <f>IF(B1461&lt;&gt;"",IF(OR(AND(G1461="154",'154 - CPSX'!$L$7="..."),AND(G1461="632",'632 - CPSX'!$K$7="..."),AND(G1461="641",'641 - CPSX'!$K$7="..."),AND(G1461="642",'642 - CPSX'!$N$7="..."),AND(G1461="242",'242 - CPSX'!$L$7="...")),"...",MONTH(B1461)),"")</f>
        <v>12</v>
      </c>
      <c r="B1461" s="10">
        <v>41978</v>
      </c>
      <c r="C1461" s="11" t="s">
        <v>53</v>
      </c>
      <c r="D1461" s="10">
        <v>41978</v>
      </c>
      <c r="E1461" s="8" t="s">
        <v>475</v>
      </c>
      <c r="F1461" s="5">
        <v>11454800</v>
      </c>
      <c r="G1461" s="15" t="s">
        <v>16</v>
      </c>
      <c r="H1461" s="7" t="s">
        <v>22</v>
      </c>
      <c r="I1461" s="5" t="str">
        <f>IF(AND(G1461="154",'154 - CPSX'!$L$7=TH!A1461),"154",IF(AND(G1461="632",'632 - CPSX'!$K$7=TH!A1461),"632",IF(AND(G1461="6421",'641 - CPSX'!$K$7=TH!A1461),"641",IF(AND(G1461="6422",'642 - CPSX'!$N$7=TH!A1461),"642",IF(AND(G1461="242",'242 - CPSX'!$L$7=TH!A1461),"242","")))))</f>
        <v/>
      </c>
    </row>
    <row r="1462" spans="1:9">
      <c r="A1462" s="6">
        <f>IF(B1462&lt;&gt;"",IF(OR(AND(G1462="154",'154 - CPSX'!$L$7="..."),AND(G1462="632",'632 - CPSX'!$K$7="..."),AND(G1462="641",'641 - CPSX'!$K$7="..."),AND(G1462="642",'642 - CPSX'!$N$7="..."),AND(G1462="242",'242 - CPSX'!$L$7="...")),"...",MONTH(B1462)),"")</f>
        <v>12</v>
      </c>
      <c r="B1462" s="10">
        <v>41978</v>
      </c>
      <c r="C1462" s="11" t="s">
        <v>53</v>
      </c>
      <c r="D1462" s="10">
        <v>41978</v>
      </c>
      <c r="E1462" s="8" t="s">
        <v>476</v>
      </c>
      <c r="F1462" s="5">
        <v>3465000</v>
      </c>
      <c r="G1462" s="15" t="s">
        <v>16</v>
      </c>
      <c r="H1462" s="7" t="s">
        <v>22</v>
      </c>
      <c r="I1462" s="5" t="str">
        <f>IF(AND(G1462="154",'154 - CPSX'!$L$7=TH!A1462),"154",IF(AND(G1462="632",'632 - CPSX'!$K$7=TH!A1462),"632",IF(AND(G1462="6421",'641 - CPSX'!$K$7=TH!A1462),"641",IF(AND(G1462="6422",'642 - CPSX'!$N$7=TH!A1462),"642",IF(AND(G1462="242",'242 - CPSX'!$L$7=TH!A1462),"242","")))))</f>
        <v/>
      </c>
    </row>
    <row r="1463" spans="1:9">
      <c r="A1463" s="6">
        <f>IF(B1463&lt;&gt;"",IF(OR(AND(G1463="154",'154 - CPSX'!$L$7="..."),AND(G1463="632",'632 - CPSX'!$K$7="..."),AND(G1463="641",'641 - CPSX'!$K$7="..."),AND(G1463="642",'642 - CPSX'!$N$7="..."),AND(G1463="242",'242 - CPSX'!$L$7="...")),"...",MONTH(B1463)),"")</f>
        <v>12</v>
      </c>
      <c r="B1463" s="10">
        <v>41978</v>
      </c>
      <c r="C1463" s="11" t="s">
        <v>53</v>
      </c>
      <c r="D1463" s="10">
        <v>41978</v>
      </c>
      <c r="E1463" s="8" t="s">
        <v>478</v>
      </c>
      <c r="F1463" s="5">
        <v>2275000</v>
      </c>
      <c r="G1463" s="15" t="s">
        <v>16</v>
      </c>
      <c r="H1463" s="7" t="s">
        <v>22</v>
      </c>
      <c r="I1463" s="5" t="str">
        <f>IF(AND(G1463="154",'154 - CPSX'!$L$7=TH!A1463),"154",IF(AND(G1463="632",'632 - CPSX'!$K$7=TH!A1463),"632",IF(AND(G1463="6421",'641 - CPSX'!$K$7=TH!A1463),"641",IF(AND(G1463="6422",'642 - CPSX'!$N$7=TH!A1463),"642",IF(AND(G1463="242",'242 - CPSX'!$L$7=TH!A1463),"242","")))))</f>
        <v/>
      </c>
    </row>
    <row r="1464" spans="1:9">
      <c r="A1464" s="6">
        <f>IF(B1464&lt;&gt;"",IF(OR(AND(G1464="154",'154 - CPSX'!$L$7="..."),AND(G1464="632",'632 - CPSX'!$K$7="..."),AND(G1464="641",'641 - CPSX'!$K$7="..."),AND(G1464="642",'642 - CPSX'!$N$7="..."),AND(G1464="242",'242 - CPSX'!$L$7="...")),"...",MONTH(B1464)),"")</f>
        <v>12</v>
      </c>
      <c r="B1464" s="10">
        <v>41978</v>
      </c>
      <c r="C1464" s="11" t="s">
        <v>54</v>
      </c>
      <c r="D1464" s="10">
        <v>41978</v>
      </c>
      <c r="E1464" s="8" t="s">
        <v>578</v>
      </c>
      <c r="F1464" s="5">
        <v>8772750</v>
      </c>
      <c r="G1464" s="15" t="s">
        <v>16</v>
      </c>
      <c r="H1464" s="7" t="s">
        <v>22</v>
      </c>
      <c r="I1464" s="5" t="str">
        <f>IF(AND(G1464="154",'154 - CPSX'!$L$7=TH!A1464),"154",IF(AND(G1464="632",'632 - CPSX'!$K$7=TH!A1464),"632",IF(AND(G1464="6421",'641 - CPSX'!$K$7=TH!A1464),"641",IF(AND(G1464="6422",'642 - CPSX'!$N$7=TH!A1464),"642",IF(AND(G1464="242",'242 - CPSX'!$L$7=TH!A1464),"242","")))))</f>
        <v/>
      </c>
    </row>
    <row r="1465" spans="1:9">
      <c r="A1465" s="6">
        <f>IF(B1465&lt;&gt;"",IF(OR(AND(G1465="154",'154 - CPSX'!$L$7="..."),AND(G1465="632",'632 - CPSX'!$K$7="..."),AND(G1465="641",'641 - CPSX'!$K$7="..."),AND(G1465="642",'642 - CPSX'!$N$7="..."),AND(G1465="242",'242 - CPSX'!$L$7="...")),"...",MONTH(B1465)),"")</f>
        <v>12</v>
      </c>
      <c r="B1465" s="10">
        <v>41978</v>
      </c>
      <c r="C1465" s="11" t="s">
        <v>54</v>
      </c>
      <c r="D1465" s="10">
        <v>41978</v>
      </c>
      <c r="E1465" s="8" t="s">
        <v>543</v>
      </c>
      <c r="F1465" s="5">
        <v>18600000</v>
      </c>
      <c r="G1465" s="15" t="s">
        <v>16</v>
      </c>
      <c r="H1465" s="7" t="s">
        <v>22</v>
      </c>
      <c r="I1465" s="5" t="str">
        <f>IF(AND(G1465="154",'154 - CPSX'!$L$7=TH!A1465),"154",IF(AND(G1465="632",'632 - CPSX'!$K$7=TH!A1465),"632",IF(AND(G1465="6421",'641 - CPSX'!$K$7=TH!A1465),"641",IF(AND(G1465="6422",'642 - CPSX'!$N$7=TH!A1465),"642",IF(AND(G1465="242",'242 - CPSX'!$L$7=TH!A1465),"242","")))))</f>
        <v/>
      </c>
    </row>
    <row r="1466" spans="1:9">
      <c r="A1466" s="6">
        <f>IF(B1466&lt;&gt;"",IF(OR(AND(G1466="154",'154 - CPSX'!$L$7="..."),AND(G1466="632",'632 - CPSX'!$K$7="..."),AND(G1466="641",'641 - CPSX'!$K$7="..."),AND(G1466="642",'642 - CPSX'!$N$7="..."),AND(G1466="242",'242 - CPSX'!$L$7="...")),"...",MONTH(B1466)),"")</f>
        <v>12</v>
      </c>
      <c r="B1466" s="10">
        <v>41978</v>
      </c>
      <c r="C1466" s="11" t="s">
        <v>54</v>
      </c>
      <c r="D1466" s="10">
        <v>41978</v>
      </c>
      <c r="E1466" s="8" t="s">
        <v>569</v>
      </c>
      <c r="F1466" s="5">
        <v>29386500</v>
      </c>
      <c r="G1466" s="15" t="s">
        <v>16</v>
      </c>
      <c r="H1466" s="7" t="s">
        <v>22</v>
      </c>
      <c r="I1466" s="5" t="str">
        <f>IF(AND(G1466="154",'154 - CPSX'!$L$7=TH!A1466),"154",IF(AND(G1466="632",'632 - CPSX'!$K$7=TH!A1466),"632",IF(AND(G1466="6421",'641 - CPSX'!$K$7=TH!A1466),"641",IF(AND(G1466="6422",'642 - CPSX'!$N$7=TH!A1466),"642",IF(AND(G1466="242",'242 - CPSX'!$L$7=TH!A1466),"242","")))))</f>
        <v/>
      </c>
    </row>
    <row r="1467" spans="1:9">
      <c r="A1467" s="6">
        <f>IF(B1467&lt;&gt;"",IF(OR(AND(G1467="154",'154 - CPSX'!$L$7="..."),AND(G1467="632",'632 - CPSX'!$K$7="..."),AND(G1467="641",'641 - CPSX'!$K$7="..."),AND(G1467="642",'642 - CPSX'!$N$7="..."),AND(G1467="242",'242 - CPSX'!$L$7="...")),"...",MONTH(B1467)),"")</f>
        <v>12</v>
      </c>
      <c r="B1467" s="10">
        <v>41983</v>
      </c>
      <c r="C1467" s="11" t="s">
        <v>55</v>
      </c>
      <c r="D1467" s="10">
        <v>41983</v>
      </c>
      <c r="E1467" s="8" t="s">
        <v>579</v>
      </c>
      <c r="F1467" s="5">
        <v>1520000</v>
      </c>
      <c r="G1467" s="15" t="s">
        <v>16</v>
      </c>
      <c r="H1467" s="7" t="s">
        <v>22</v>
      </c>
      <c r="I1467" s="5" t="str">
        <f>IF(AND(G1467="154",'154 - CPSX'!$L$7=TH!A1467),"154",IF(AND(G1467="632",'632 - CPSX'!$K$7=TH!A1467),"632",IF(AND(G1467="6421",'641 - CPSX'!$K$7=TH!A1467),"641",IF(AND(G1467="6422",'642 - CPSX'!$N$7=TH!A1467),"642",IF(AND(G1467="242",'242 - CPSX'!$L$7=TH!A1467),"242","")))))</f>
        <v/>
      </c>
    </row>
    <row r="1468" spans="1:9">
      <c r="A1468" s="6">
        <f>IF(B1468&lt;&gt;"",IF(OR(AND(G1468="154",'154 - CPSX'!$L$7="..."),AND(G1468="632",'632 - CPSX'!$K$7="..."),AND(G1468="641",'641 - CPSX'!$K$7="..."),AND(G1468="642",'642 - CPSX'!$N$7="..."),AND(G1468="242",'242 - CPSX'!$L$7="...")),"...",MONTH(B1468)),"")</f>
        <v>12</v>
      </c>
      <c r="B1468" s="10">
        <v>41986</v>
      </c>
      <c r="C1468" s="11" t="s">
        <v>56</v>
      </c>
      <c r="D1468" s="10">
        <v>41986</v>
      </c>
      <c r="E1468" s="8" t="s">
        <v>580</v>
      </c>
      <c r="F1468" s="5">
        <v>44980000</v>
      </c>
      <c r="G1468" s="15" t="s">
        <v>16</v>
      </c>
      <c r="H1468" s="7" t="s">
        <v>22</v>
      </c>
      <c r="I1468" s="5" t="str">
        <f>IF(AND(G1468="154",'154 - CPSX'!$L$7=TH!A1468),"154",IF(AND(G1468="632",'632 - CPSX'!$K$7=TH!A1468),"632",IF(AND(G1468="6421",'641 - CPSX'!$K$7=TH!A1468),"641",IF(AND(G1468="6422",'642 - CPSX'!$N$7=TH!A1468),"642",IF(AND(G1468="242",'242 - CPSX'!$L$7=TH!A1468),"242","")))))</f>
        <v/>
      </c>
    </row>
    <row r="1469" spans="1:9">
      <c r="A1469" s="6">
        <f>IF(B1469&lt;&gt;"",IF(OR(AND(G1469="154",'154 - CPSX'!$L$7="..."),AND(G1469="632",'632 - CPSX'!$K$7="..."),AND(G1469="641",'641 - CPSX'!$K$7="..."),AND(G1469="642",'642 - CPSX'!$N$7="..."),AND(G1469="242",'242 - CPSX'!$L$7="...")),"...",MONTH(B1469)),"")</f>
        <v>12</v>
      </c>
      <c r="B1469" s="10">
        <v>41986</v>
      </c>
      <c r="C1469" s="11" t="s">
        <v>56</v>
      </c>
      <c r="D1469" s="10">
        <v>41986</v>
      </c>
      <c r="E1469" s="8" t="s">
        <v>510</v>
      </c>
      <c r="F1469" s="5">
        <v>11381750</v>
      </c>
      <c r="G1469" s="15" t="s">
        <v>16</v>
      </c>
      <c r="H1469" s="7" t="s">
        <v>22</v>
      </c>
      <c r="I1469" s="5" t="str">
        <f>IF(AND(G1469="154",'154 - CPSX'!$L$7=TH!A1469),"154",IF(AND(G1469="632",'632 - CPSX'!$K$7=TH!A1469),"632",IF(AND(G1469="6421",'641 - CPSX'!$K$7=TH!A1469),"641",IF(AND(G1469="6422",'642 - CPSX'!$N$7=TH!A1469),"642",IF(AND(G1469="242",'242 - CPSX'!$L$7=TH!A1469),"242","")))))</f>
        <v/>
      </c>
    </row>
    <row r="1470" spans="1:9">
      <c r="A1470" s="6">
        <f>IF(B1470&lt;&gt;"",IF(OR(AND(G1470="154",'154 - CPSX'!$L$7="..."),AND(G1470="632",'632 - CPSX'!$K$7="..."),AND(G1470="641",'641 - CPSX'!$K$7="..."),AND(G1470="642",'642 - CPSX'!$N$7="..."),AND(G1470="242",'242 - CPSX'!$L$7="...")),"...",MONTH(B1470)),"")</f>
        <v>12</v>
      </c>
      <c r="B1470" s="10">
        <v>41986</v>
      </c>
      <c r="C1470" s="11" t="s">
        <v>56</v>
      </c>
      <c r="D1470" s="10">
        <v>41986</v>
      </c>
      <c r="E1470" s="8" t="s">
        <v>581</v>
      </c>
      <c r="F1470" s="5">
        <v>3200000</v>
      </c>
      <c r="G1470" s="15" t="s">
        <v>16</v>
      </c>
      <c r="H1470" s="7" t="s">
        <v>22</v>
      </c>
      <c r="I1470" s="5" t="str">
        <f>IF(AND(G1470="154",'154 - CPSX'!$L$7=TH!A1470),"154",IF(AND(G1470="632",'632 - CPSX'!$K$7=TH!A1470),"632",IF(AND(G1470="6421",'641 - CPSX'!$K$7=TH!A1470),"641",IF(AND(G1470="6422",'642 - CPSX'!$N$7=TH!A1470),"642",IF(AND(G1470="242",'242 - CPSX'!$L$7=TH!A1470),"242","")))))</f>
        <v/>
      </c>
    </row>
    <row r="1471" spans="1:9">
      <c r="A1471" s="6">
        <f>IF(B1471&lt;&gt;"",IF(OR(AND(G1471="154",'154 - CPSX'!$L$7="..."),AND(G1471="632",'632 - CPSX'!$K$7="..."),AND(G1471="641",'641 - CPSX'!$K$7="..."),AND(G1471="642",'642 - CPSX'!$N$7="..."),AND(G1471="242",'242 - CPSX'!$L$7="...")),"...",MONTH(B1471)),"")</f>
        <v>12</v>
      </c>
      <c r="B1471" s="10">
        <v>41986</v>
      </c>
      <c r="C1471" s="11" t="s">
        <v>56</v>
      </c>
      <c r="D1471" s="10">
        <v>41986</v>
      </c>
      <c r="E1471" s="8" t="s">
        <v>582</v>
      </c>
      <c r="F1471" s="5">
        <v>1428000</v>
      </c>
      <c r="G1471" s="15" t="s">
        <v>16</v>
      </c>
      <c r="H1471" s="7" t="s">
        <v>22</v>
      </c>
      <c r="I1471" s="5" t="str">
        <f>IF(AND(G1471="154",'154 - CPSX'!$L$7=TH!A1471),"154",IF(AND(G1471="632",'632 - CPSX'!$K$7=TH!A1471),"632",IF(AND(G1471="6421",'641 - CPSX'!$K$7=TH!A1471),"641",IF(AND(G1471="6422",'642 - CPSX'!$N$7=TH!A1471),"642",IF(AND(G1471="242",'242 - CPSX'!$L$7=TH!A1471),"242","")))))</f>
        <v/>
      </c>
    </row>
    <row r="1472" spans="1:9">
      <c r="A1472" s="6">
        <f>IF(B1472&lt;&gt;"",IF(OR(AND(G1472="154",'154 - CPSX'!$L$7="..."),AND(G1472="632",'632 - CPSX'!$K$7="..."),AND(G1472="641",'641 - CPSX'!$K$7="..."),AND(G1472="642",'642 - CPSX'!$N$7="..."),AND(G1472="242",'242 - CPSX'!$L$7="...")),"...",MONTH(B1472)),"")</f>
        <v>12</v>
      </c>
      <c r="B1472" s="10">
        <v>41986</v>
      </c>
      <c r="C1472" s="11" t="s">
        <v>57</v>
      </c>
      <c r="D1472" s="10">
        <v>41986</v>
      </c>
      <c r="E1472" s="8" t="s">
        <v>572</v>
      </c>
      <c r="F1472" s="5">
        <v>27750000</v>
      </c>
      <c r="G1472" s="15" t="s">
        <v>16</v>
      </c>
      <c r="H1472" s="7" t="s">
        <v>22</v>
      </c>
      <c r="I1472" s="5" t="str">
        <f>IF(AND(G1472="154",'154 - CPSX'!$L$7=TH!A1472),"154",IF(AND(G1472="632",'632 - CPSX'!$K$7=TH!A1472),"632",IF(AND(G1472="6421",'641 - CPSX'!$K$7=TH!A1472),"641",IF(AND(G1472="6422",'642 - CPSX'!$N$7=TH!A1472),"642",IF(AND(G1472="242",'242 - CPSX'!$L$7=TH!A1472),"242","")))))</f>
        <v/>
      </c>
    </row>
    <row r="1473" spans="1:9">
      <c r="A1473" s="6">
        <f>IF(B1473&lt;&gt;"",IF(OR(AND(G1473="154",'154 - CPSX'!$L$7="..."),AND(G1473="632",'632 - CPSX'!$K$7="..."),AND(G1473="641",'641 - CPSX'!$K$7="..."),AND(G1473="642",'642 - CPSX'!$N$7="..."),AND(G1473="242",'242 - CPSX'!$L$7="...")),"...",MONTH(B1473)),"")</f>
        <v>12</v>
      </c>
      <c r="B1473" s="10">
        <v>41986</v>
      </c>
      <c r="C1473" s="11" t="s">
        <v>57</v>
      </c>
      <c r="D1473" s="10">
        <v>41986</v>
      </c>
      <c r="E1473" s="8" t="s">
        <v>568</v>
      </c>
      <c r="F1473" s="5">
        <v>19380000</v>
      </c>
      <c r="G1473" s="15" t="s">
        <v>16</v>
      </c>
      <c r="H1473" s="7" t="s">
        <v>22</v>
      </c>
      <c r="I1473" s="5" t="str">
        <f>IF(AND(G1473="154",'154 - CPSX'!$L$7=TH!A1473),"154",IF(AND(G1473="632",'632 - CPSX'!$K$7=TH!A1473),"632",IF(AND(G1473="6421",'641 - CPSX'!$K$7=TH!A1473),"641",IF(AND(G1473="6422",'642 - CPSX'!$N$7=TH!A1473),"642",IF(AND(G1473="242",'242 - CPSX'!$L$7=TH!A1473),"242","")))))</f>
        <v/>
      </c>
    </row>
    <row r="1474" spans="1:9">
      <c r="A1474" s="6">
        <f>IF(B1474&lt;&gt;"",IF(OR(AND(G1474="154",'154 - CPSX'!$L$7="..."),AND(G1474="632",'632 - CPSX'!$K$7="..."),AND(G1474="641",'641 - CPSX'!$K$7="..."),AND(G1474="642",'642 - CPSX'!$N$7="..."),AND(G1474="242",'242 - CPSX'!$L$7="...")),"...",MONTH(B1474)),"")</f>
        <v>12</v>
      </c>
      <c r="B1474" s="10">
        <v>41988</v>
      </c>
      <c r="C1474" s="11" t="s">
        <v>139</v>
      </c>
      <c r="D1474" s="10">
        <v>41988</v>
      </c>
      <c r="E1474" s="8" t="s">
        <v>477</v>
      </c>
      <c r="F1474" s="5">
        <v>21699999</v>
      </c>
      <c r="G1474" s="15" t="s">
        <v>16</v>
      </c>
      <c r="H1474" s="7" t="s">
        <v>22</v>
      </c>
      <c r="I1474" s="5" t="str">
        <f>IF(AND(G1474="154",'154 - CPSX'!$L$7=TH!A1474),"154",IF(AND(G1474="632",'632 - CPSX'!$K$7=TH!A1474),"632",IF(AND(G1474="6421",'641 - CPSX'!$K$7=TH!A1474),"641",IF(AND(G1474="6422",'642 - CPSX'!$N$7=TH!A1474),"642",IF(AND(G1474="242",'242 - CPSX'!$L$7=TH!A1474),"242","")))))</f>
        <v/>
      </c>
    </row>
    <row r="1475" spans="1:9">
      <c r="A1475" s="6">
        <f>IF(B1475&lt;&gt;"",IF(OR(AND(G1475="154",'154 - CPSX'!$L$7="..."),AND(G1475="632",'632 - CPSX'!$K$7="..."),AND(G1475="641",'641 - CPSX'!$K$7="..."),AND(G1475="642",'642 - CPSX'!$N$7="..."),AND(G1475="242",'242 - CPSX'!$L$7="...")),"...",MONTH(B1475)),"")</f>
        <v>12</v>
      </c>
      <c r="B1475" s="10">
        <v>41988</v>
      </c>
      <c r="C1475" s="11" t="s">
        <v>139</v>
      </c>
      <c r="D1475" s="10">
        <v>41988</v>
      </c>
      <c r="E1475" s="8" t="s">
        <v>479</v>
      </c>
      <c r="F1475" s="5">
        <v>3915000</v>
      </c>
      <c r="G1475" s="15" t="s">
        <v>16</v>
      </c>
      <c r="H1475" s="7" t="s">
        <v>22</v>
      </c>
      <c r="I1475" s="5" t="str">
        <f>IF(AND(G1475="154",'154 - CPSX'!$L$7=TH!A1475),"154",IF(AND(G1475="632",'632 - CPSX'!$K$7=TH!A1475),"632",IF(AND(G1475="6421",'641 - CPSX'!$K$7=TH!A1475),"641",IF(AND(G1475="6422",'642 - CPSX'!$N$7=TH!A1475),"642",IF(AND(G1475="242",'242 - CPSX'!$L$7=TH!A1475),"242","")))))</f>
        <v/>
      </c>
    </row>
    <row r="1476" spans="1:9">
      <c r="A1476" s="6">
        <f>IF(B1476&lt;&gt;"",IF(OR(AND(G1476="154",'154 - CPSX'!$L$7="..."),AND(G1476="632",'632 - CPSX'!$K$7="..."),AND(G1476="641",'641 - CPSX'!$K$7="..."),AND(G1476="642",'642 - CPSX'!$N$7="..."),AND(G1476="242",'242 - CPSX'!$L$7="...")),"...",MONTH(B1476)),"")</f>
        <v>12</v>
      </c>
      <c r="B1476" s="10">
        <v>41988</v>
      </c>
      <c r="C1476" s="11" t="s">
        <v>139</v>
      </c>
      <c r="D1476" s="10">
        <v>41988</v>
      </c>
      <c r="E1476" s="8" t="s">
        <v>480</v>
      </c>
      <c r="F1476" s="5">
        <v>2200000</v>
      </c>
      <c r="G1476" s="15" t="s">
        <v>16</v>
      </c>
      <c r="H1476" s="7" t="s">
        <v>22</v>
      </c>
      <c r="I1476" s="5" t="str">
        <f>IF(AND(G1476="154",'154 - CPSX'!$L$7=TH!A1476),"154",IF(AND(G1476="632",'632 - CPSX'!$K$7=TH!A1476),"632",IF(AND(G1476="6421",'641 - CPSX'!$K$7=TH!A1476),"641",IF(AND(G1476="6422",'642 - CPSX'!$N$7=TH!A1476),"642",IF(AND(G1476="242",'242 - CPSX'!$L$7=TH!A1476),"242","")))))</f>
        <v/>
      </c>
    </row>
    <row r="1477" spans="1:9">
      <c r="A1477" s="6">
        <f>IF(B1477&lt;&gt;"",IF(OR(AND(G1477="154",'154 - CPSX'!$L$7="..."),AND(G1477="632",'632 - CPSX'!$K$7="..."),AND(G1477="641",'641 - CPSX'!$K$7="..."),AND(G1477="642",'642 - CPSX'!$N$7="..."),AND(G1477="242",'242 - CPSX'!$L$7="...")),"...",MONTH(B1477)),"")</f>
        <v>12</v>
      </c>
      <c r="B1477" s="10">
        <v>41996</v>
      </c>
      <c r="C1477" s="11" t="s">
        <v>140</v>
      </c>
      <c r="D1477" s="10">
        <v>41996</v>
      </c>
      <c r="E1477" s="8" t="s">
        <v>544</v>
      </c>
      <c r="F1477" s="5">
        <v>32685682</v>
      </c>
      <c r="G1477" s="15" t="s">
        <v>16</v>
      </c>
      <c r="H1477" s="7" t="s">
        <v>22</v>
      </c>
      <c r="I1477" s="5" t="str">
        <f>IF(AND(G1477="154",'154 - CPSX'!$L$7=TH!A1477),"154",IF(AND(G1477="632",'632 - CPSX'!$K$7=TH!A1477),"632",IF(AND(G1477="6421",'641 - CPSX'!$K$7=TH!A1477),"641",IF(AND(G1477="6422",'642 - CPSX'!$N$7=TH!A1477),"642",IF(AND(G1477="242",'242 - CPSX'!$L$7=TH!A1477),"242","")))))</f>
        <v/>
      </c>
    </row>
    <row r="1478" spans="1:9">
      <c r="A1478" s="6">
        <f>IF(B1478&lt;&gt;"",IF(OR(AND(G1478="154",'154 - CPSX'!$L$7="..."),AND(G1478="632",'632 - CPSX'!$K$7="..."),AND(G1478="641",'641 - CPSX'!$K$7="..."),AND(G1478="642",'642 - CPSX'!$N$7="..."),AND(G1478="242",'242 - CPSX'!$L$7="...")),"...",MONTH(B1478)),"")</f>
        <v>12</v>
      </c>
      <c r="B1478" s="10">
        <v>42004</v>
      </c>
      <c r="C1478" s="11" t="s">
        <v>39</v>
      </c>
      <c r="D1478" s="10">
        <v>42004</v>
      </c>
      <c r="E1478" s="8" t="s">
        <v>58</v>
      </c>
      <c r="F1478" s="5">
        <v>6583333</v>
      </c>
      <c r="G1478" s="15" t="s">
        <v>16</v>
      </c>
      <c r="H1478" s="7" t="s">
        <v>564</v>
      </c>
      <c r="I1478" s="5" t="str">
        <f>IF(AND(G1478="154",'154 - CPSX'!$L$7=TH!A1478),"154",IF(AND(G1478="632",'632 - CPSX'!$K$7=TH!A1478),"632",IF(AND(G1478="6421",'641 - CPSX'!$K$7=TH!A1478),"641",IF(AND(G1478="6422",'642 - CPSX'!$N$7=TH!A1478),"642",IF(AND(G1478="242",'242 - CPSX'!$L$7=TH!A1478),"242","")))))</f>
        <v/>
      </c>
    </row>
    <row r="1479" spans="1:9">
      <c r="A1479" s="6">
        <f>IF(B1479&lt;&gt;"",IF(OR(AND(G1479="154",'154 - CPSX'!$L$7="..."),AND(G1479="632",'632 - CPSX'!$K$7="..."),AND(G1479="641",'641 - CPSX'!$K$7="..."),AND(G1479="642",'642 - CPSX'!$N$7="..."),AND(G1479="242",'242 - CPSX'!$L$7="...")),"...",MONTH(B1479)),"")</f>
        <v>12</v>
      </c>
      <c r="B1479" s="10">
        <v>42004</v>
      </c>
      <c r="C1479" s="11" t="s">
        <v>39</v>
      </c>
      <c r="D1479" s="10">
        <v>42004</v>
      </c>
      <c r="E1479" s="8" t="s">
        <v>60</v>
      </c>
      <c r="F1479" s="5">
        <v>3500000</v>
      </c>
      <c r="G1479" s="15" t="s">
        <v>16</v>
      </c>
      <c r="H1479" s="7" t="s">
        <v>61</v>
      </c>
      <c r="I1479" s="5" t="str">
        <f>IF(AND(G1479="154",'154 - CPSX'!$L$7=TH!A1479),"154",IF(AND(G1479="632",'632 - CPSX'!$K$7=TH!A1479),"632",IF(AND(G1479="6421",'641 - CPSX'!$K$7=TH!A1479),"641",IF(AND(G1479="6422",'642 - CPSX'!$N$7=TH!A1479),"642",IF(AND(G1479="242",'242 - CPSX'!$L$7=TH!A1479),"242","")))))</f>
        <v/>
      </c>
    </row>
    <row r="1480" spans="1:9">
      <c r="A1480" s="6">
        <f>IF(B1480&lt;&gt;"",IF(OR(AND(G1480="154",'154 - CPSX'!$L$7="..."),AND(G1480="632",'632 - CPSX'!$K$7="..."),AND(G1480="641",'641 - CPSX'!$K$7="..."),AND(G1480="642",'642 - CPSX'!$N$7="..."),AND(G1480="242",'242 - CPSX'!$L$7="...")),"...",MONTH(B1480)),"")</f>
        <v>12</v>
      </c>
      <c r="B1480" s="10">
        <v>42004</v>
      </c>
      <c r="C1480" s="11" t="s">
        <v>39</v>
      </c>
      <c r="D1480" s="10">
        <v>42004</v>
      </c>
      <c r="E1480" s="8" t="s">
        <v>62</v>
      </c>
      <c r="F1480" s="5">
        <v>15225379</v>
      </c>
      <c r="G1480" s="15" t="s">
        <v>16</v>
      </c>
      <c r="H1480" s="7" t="s">
        <v>61</v>
      </c>
      <c r="I1480" s="5" t="str">
        <f>IF(AND(G1480="154",'154 - CPSX'!$L$7=TH!A1480),"154",IF(AND(G1480="632",'632 - CPSX'!$K$7=TH!A1480),"632",IF(AND(G1480="6421",'641 - CPSX'!$K$7=TH!A1480),"641",IF(AND(G1480="6422",'642 - CPSX'!$N$7=TH!A1480),"642",IF(AND(G1480="242",'242 - CPSX'!$L$7=TH!A1480),"242","")))))</f>
        <v/>
      </c>
    </row>
    <row r="1481" spans="1:9">
      <c r="A1481" s="6">
        <f>IF(B1481&lt;&gt;"",IF(OR(AND(G1481="154",'154 - CPSX'!$L$7="..."),AND(G1481="632",'632 - CPSX'!$K$7="..."),AND(G1481="641",'641 - CPSX'!$K$7="..."),AND(G1481="642",'642 - CPSX'!$N$7="..."),AND(G1481="242",'242 - CPSX'!$L$7="...")),"...",MONTH(B1481)),"")</f>
        <v>12</v>
      </c>
      <c r="B1481" s="10">
        <v>42004</v>
      </c>
      <c r="C1481" s="11" t="s">
        <v>39</v>
      </c>
      <c r="D1481" s="10">
        <v>42004</v>
      </c>
      <c r="E1481" s="8" t="s">
        <v>63</v>
      </c>
      <c r="F1481" s="5">
        <v>46464981</v>
      </c>
      <c r="G1481" s="15" t="s">
        <v>16</v>
      </c>
      <c r="H1481" s="7" t="s">
        <v>61</v>
      </c>
      <c r="I1481" s="5" t="str">
        <f>IF(AND(G1481="154",'154 - CPSX'!$L$7=TH!A1481),"154",IF(AND(G1481="632",'632 - CPSX'!$K$7=TH!A1481),"632",IF(AND(G1481="6421",'641 - CPSX'!$K$7=TH!A1481),"641",IF(AND(G1481="6422",'642 - CPSX'!$N$7=TH!A1481),"642",IF(AND(G1481="242",'242 - CPSX'!$L$7=TH!A1481),"242","")))))</f>
        <v/>
      </c>
    </row>
    <row r="1482" spans="1:9">
      <c r="A1482" s="6">
        <f>IF(B1482&lt;&gt;"",IF(OR(AND(G1482="154",'154 - CPSX'!$L$7="..."),AND(G1482="632",'632 - CPSX'!$K$7="..."),AND(G1482="641",'641 - CPSX'!$K$7="..."),AND(G1482="642",'642 - CPSX'!$N$7="..."),AND(G1482="242",'242 - CPSX'!$L$7="...")),"...",MONTH(B1482)),"")</f>
        <v>12</v>
      </c>
      <c r="B1482" s="10">
        <v>42004</v>
      </c>
      <c r="C1482" s="11" t="s">
        <v>39</v>
      </c>
      <c r="D1482" s="10">
        <v>42004</v>
      </c>
      <c r="E1482" s="8" t="s">
        <v>64</v>
      </c>
      <c r="F1482" s="5">
        <v>36231014</v>
      </c>
      <c r="G1482" s="15" t="s">
        <v>16</v>
      </c>
      <c r="H1482" s="7" t="s">
        <v>61</v>
      </c>
      <c r="I1482" s="5" t="str">
        <f>IF(AND(G1482="154",'154 - CPSX'!$L$7=TH!A1482),"154",IF(AND(G1482="632",'632 - CPSX'!$K$7=TH!A1482),"632",IF(AND(G1482="6421",'641 - CPSX'!$K$7=TH!A1482),"641",IF(AND(G1482="6422",'642 - CPSX'!$N$7=TH!A1482),"642",IF(AND(G1482="242",'242 - CPSX'!$L$7=TH!A1482),"242","")))))</f>
        <v/>
      </c>
    </row>
    <row r="1483" spans="1:9">
      <c r="A1483" s="6">
        <f>IF(B1483&lt;&gt;"",IF(OR(AND(G1483="154",'154 - CPSX'!$L$7="..."),AND(G1483="632",'632 - CPSX'!$K$7="..."),AND(G1483="641",'641 - CPSX'!$K$7="..."),AND(G1483="642",'642 - CPSX'!$N$7="..."),AND(G1483="242",'242 - CPSX'!$L$7="...")),"...",MONTH(B1483)),"")</f>
        <v>12</v>
      </c>
      <c r="B1483" s="10">
        <v>42004</v>
      </c>
      <c r="C1483" s="11" t="s">
        <v>39</v>
      </c>
      <c r="D1483" s="10">
        <v>42004</v>
      </c>
      <c r="E1483" s="8" t="s">
        <v>65</v>
      </c>
      <c r="F1483" s="5">
        <v>10859839</v>
      </c>
      <c r="G1483" s="15" t="s">
        <v>16</v>
      </c>
      <c r="H1483" s="7" t="s">
        <v>61</v>
      </c>
      <c r="I1483" s="5" t="str">
        <f>IF(AND(G1483="154",'154 - CPSX'!$L$7=TH!A1483),"154",IF(AND(G1483="632",'632 - CPSX'!$K$7=TH!A1483),"632",IF(AND(G1483="6421",'641 - CPSX'!$K$7=TH!A1483),"641",IF(AND(G1483="6422",'642 - CPSX'!$N$7=TH!A1483),"642",IF(AND(G1483="242",'242 - CPSX'!$L$7=TH!A1483),"242","")))))</f>
        <v/>
      </c>
    </row>
    <row r="1484" spans="1:9">
      <c r="A1484" s="6">
        <f>IF(B1484&lt;&gt;"",IF(OR(AND(G1484="154",'154 - CPSX'!$L$7="..."),AND(G1484="632",'632 - CPSX'!$K$7="..."),AND(G1484="641",'641 - CPSX'!$K$7="..."),AND(G1484="642",'642 - CPSX'!$N$7="..."),AND(G1484="242",'242 - CPSX'!$L$7="...")),"...",MONTH(B1484)),"")</f>
        <v>12</v>
      </c>
      <c r="B1484" s="10">
        <v>42004</v>
      </c>
      <c r="C1484" s="11" t="s">
        <v>39</v>
      </c>
      <c r="D1484" s="10">
        <v>42004</v>
      </c>
      <c r="E1484" s="8" t="s">
        <v>66</v>
      </c>
      <c r="F1484" s="5">
        <v>2615641</v>
      </c>
      <c r="G1484" s="15" t="s">
        <v>16</v>
      </c>
      <c r="H1484" s="7" t="s">
        <v>61</v>
      </c>
      <c r="I1484" s="5" t="str">
        <f>IF(AND(G1484="154",'154 - CPSX'!$L$7=TH!A1484),"154",IF(AND(G1484="632",'632 - CPSX'!$K$7=TH!A1484),"632",IF(AND(G1484="6421",'641 - CPSX'!$K$7=TH!A1484),"641",IF(AND(G1484="6422",'642 - CPSX'!$N$7=TH!A1484),"642",IF(AND(G1484="242",'242 - CPSX'!$L$7=TH!A1484),"242","")))))</f>
        <v/>
      </c>
    </row>
    <row r="1485" spans="1:9">
      <c r="A1485" s="6">
        <f>IF(B1485&lt;&gt;"",IF(OR(AND(G1485="154",'154 - CPSX'!$L$7="..."),AND(G1485="632",'632 - CPSX'!$K$7="..."),AND(G1485="641",'641 - CPSX'!$K$7="..."),AND(G1485="642",'642 - CPSX'!$N$7="..."),AND(G1485="242",'242 - CPSX'!$L$7="...")),"...",MONTH(B1485)),"")</f>
        <v>12</v>
      </c>
      <c r="B1485" s="10">
        <v>42004</v>
      </c>
      <c r="C1485" s="11" t="s">
        <v>39</v>
      </c>
      <c r="D1485" s="10">
        <v>42004</v>
      </c>
      <c r="E1485" s="8" t="s">
        <v>67</v>
      </c>
      <c r="F1485" s="5">
        <v>10010706</v>
      </c>
      <c r="G1485" s="15" t="s">
        <v>16</v>
      </c>
      <c r="H1485" s="7" t="s">
        <v>68</v>
      </c>
      <c r="I1485" s="5" t="str">
        <f>IF(AND(G1485="154",'154 - CPSX'!$L$7=TH!A1485),"154",IF(AND(G1485="632",'632 - CPSX'!$K$7=TH!A1485),"632",IF(AND(G1485="6421",'641 - CPSX'!$K$7=TH!A1485),"641",IF(AND(G1485="6422",'642 - CPSX'!$N$7=TH!A1485),"642",IF(AND(G1485="242",'242 - CPSX'!$L$7=TH!A1485),"242","")))))</f>
        <v/>
      </c>
    </row>
    <row r="1486" spans="1:9">
      <c r="A1486" s="6">
        <f>IF(B1486&lt;&gt;"",IF(OR(AND(G1486="154",'154 - CPSX'!$L$7="..."),AND(G1486="632",'632 - CPSX'!$K$7="..."),AND(G1486="641",'641 - CPSX'!$K$7="..."),AND(G1486="642",'642 - CPSX'!$N$7="..."),AND(G1486="242",'242 - CPSX'!$L$7="...")),"...",MONTH(B1486)),"")</f>
        <v>12</v>
      </c>
      <c r="B1486" s="10">
        <v>42004</v>
      </c>
      <c r="C1486" s="11" t="s">
        <v>39</v>
      </c>
      <c r="D1486" s="10">
        <v>42004</v>
      </c>
      <c r="E1486" s="8" t="s">
        <v>69</v>
      </c>
      <c r="F1486" s="5">
        <v>1816167</v>
      </c>
      <c r="G1486" s="15" t="s">
        <v>16</v>
      </c>
      <c r="H1486" s="7" t="s">
        <v>61</v>
      </c>
      <c r="I1486" s="5" t="str">
        <f>IF(AND(G1486="154",'154 - CPSX'!$L$7=TH!A1486),"154",IF(AND(G1486="632",'632 - CPSX'!$K$7=TH!A1486),"632",IF(AND(G1486="6421",'641 - CPSX'!$K$7=TH!A1486),"641",IF(AND(G1486="6422",'642 - CPSX'!$N$7=TH!A1486),"642",IF(AND(G1486="242",'242 - CPSX'!$L$7=TH!A1486),"242","")))))</f>
        <v/>
      </c>
    </row>
    <row r="1487" spans="1:9">
      <c r="A1487" s="6">
        <f>IF(B1487&lt;&gt;"",IF(OR(AND(G1487="154",'154 - CPSX'!$L$7="..."),AND(G1487="632",'632 - CPSX'!$K$7="..."),AND(G1487="641",'641 - CPSX'!$K$7="..."),AND(G1487="642",'642 - CPSX'!$N$7="..."),AND(G1487="242",'242 - CPSX'!$L$7="...")),"...",MONTH(B1487)),"")</f>
        <v>11</v>
      </c>
      <c r="B1487" s="10">
        <v>41973</v>
      </c>
      <c r="C1487" s="11" t="s">
        <v>39</v>
      </c>
      <c r="D1487" s="10">
        <v>41973</v>
      </c>
      <c r="E1487" s="8" t="s">
        <v>70</v>
      </c>
      <c r="F1487" s="5">
        <v>4166667</v>
      </c>
      <c r="G1487" s="15" t="s">
        <v>16</v>
      </c>
      <c r="H1487" s="7" t="s">
        <v>61</v>
      </c>
      <c r="I1487" s="5" t="str">
        <f>IF(AND(G1487="154",'154 - CPSX'!$L$7=TH!A1487),"154",IF(AND(G1487="632",'632 - CPSX'!$K$7=TH!A1487),"632",IF(AND(G1487="6421",'641 - CPSX'!$K$7=TH!A1487),"641",IF(AND(G1487="6422",'642 - CPSX'!$N$7=TH!A1487),"642",IF(AND(G1487="242",'242 - CPSX'!$L$7=TH!A1487),"242","")))))</f>
        <v/>
      </c>
    </row>
    <row r="1488" spans="1:9">
      <c r="A1488" s="6">
        <f>IF(B1488&lt;&gt;"",IF(OR(AND(G1488="154",'154 - CPSX'!$L$7="..."),AND(G1488="632",'632 - CPSX'!$K$7="..."),AND(G1488="641",'641 - CPSX'!$K$7="..."),AND(G1488="642",'642 - CPSX'!$N$7="..."),AND(G1488="242",'242 - CPSX'!$L$7="...")),"...",MONTH(B1488)),"")</f>
        <v>11</v>
      </c>
      <c r="B1488" s="10">
        <v>41973</v>
      </c>
      <c r="C1488" s="11" t="s">
        <v>39</v>
      </c>
      <c r="D1488" s="10">
        <v>41973</v>
      </c>
      <c r="E1488" s="8" t="s">
        <v>71</v>
      </c>
      <c r="F1488" s="5">
        <v>2222222</v>
      </c>
      <c r="G1488" s="15" t="s">
        <v>16</v>
      </c>
      <c r="H1488" s="7" t="s">
        <v>61</v>
      </c>
      <c r="I1488" s="5" t="str">
        <f>IF(AND(G1488="154",'154 - CPSX'!$L$7=TH!A1488),"154",IF(AND(G1488="632",'632 - CPSX'!$K$7=TH!A1488),"632",IF(AND(G1488="6421",'641 - CPSX'!$K$7=TH!A1488),"641",IF(AND(G1488="6422",'642 - CPSX'!$N$7=TH!A1488),"642",IF(AND(G1488="242",'242 - CPSX'!$L$7=TH!A1488),"242","")))))</f>
        <v/>
      </c>
    </row>
    <row r="1489" spans="1:9">
      <c r="A1489" s="6">
        <f>IF(B1489&lt;&gt;"",IF(OR(AND(G1489="154",'154 - CPSX'!$L$7="..."),AND(G1489="632",'632 - CPSX'!$K$7="..."),AND(G1489="641",'641 - CPSX'!$K$7="..."),AND(G1489="642",'642 - CPSX'!$N$7="..."),AND(G1489="242",'242 - CPSX'!$L$7="...")),"...",MONTH(B1489)),"")</f>
        <v>11</v>
      </c>
      <c r="B1489" s="10">
        <v>41973</v>
      </c>
      <c r="C1489" s="11" t="s">
        <v>39</v>
      </c>
      <c r="D1489" s="10">
        <v>41973</v>
      </c>
      <c r="E1489" s="8" t="s">
        <v>72</v>
      </c>
      <c r="F1489" s="5">
        <v>1388889</v>
      </c>
      <c r="G1489" s="15" t="s">
        <v>16</v>
      </c>
      <c r="H1489" s="7" t="s">
        <v>61</v>
      </c>
      <c r="I1489" s="5" t="str">
        <f>IF(AND(G1489="154",'154 - CPSX'!$L$7=TH!A1489),"154",IF(AND(G1489="632",'632 - CPSX'!$K$7=TH!A1489),"632",IF(AND(G1489="6421",'641 - CPSX'!$K$7=TH!A1489),"641",IF(AND(G1489="6422",'642 - CPSX'!$N$7=TH!A1489),"642",IF(AND(G1489="242",'242 - CPSX'!$L$7=TH!A1489),"242","")))))</f>
        <v/>
      </c>
    </row>
    <row r="1490" spans="1:9">
      <c r="A1490" s="6">
        <f>IF(B1490&lt;&gt;"",IF(OR(AND(G1490="154",'154 - CPSX'!$L$7="..."),AND(G1490="632",'632 - CPSX'!$K$7="..."),AND(G1490="641",'641 - CPSX'!$K$7="..."),AND(G1490="642",'642 - CPSX'!$N$7="..."),AND(G1490="242",'242 - CPSX'!$L$7="...")),"...",MONTH(B1490)),"")</f>
        <v>11</v>
      </c>
      <c r="B1490" s="10">
        <v>41973</v>
      </c>
      <c r="C1490" s="11" t="s">
        <v>39</v>
      </c>
      <c r="D1490" s="10">
        <v>41973</v>
      </c>
      <c r="E1490" s="8" t="s">
        <v>73</v>
      </c>
      <c r="F1490" s="5">
        <v>1666667</v>
      </c>
      <c r="G1490" s="15" t="s">
        <v>16</v>
      </c>
      <c r="H1490" s="7" t="s">
        <v>61</v>
      </c>
      <c r="I1490" s="5" t="str">
        <f>IF(AND(G1490="154",'154 - CPSX'!$L$7=TH!A1490),"154",IF(AND(G1490="632",'632 - CPSX'!$K$7=TH!A1490),"632",IF(AND(G1490="6421",'641 - CPSX'!$K$7=TH!A1490),"641",IF(AND(G1490="6422",'642 - CPSX'!$N$7=TH!A1490),"642",IF(AND(G1490="242",'242 - CPSX'!$L$7=TH!A1490),"242","")))))</f>
        <v/>
      </c>
    </row>
    <row r="1491" spans="1:9">
      <c r="A1491" s="6">
        <f>IF(B1491&lt;&gt;"",IF(OR(AND(G1491="154",'154 - CPSX'!$L$7="..."),AND(G1491="632",'632 - CPSX'!$K$7="..."),AND(G1491="641",'641 - CPSX'!$K$7="..."),AND(G1491="642",'642 - CPSX'!$N$7="..."),AND(G1491="242",'242 - CPSX'!$L$7="...")),"...",MONTH(B1491)),"")</f>
        <v>11</v>
      </c>
      <c r="B1491" s="10">
        <v>41973</v>
      </c>
      <c r="C1491" s="11" t="s">
        <v>39</v>
      </c>
      <c r="D1491" s="10">
        <v>41973</v>
      </c>
      <c r="E1491" s="8" t="s">
        <v>74</v>
      </c>
      <c r="F1491" s="5">
        <v>1666667</v>
      </c>
      <c r="G1491" s="15" t="s">
        <v>16</v>
      </c>
      <c r="H1491" s="7" t="s">
        <v>61</v>
      </c>
      <c r="I1491" s="5" t="str">
        <f>IF(AND(G1491="154",'154 - CPSX'!$L$7=TH!A1491),"154",IF(AND(G1491="632",'632 - CPSX'!$K$7=TH!A1491),"632",IF(AND(G1491="6421",'641 - CPSX'!$K$7=TH!A1491),"641",IF(AND(G1491="6422",'642 - CPSX'!$N$7=TH!A1491),"642",IF(AND(G1491="242",'242 - CPSX'!$L$7=TH!A1491),"242","")))))</f>
        <v/>
      </c>
    </row>
    <row r="1492" spans="1:9">
      <c r="A1492" s="6">
        <f>IF(B1492&lt;&gt;"",IF(OR(AND(G1492="154",'154 - CPSX'!$L$7="..."),AND(G1492="632",'632 - CPSX'!$K$7="..."),AND(G1492="641",'641 - CPSX'!$K$7="..."),AND(G1492="642",'642 - CPSX'!$N$7="..."),AND(G1492="242",'242 - CPSX'!$L$7="...")),"...",MONTH(B1492)),"")</f>
        <v>11</v>
      </c>
      <c r="B1492" s="10">
        <v>41973</v>
      </c>
      <c r="C1492" s="11" t="s">
        <v>39</v>
      </c>
      <c r="D1492" s="10">
        <v>41973</v>
      </c>
      <c r="E1492" s="8" t="s">
        <v>75</v>
      </c>
      <c r="F1492" s="5">
        <v>5499999</v>
      </c>
      <c r="G1492" s="15" t="s">
        <v>16</v>
      </c>
      <c r="H1492" s="7" t="s">
        <v>61</v>
      </c>
      <c r="I1492" s="5" t="str">
        <f>IF(AND(G1492="154",'154 - CPSX'!$L$7=TH!A1492),"154",IF(AND(G1492="632",'632 - CPSX'!$K$7=TH!A1492),"632",IF(AND(G1492="6421",'641 - CPSX'!$K$7=TH!A1492),"641",IF(AND(G1492="6422",'642 - CPSX'!$N$7=TH!A1492),"642",IF(AND(G1492="242",'242 - CPSX'!$L$7=TH!A1492),"242","")))))</f>
        <v/>
      </c>
    </row>
    <row r="1493" spans="1:9">
      <c r="A1493" s="6">
        <f>IF(B1493&lt;&gt;"",IF(OR(AND(G1493="154",'154 - CPSX'!$L$7="..."),AND(G1493="632",'632 - CPSX'!$K$7="..."),AND(G1493="641",'641 - CPSX'!$K$7="..."),AND(G1493="642",'642 - CPSX'!$N$7="..."),AND(G1493="242",'242 - CPSX'!$L$7="...")),"...",MONTH(B1493)),"")</f>
        <v>12</v>
      </c>
      <c r="B1493" s="10">
        <v>42004</v>
      </c>
      <c r="C1493" s="11" t="s">
        <v>39</v>
      </c>
      <c r="D1493" s="10">
        <v>42004</v>
      </c>
      <c r="E1493" s="8" t="s">
        <v>76</v>
      </c>
      <c r="F1493" s="5">
        <v>17589185</v>
      </c>
      <c r="G1493" s="15" t="s">
        <v>16</v>
      </c>
      <c r="H1493" s="7" t="s">
        <v>77</v>
      </c>
      <c r="I1493" s="5" t="str">
        <f>IF(AND(G1493="154",'154 - CPSX'!$L$7=TH!A1493),"154",IF(AND(G1493="632",'632 - CPSX'!$K$7=TH!A1493),"632",IF(AND(G1493="6421",'641 - CPSX'!$K$7=TH!A1493),"641",IF(AND(G1493="6422",'642 - CPSX'!$N$7=TH!A1493),"642",IF(AND(G1493="242",'242 - CPSX'!$L$7=TH!A1493),"242","")))))</f>
        <v/>
      </c>
    </row>
    <row r="1494" spans="1:9">
      <c r="A1494" s="6">
        <f>IF(B1494&lt;&gt;"",IF(OR(AND(G1494="154",'154 - CPSX'!$L$7="..."),AND(G1494="632",'632 - CPSX'!$K$7="..."),AND(G1494="641",'641 - CPSX'!$K$7="..."),AND(G1494="642",'642 - CPSX'!$N$7="..."),AND(G1494="242",'242 - CPSX'!$L$7="...")),"...",MONTH(B1494)),"")</f>
        <v>12</v>
      </c>
      <c r="B1494" s="10">
        <v>42004</v>
      </c>
      <c r="C1494" s="11" t="s">
        <v>39</v>
      </c>
      <c r="D1494" s="10">
        <v>42004</v>
      </c>
      <c r="E1494" s="8" t="s">
        <v>78</v>
      </c>
      <c r="F1494" s="5">
        <v>93266148</v>
      </c>
      <c r="G1494" s="15" t="s">
        <v>16</v>
      </c>
      <c r="H1494" s="7" t="s">
        <v>77</v>
      </c>
      <c r="I1494" s="5" t="str">
        <f>IF(AND(G1494="154",'154 - CPSX'!$L$7=TH!A1494),"154",IF(AND(G1494="632",'632 - CPSX'!$K$7=TH!A1494),"632",IF(AND(G1494="6421",'641 - CPSX'!$K$7=TH!A1494),"641",IF(AND(G1494="6422",'642 - CPSX'!$N$7=TH!A1494),"642",IF(AND(G1494="242",'242 - CPSX'!$L$7=TH!A1494),"242","")))))</f>
        <v/>
      </c>
    </row>
    <row r="1495" spans="1:9">
      <c r="A1495" s="6">
        <f>IF(B1495&lt;&gt;"",IF(OR(AND(G1495="154",'154 - CPSX'!$L$7="..."),AND(G1495="632",'632 - CPSX'!$K$7="..."),AND(G1495="641",'641 - CPSX'!$K$7="..."),AND(G1495="642",'642 - CPSX'!$N$7="..."),AND(G1495="242",'242 - CPSX'!$L$7="...")),"...",MONTH(B1495)),"")</f>
        <v>12</v>
      </c>
      <c r="B1495" s="10">
        <v>42004</v>
      </c>
      <c r="C1495" s="11" t="s">
        <v>39</v>
      </c>
      <c r="D1495" s="10">
        <v>42004</v>
      </c>
      <c r="E1495" s="8" t="s">
        <v>79</v>
      </c>
      <c r="F1495" s="5">
        <v>1965000</v>
      </c>
      <c r="G1495" s="15" t="s">
        <v>16</v>
      </c>
      <c r="H1495" s="7" t="s">
        <v>77</v>
      </c>
      <c r="I1495" s="5" t="str">
        <f>IF(AND(G1495="154",'154 - CPSX'!$L$7=TH!A1495),"154",IF(AND(G1495="632",'632 - CPSX'!$K$7=TH!A1495),"632",IF(AND(G1495="6421",'641 - CPSX'!$K$7=TH!A1495),"641",IF(AND(G1495="6422",'642 - CPSX'!$N$7=TH!A1495),"642",IF(AND(G1495="242",'242 - CPSX'!$L$7=TH!A1495),"242","")))))</f>
        <v/>
      </c>
    </row>
    <row r="1496" spans="1:9">
      <c r="A1496" s="6">
        <f>IF(B1496&lt;&gt;"",IF(OR(AND(G1496="154",'154 - CPSX'!$L$7="..."),AND(G1496="632",'632 - CPSX'!$K$7="..."),AND(G1496="641",'641 - CPSX'!$K$7="..."),AND(G1496="642",'642 - CPSX'!$N$7="..."),AND(G1496="242",'242 - CPSX'!$L$7="...")),"...",MONTH(B1496)),"")</f>
        <v>12</v>
      </c>
      <c r="B1496" s="10">
        <v>42004</v>
      </c>
      <c r="C1496" s="11" t="s">
        <v>39</v>
      </c>
      <c r="D1496" s="10">
        <v>42004</v>
      </c>
      <c r="E1496" s="8" t="s">
        <v>80</v>
      </c>
      <c r="F1496" s="5">
        <v>14670000</v>
      </c>
      <c r="G1496" s="15" t="s">
        <v>16</v>
      </c>
      <c r="H1496" s="7" t="s">
        <v>77</v>
      </c>
      <c r="I1496" s="5" t="str">
        <f>IF(AND(G1496="154",'154 - CPSX'!$L$7=TH!A1496),"154",IF(AND(G1496="632",'632 - CPSX'!$K$7=TH!A1496),"632",IF(AND(G1496="6421",'641 - CPSX'!$K$7=TH!A1496),"641",IF(AND(G1496="6422",'642 - CPSX'!$N$7=TH!A1496),"642",IF(AND(G1496="242",'242 - CPSX'!$L$7=TH!A1496),"242","")))))</f>
        <v/>
      </c>
    </row>
    <row r="1497" spans="1:9">
      <c r="A1497" s="6">
        <f>IF(B1497&lt;&gt;"",IF(OR(AND(G1497="154",'154 - CPSX'!$L$7="..."),AND(G1497="632",'632 - CPSX'!$K$7="..."),AND(G1497="641",'641 - CPSX'!$K$7="..."),AND(G1497="642",'642 - CPSX'!$N$7="..."),AND(G1497="242",'242 - CPSX'!$L$7="...")),"...",MONTH(B1497)),"")</f>
        <v>12</v>
      </c>
      <c r="B1497" s="10">
        <v>42004</v>
      </c>
      <c r="C1497" s="11" t="s">
        <v>39</v>
      </c>
      <c r="D1497" s="10">
        <v>42004</v>
      </c>
      <c r="E1497" s="8" t="s">
        <v>81</v>
      </c>
      <c r="F1497" s="5">
        <v>3268080</v>
      </c>
      <c r="G1497" s="15" t="s">
        <v>16</v>
      </c>
      <c r="H1497" s="7" t="s">
        <v>82</v>
      </c>
      <c r="I1497" s="5" t="str">
        <f>IF(AND(G1497="154",'154 - CPSX'!$L$7=TH!A1497),"154",IF(AND(G1497="632",'632 - CPSX'!$K$7=TH!A1497),"632",IF(AND(G1497="6421",'641 - CPSX'!$K$7=TH!A1497),"641",IF(AND(G1497="6422",'642 - CPSX'!$N$7=TH!A1497),"642",IF(AND(G1497="242",'242 - CPSX'!$L$7=TH!A1497),"242","")))))</f>
        <v/>
      </c>
    </row>
    <row r="1498" spans="1:9">
      <c r="A1498" s="6">
        <f>IF(B1498&lt;&gt;"",IF(OR(AND(G1498="154",'154 - CPSX'!$L$7="..."),AND(G1498="632",'632 - CPSX'!$K$7="..."),AND(G1498="641",'641 - CPSX'!$K$7="..."),AND(G1498="642",'642 - CPSX'!$N$7="..."),AND(G1498="242",'242 - CPSX'!$L$7="...")),"...",MONTH(B1498)),"")</f>
        <v>12</v>
      </c>
      <c r="B1498" s="10">
        <v>42004</v>
      </c>
      <c r="C1498" s="11" t="s">
        <v>39</v>
      </c>
      <c r="D1498" s="10">
        <v>42004</v>
      </c>
      <c r="E1498" s="8" t="s">
        <v>83</v>
      </c>
      <c r="F1498" s="5">
        <v>17149140</v>
      </c>
      <c r="G1498" s="15" t="s">
        <v>16</v>
      </c>
      <c r="H1498" s="7" t="s">
        <v>82</v>
      </c>
      <c r="I1498" s="5" t="str">
        <f>IF(AND(G1498="154",'154 - CPSX'!$L$7=TH!A1498),"154",IF(AND(G1498="632",'632 - CPSX'!$K$7=TH!A1498),"632",IF(AND(G1498="6421",'641 - CPSX'!$K$7=TH!A1498),"641",IF(AND(G1498="6422",'642 - CPSX'!$N$7=TH!A1498),"642",IF(AND(G1498="242",'242 - CPSX'!$L$7=TH!A1498),"242","")))))</f>
        <v/>
      </c>
    </row>
    <row r="1499" spans="1:9">
      <c r="A1499" s="6">
        <f>IF(B1499&lt;&gt;"",IF(OR(AND(G1499="154",'154 - CPSX'!$L$7="..."),AND(G1499="632",'632 - CPSX'!$K$7="..."),AND(G1499="641",'641 - CPSX'!$K$7="..."),AND(G1499="642",'642 - CPSX'!$N$7="..."),AND(G1499="242",'242 - CPSX'!$L$7="...")),"...",MONTH(B1499)),"")</f>
        <v>12</v>
      </c>
      <c r="B1499" s="10">
        <v>42004</v>
      </c>
      <c r="C1499" s="11" t="s">
        <v>39</v>
      </c>
      <c r="D1499" s="10">
        <v>42004</v>
      </c>
      <c r="E1499" s="8" t="s">
        <v>84</v>
      </c>
      <c r="F1499" s="5">
        <v>544680</v>
      </c>
      <c r="G1499" s="15" t="s">
        <v>16</v>
      </c>
      <c r="H1499" s="7" t="s">
        <v>85</v>
      </c>
      <c r="I1499" s="5" t="str">
        <f>IF(AND(G1499="154",'154 - CPSX'!$L$7=TH!A1499),"154",IF(AND(G1499="632",'632 - CPSX'!$K$7=TH!A1499),"632",IF(AND(G1499="6421",'641 - CPSX'!$K$7=TH!A1499),"641",IF(AND(G1499="6422",'642 - CPSX'!$N$7=TH!A1499),"642",IF(AND(G1499="242",'242 - CPSX'!$L$7=TH!A1499),"242","")))))</f>
        <v/>
      </c>
    </row>
    <row r="1500" spans="1:9">
      <c r="A1500" s="6">
        <f>IF(B1500&lt;&gt;"",IF(OR(AND(G1500="154",'154 - CPSX'!$L$7="..."),AND(G1500="632",'632 - CPSX'!$K$7="..."),AND(G1500="641",'641 - CPSX'!$K$7="..."),AND(G1500="642",'642 - CPSX'!$N$7="..."),AND(G1500="242",'242 - CPSX'!$L$7="...")),"...",MONTH(B1500)),"")</f>
        <v>12</v>
      </c>
      <c r="B1500" s="10">
        <v>42004</v>
      </c>
      <c r="C1500" s="11" t="s">
        <v>39</v>
      </c>
      <c r="D1500" s="10">
        <v>42004</v>
      </c>
      <c r="E1500" s="8" t="s">
        <v>86</v>
      </c>
      <c r="F1500" s="5">
        <v>2858190</v>
      </c>
      <c r="G1500" s="15" t="s">
        <v>16</v>
      </c>
      <c r="H1500" s="7" t="s">
        <v>85</v>
      </c>
      <c r="I1500" s="5" t="str">
        <f>IF(AND(G1500="154",'154 - CPSX'!$L$7=TH!A1500),"154",IF(AND(G1500="632",'632 - CPSX'!$K$7=TH!A1500),"632",IF(AND(G1500="6421",'641 - CPSX'!$K$7=TH!A1500),"641",IF(AND(G1500="6422",'642 - CPSX'!$N$7=TH!A1500),"642",IF(AND(G1500="242",'242 - CPSX'!$L$7=TH!A1500),"242","")))))</f>
        <v/>
      </c>
    </row>
    <row r="1501" spans="1:9">
      <c r="A1501" s="6">
        <f>IF(B1501&lt;&gt;"",IF(OR(AND(G1501="154",'154 - CPSX'!$L$7="..."),AND(G1501="632",'632 - CPSX'!$K$7="..."),AND(G1501="641",'641 - CPSX'!$K$7="..."),AND(G1501="642",'642 - CPSX'!$N$7="..."),AND(G1501="242",'242 - CPSX'!$L$7="...")),"...",MONTH(B1501)),"")</f>
        <v>12</v>
      </c>
      <c r="B1501" s="10">
        <v>42004</v>
      </c>
      <c r="C1501" s="11" t="s">
        <v>39</v>
      </c>
      <c r="D1501" s="10">
        <v>42004</v>
      </c>
      <c r="E1501" s="8" t="s">
        <v>87</v>
      </c>
      <c r="F1501" s="5">
        <v>181560</v>
      </c>
      <c r="G1501" s="15" t="s">
        <v>16</v>
      </c>
      <c r="H1501" s="7" t="s">
        <v>229</v>
      </c>
      <c r="I1501" s="5" t="str">
        <f>IF(AND(G1501="154",'154 - CPSX'!$L$7=TH!A1501),"154",IF(AND(G1501="632",'632 - CPSX'!$K$7=TH!A1501),"632",IF(AND(G1501="6421",'641 - CPSX'!$K$7=TH!A1501),"641",IF(AND(G1501="6422",'642 - CPSX'!$N$7=TH!A1501),"642",IF(AND(G1501="242",'242 - CPSX'!$L$7=TH!A1501),"242","")))))</f>
        <v/>
      </c>
    </row>
    <row r="1502" spans="1:9">
      <c r="A1502" s="6">
        <f>IF(B1502&lt;&gt;"",IF(OR(AND(G1502="154",'154 - CPSX'!$L$7="..."),AND(G1502="632",'632 - CPSX'!$K$7="..."),AND(G1502="641",'641 - CPSX'!$K$7="..."),AND(G1502="642",'642 - CPSX'!$N$7="..."),AND(G1502="242",'242 - CPSX'!$L$7="...")),"...",MONTH(B1502)),"")</f>
        <v>12</v>
      </c>
      <c r="B1502" s="10">
        <v>42004</v>
      </c>
      <c r="C1502" s="11" t="s">
        <v>39</v>
      </c>
      <c r="D1502" s="10">
        <v>42004</v>
      </c>
      <c r="E1502" s="8" t="s">
        <v>88</v>
      </c>
      <c r="F1502" s="5">
        <v>952730</v>
      </c>
      <c r="G1502" s="15" t="s">
        <v>16</v>
      </c>
      <c r="H1502" s="7" t="s">
        <v>229</v>
      </c>
      <c r="I1502" s="5" t="str">
        <f>IF(AND(G1502="154",'154 - CPSX'!$L$7=TH!A1502),"154",IF(AND(G1502="632",'632 - CPSX'!$K$7=TH!A1502),"632",IF(AND(G1502="6421",'641 - CPSX'!$K$7=TH!A1502),"641",IF(AND(G1502="6422",'642 - CPSX'!$N$7=TH!A1502),"642",IF(AND(G1502="242",'242 - CPSX'!$L$7=TH!A1502),"242","")))))</f>
        <v/>
      </c>
    </row>
    <row r="1503" spans="1:9">
      <c r="A1503" s="6">
        <f>IF(B1503&lt;&gt;"",IF(OR(AND(G1503="154",'154 - CPSX'!$L$7="..."),AND(G1503="632",'632 - CPSX'!$K$7="..."),AND(G1503="641",'641 - CPSX'!$K$7="..."),AND(G1503="642",'642 - CPSX'!$N$7="..."),AND(G1503="242",'242 - CPSX'!$L$7="...")),"...",MONTH(B1503)),"")</f>
        <v>1</v>
      </c>
      <c r="B1503" s="10">
        <f>D1503</f>
        <v>41648</v>
      </c>
      <c r="C1503" s="11" t="s">
        <v>583</v>
      </c>
      <c r="D1503" s="10">
        <v>41648</v>
      </c>
      <c r="E1503" s="8" t="s">
        <v>584</v>
      </c>
      <c r="F1503" s="5">
        <v>359570973</v>
      </c>
      <c r="G1503" s="15" t="s">
        <v>98</v>
      </c>
      <c r="H1503" s="7" t="s">
        <v>99</v>
      </c>
      <c r="I1503" s="5" t="str">
        <f>IF(AND(G1503="154",'154 - CPSX'!$L$7=TH!A1503),"154",IF(AND(G1503="632",'632 - CPSX'!$K$7=TH!A1503),"632",IF(AND(G1503="6421",'641 - CPSX'!$K$7=TH!A1503),"641",IF(AND(G1503="6422",'642 - CPSX'!$N$7=TH!A1503),"642",IF(AND(G1503="242",'242 - CPSX'!$L$7=TH!A1503),"242","")))))</f>
        <v>632</v>
      </c>
    </row>
    <row r="1504" spans="1:9">
      <c r="A1504" s="6">
        <f>IF(B1504&lt;&gt;"",IF(OR(AND(G1504="154",'154 - CPSX'!$L$7="..."),AND(G1504="632",'632 - CPSX'!$K$7="..."),AND(G1504="641",'641 - CPSX'!$K$7="..."),AND(G1504="642",'642 - CPSX'!$N$7="..."),AND(G1504="242",'242 - CPSX'!$L$7="...")),"...",MONTH(B1504)),"")</f>
        <v>4</v>
      </c>
      <c r="B1504" s="10">
        <f t="shared" ref="B1504:B1567" si="0">D1504</f>
        <v>41757</v>
      </c>
      <c r="C1504" s="11" t="s">
        <v>585</v>
      </c>
      <c r="D1504" s="10">
        <v>41757</v>
      </c>
      <c r="E1504" s="8" t="s">
        <v>584</v>
      </c>
      <c r="F1504" s="5">
        <v>378694604</v>
      </c>
      <c r="G1504" s="15" t="s">
        <v>98</v>
      </c>
      <c r="H1504" s="7" t="s">
        <v>99</v>
      </c>
      <c r="I1504" s="5" t="str">
        <f>IF(AND(G1504="154",'154 - CPSX'!$L$7=TH!A1504),"154",IF(AND(G1504="632",'632 - CPSX'!$K$7=TH!A1504),"632",IF(AND(G1504="6421",'641 - CPSX'!$K$7=TH!A1504),"641",IF(AND(G1504="6422",'642 - CPSX'!$N$7=TH!A1504),"642",IF(AND(G1504="242",'242 - CPSX'!$L$7=TH!A1504),"242","")))))</f>
        <v/>
      </c>
    </row>
    <row r="1505" spans="1:9">
      <c r="A1505" s="6">
        <f>IF(B1505&lt;&gt;"",IF(OR(AND(G1505="154",'154 - CPSX'!$L$7="..."),AND(G1505="632",'632 - CPSX'!$K$7="..."),AND(G1505="641",'641 - CPSX'!$K$7="..."),AND(G1505="642",'642 - CPSX'!$N$7="..."),AND(G1505="242",'242 - CPSX'!$L$7="...")),"...",MONTH(B1505)),"")</f>
        <v>7</v>
      </c>
      <c r="B1505" s="10">
        <f t="shared" si="0"/>
        <v>41837</v>
      </c>
      <c r="C1505" s="11" t="s">
        <v>586</v>
      </c>
      <c r="D1505" s="10">
        <v>41837</v>
      </c>
      <c r="E1505" s="8" t="s">
        <v>584</v>
      </c>
      <c r="F1505" s="5">
        <v>396584368</v>
      </c>
      <c r="G1505" s="15" t="s">
        <v>98</v>
      </c>
      <c r="H1505" s="7" t="s">
        <v>99</v>
      </c>
      <c r="I1505" s="5" t="str">
        <f>IF(AND(G1505="154",'154 - CPSX'!$L$7=TH!A1505),"154",IF(AND(G1505="632",'632 - CPSX'!$K$7=TH!A1505),"632",IF(AND(G1505="6421",'641 - CPSX'!$K$7=TH!A1505),"641",IF(AND(G1505="6422",'642 - CPSX'!$N$7=TH!A1505),"642",IF(AND(G1505="242",'242 - CPSX'!$L$7=TH!A1505),"242","")))))</f>
        <v/>
      </c>
    </row>
    <row r="1506" spans="1:9">
      <c r="A1506" s="6">
        <f>IF(B1506&lt;&gt;"",IF(OR(AND(G1506="154",'154 - CPSX'!$L$7="..."),AND(G1506="632",'632 - CPSX'!$K$7="..."),AND(G1506="641",'641 - CPSX'!$K$7="..."),AND(G1506="642",'642 - CPSX'!$N$7="..."),AND(G1506="242",'242 - CPSX'!$L$7="...")),"...",MONTH(B1506)),"")</f>
        <v>9</v>
      </c>
      <c r="B1506" s="10">
        <f t="shared" si="0"/>
        <v>41887</v>
      </c>
      <c r="C1506" s="11" t="s">
        <v>585</v>
      </c>
      <c r="D1506" s="10">
        <v>41887</v>
      </c>
      <c r="E1506" s="8" t="s">
        <v>584</v>
      </c>
      <c r="F1506" s="5">
        <v>214805940</v>
      </c>
      <c r="G1506" s="15" t="s">
        <v>98</v>
      </c>
      <c r="H1506" s="7" t="s">
        <v>99</v>
      </c>
      <c r="I1506" s="5" t="str">
        <f>IF(AND(G1506="154",'154 - CPSX'!$L$7=TH!A1506),"154",IF(AND(G1506="632",'632 - CPSX'!$K$7=TH!A1506),"632",IF(AND(G1506="6421",'641 - CPSX'!$K$7=TH!A1506),"641",IF(AND(G1506="6422",'642 - CPSX'!$N$7=TH!A1506),"642",IF(AND(G1506="242",'242 - CPSX'!$L$7=TH!A1506),"242","")))))</f>
        <v/>
      </c>
    </row>
    <row r="1507" spans="1:9">
      <c r="A1507" s="6">
        <f>IF(B1507&lt;&gt;"",IF(OR(AND(G1507="154",'154 - CPSX'!$L$7="..."),AND(G1507="632",'632 - CPSX'!$K$7="..."),AND(G1507="641",'641 - CPSX'!$K$7="..."),AND(G1507="642",'642 - CPSX'!$N$7="..."),AND(G1507="242",'242 - CPSX'!$L$7="...")),"...",MONTH(B1507)),"")</f>
        <v>9</v>
      </c>
      <c r="B1507" s="10">
        <f t="shared" si="0"/>
        <v>41887</v>
      </c>
      <c r="C1507" s="11" t="s">
        <v>585</v>
      </c>
      <c r="D1507" s="10">
        <v>41887</v>
      </c>
      <c r="E1507" s="8" t="s">
        <v>584</v>
      </c>
      <c r="F1507" s="5">
        <v>156750281</v>
      </c>
      <c r="G1507" s="15" t="s">
        <v>98</v>
      </c>
      <c r="H1507" s="7" t="s">
        <v>99</v>
      </c>
      <c r="I1507" s="5" t="str">
        <f>IF(AND(G1507="154",'154 - CPSX'!$L$7=TH!A1507),"154",IF(AND(G1507="632",'632 - CPSX'!$K$7=TH!A1507),"632",IF(AND(G1507="6421",'641 - CPSX'!$K$7=TH!A1507),"641",IF(AND(G1507="6422",'642 - CPSX'!$N$7=TH!A1507),"642",IF(AND(G1507="242",'242 - CPSX'!$L$7=TH!A1507),"242","")))))</f>
        <v/>
      </c>
    </row>
    <row r="1508" spans="1:9">
      <c r="A1508" s="6">
        <f>IF(B1508&lt;&gt;"",IF(OR(AND(G1508="154",'154 - CPSX'!$L$7="..."),AND(G1508="632",'632 - CPSX'!$K$7="..."),AND(G1508="641",'641 - CPSX'!$K$7="..."),AND(G1508="642",'642 - CPSX'!$N$7="..."),AND(G1508="242",'242 - CPSX'!$L$7="...")),"...",MONTH(B1508)),"")</f>
        <v>10</v>
      </c>
      <c r="B1508" s="10">
        <f t="shared" si="0"/>
        <v>41925</v>
      </c>
      <c r="C1508" s="11" t="s">
        <v>587</v>
      </c>
      <c r="D1508" s="10">
        <v>41925</v>
      </c>
      <c r="E1508" s="8" t="s">
        <v>584</v>
      </c>
      <c r="F1508" s="5">
        <v>88186362</v>
      </c>
      <c r="G1508" s="15" t="s">
        <v>98</v>
      </c>
      <c r="H1508" s="7" t="s">
        <v>99</v>
      </c>
      <c r="I1508" s="5" t="str">
        <f>IF(AND(G1508="154",'154 - CPSX'!$L$7=TH!A1508),"154",IF(AND(G1508="632",'632 - CPSX'!$K$7=TH!A1508),"632",IF(AND(G1508="6421",'641 - CPSX'!$K$7=TH!A1508),"641",IF(AND(G1508="6422",'642 - CPSX'!$N$7=TH!A1508),"642",IF(AND(G1508="242",'242 - CPSX'!$L$7=TH!A1508),"242","")))))</f>
        <v/>
      </c>
    </row>
    <row r="1509" spans="1:9">
      <c r="A1509" s="6">
        <f>IF(B1509&lt;&gt;"",IF(OR(AND(G1509="154",'154 - CPSX'!$L$7="..."),AND(G1509="632",'632 - CPSX'!$K$7="..."),AND(G1509="641",'641 - CPSX'!$K$7="..."),AND(G1509="642",'642 - CPSX'!$N$7="..."),AND(G1509="242",'242 - CPSX'!$L$7="...")),"...",MONTH(B1509)),"")</f>
        <v>10</v>
      </c>
      <c r="B1509" s="10">
        <f t="shared" si="0"/>
        <v>41925</v>
      </c>
      <c r="C1509" s="11" t="s">
        <v>587</v>
      </c>
      <c r="D1509" s="10">
        <v>41925</v>
      </c>
      <c r="E1509" s="8" t="s">
        <v>584</v>
      </c>
      <c r="F1509" s="5">
        <v>282196358</v>
      </c>
      <c r="G1509" s="15" t="s">
        <v>98</v>
      </c>
      <c r="H1509" s="7" t="s">
        <v>99</v>
      </c>
      <c r="I1509" s="5" t="str">
        <f>IF(AND(G1509="154",'154 - CPSX'!$L$7=TH!A1509),"154",IF(AND(G1509="632",'632 - CPSX'!$K$7=TH!A1509),"632",IF(AND(G1509="6421",'641 - CPSX'!$K$7=TH!A1509),"641",IF(AND(G1509="6422",'642 - CPSX'!$N$7=TH!A1509),"642",IF(AND(G1509="242",'242 - CPSX'!$L$7=TH!A1509),"242","")))))</f>
        <v/>
      </c>
    </row>
    <row r="1510" spans="1:9">
      <c r="A1510" s="6">
        <f>IF(B1510&lt;&gt;"",IF(OR(AND(G1510="154",'154 - CPSX'!$L$7="..."),AND(G1510="632",'632 - CPSX'!$K$7="..."),AND(G1510="641",'641 - CPSX'!$K$7="..."),AND(G1510="642",'642 - CPSX'!$N$7="..."),AND(G1510="242",'242 - CPSX'!$L$7="...")),"...",MONTH(B1510)),"")</f>
        <v>12</v>
      </c>
      <c r="B1510" s="10">
        <f t="shared" si="0"/>
        <v>41978</v>
      </c>
      <c r="C1510" s="11" t="s">
        <v>583</v>
      </c>
      <c r="D1510" s="10">
        <v>41978</v>
      </c>
      <c r="E1510" s="8" t="s">
        <v>584</v>
      </c>
      <c r="F1510" s="5">
        <v>444970775</v>
      </c>
      <c r="G1510" s="15" t="s">
        <v>98</v>
      </c>
      <c r="H1510" s="7" t="s">
        <v>99</v>
      </c>
      <c r="I1510" s="5" t="str">
        <f>IF(AND(G1510="154",'154 - CPSX'!$L$7=TH!A1510),"154",IF(AND(G1510="632",'632 - CPSX'!$K$7=TH!A1510),"632",IF(AND(G1510="6421",'641 - CPSX'!$K$7=TH!A1510),"641",IF(AND(G1510="6422",'642 - CPSX'!$N$7=TH!A1510),"642",IF(AND(G1510="242",'242 - CPSX'!$L$7=TH!A1510),"242","")))))</f>
        <v/>
      </c>
    </row>
    <row r="1511" spans="1:9">
      <c r="A1511" s="6">
        <f>IF(B1511&lt;&gt;"",IF(OR(AND(G1511="154",'154 - CPSX'!$L$7="..."),AND(G1511="632",'632 - CPSX'!$K$7="..."),AND(G1511="641",'641 - CPSX'!$K$7="..."),AND(G1511="642",'642 - CPSX'!$N$7="..."),AND(G1511="242",'242 - CPSX'!$L$7="...")),"...",MONTH(B1511)),"")</f>
        <v>12</v>
      </c>
      <c r="B1511" s="10">
        <f t="shared" si="0"/>
        <v>41997</v>
      </c>
      <c r="C1511" s="11" t="s">
        <v>585</v>
      </c>
      <c r="D1511" s="10">
        <v>41997</v>
      </c>
      <c r="E1511" s="8" t="s">
        <v>584</v>
      </c>
      <c r="F1511" s="5">
        <v>358448680</v>
      </c>
      <c r="G1511" s="15" t="s">
        <v>98</v>
      </c>
      <c r="H1511" s="7" t="s">
        <v>99</v>
      </c>
      <c r="I1511" s="5" t="str">
        <f>IF(AND(G1511="154",'154 - CPSX'!$L$7=TH!A1511),"154",IF(AND(G1511="632",'632 - CPSX'!$K$7=TH!A1511),"632",IF(AND(G1511="6421",'641 - CPSX'!$K$7=TH!A1511),"641",IF(AND(G1511="6422",'642 - CPSX'!$N$7=TH!A1511),"642",IF(AND(G1511="242",'242 - CPSX'!$L$7=TH!A1511),"242","")))))</f>
        <v/>
      </c>
    </row>
    <row r="1512" spans="1:9">
      <c r="A1512" s="6">
        <f>IF(B1512&lt;&gt;"",IF(OR(AND(G1512="154",'154 - CPSX'!$L$7="..."),AND(G1512="632",'632 - CPSX'!$K$7="..."),AND(G1512="641",'641 - CPSX'!$K$7="..."),AND(G1512="642",'642 - CPSX'!$N$7="..."),AND(G1512="242",'242 - CPSX'!$L$7="...")),"...",MONTH(B1512)),"")</f>
        <v>12</v>
      </c>
      <c r="B1512" s="10">
        <f t="shared" si="0"/>
        <v>41997</v>
      </c>
      <c r="C1512" s="11" t="s">
        <v>585</v>
      </c>
      <c r="D1512" s="10">
        <v>41997</v>
      </c>
      <c r="E1512" s="8" t="s">
        <v>584</v>
      </c>
      <c r="F1512" s="5">
        <v>77839696</v>
      </c>
      <c r="G1512" s="15" t="s">
        <v>98</v>
      </c>
      <c r="H1512" s="7" t="s">
        <v>99</v>
      </c>
      <c r="I1512" s="5" t="str">
        <f>IF(AND(G1512="154",'154 - CPSX'!$L$7=TH!A1512),"154",IF(AND(G1512="632",'632 - CPSX'!$K$7=TH!A1512),"632",IF(AND(G1512="6421",'641 - CPSX'!$K$7=TH!A1512),"641",IF(AND(G1512="6422",'642 - CPSX'!$N$7=TH!A1512),"642",IF(AND(G1512="242",'242 - CPSX'!$L$7=TH!A1512),"242","")))))</f>
        <v/>
      </c>
    </row>
    <row r="1513" spans="1:9">
      <c r="A1513" s="6">
        <f>IF(B1513&lt;&gt;"",IF(OR(AND(G1513="154",'154 - CPSX'!$L$7="..."),AND(G1513="632",'632 - CPSX'!$K$7="..."),AND(G1513="641",'641 - CPSX'!$K$7="..."),AND(G1513="642",'642 - CPSX'!$N$7="..."),AND(G1513="242",'242 - CPSX'!$L$7="...")),"...",MONTH(B1513)),"")</f>
        <v>1</v>
      </c>
      <c r="B1513" s="10">
        <f t="shared" si="0"/>
        <v>41654</v>
      </c>
      <c r="C1513" s="11" t="s">
        <v>587</v>
      </c>
      <c r="D1513" s="10">
        <v>41654</v>
      </c>
      <c r="E1513" s="8" t="s">
        <v>588</v>
      </c>
      <c r="F1513" s="5">
        <v>37738773</v>
      </c>
      <c r="G1513" s="15" t="s">
        <v>98</v>
      </c>
      <c r="H1513" s="7" t="s">
        <v>99</v>
      </c>
      <c r="I1513" s="5" t="str">
        <f>IF(AND(G1513="154",'154 - CPSX'!$L$7=TH!A1513),"154",IF(AND(G1513="632",'632 - CPSX'!$K$7=TH!A1513),"632",IF(AND(G1513="6421",'641 - CPSX'!$K$7=TH!A1513),"641",IF(AND(G1513="6422",'642 - CPSX'!$N$7=TH!A1513),"642",IF(AND(G1513="242",'242 - CPSX'!$L$7=TH!A1513),"242","")))))</f>
        <v>632</v>
      </c>
    </row>
    <row r="1514" spans="1:9">
      <c r="A1514" s="6">
        <f>IF(B1514&lt;&gt;"",IF(OR(AND(G1514="154",'154 - CPSX'!$L$7="..."),AND(G1514="632",'632 - CPSX'!$K$7="..."),AND(G1514="641",'641 - CPSX'!$K$7="..."),AND(G1514="642",'642 - CPSX'!$N$7="..."),AND(G1514="242",'242 - CPSX'!$L$7="...")),"...",MONTH(B1514)),"")</f>
        <v>3</v>
      </c>
      <c r="B1514" s="10">
        <f t="shared" si="0"/>
        <v>41701</v>
      </c>
      <c r="C1514" s="11" t="s">
        <v>583</v>
      </c>
      <c r="D1514" s="10">
        <v>41701</v>
      </c>
      <c r="E1514" s="8" t="s">
        <v>588</v>
      </c>
      <c r="F1514" s="5">
        <v>1294349</v>
      </c>
      <c r="G1514" s="15" t="s">
        <v>98</v>
      </c>
      <c r="H1514" s="7" t="s">
        <v>99</v>
      </c>
      <c r="I1514" s="5" t="str">
        <f>IF(AND(G1514="154",'154 - CPSX'!$L$7=TH!A1514),"154",IF(AND(G1514="632",'632 - CPSX'!$K$7=TH!A1514),"632",IF(AND(G1514="6421",'641 - CPSX'!$K$7=TH!A1514),"641",IF(AND(G1514="6422",'642 - CPSX'!$N$7=TH!A1514),"642",IF(AND(G1514="242",'242 - CPSX'!$L$7=TH!A1514),"242","")))))</f>
        <v/>
      </c>
    </row>
    <row r="1515" spans="1:9">
      <c r="A1515" s="6">
        <f>IF(B1515&lt;&gt;"",IF(OR(AND(G1515="154",'154 - CPSX'!$L$7="..."),AND(G1515="632",'632 - CPSX'!$K$7="..."),AND(G1515="641",'641 - CPSX'!$K$7="..."),AND(G1515="642",'642 - CPSX'!$N$7="..."),AND(G1515="242",'242 - CPSX'!$L$7="...")),"...",MONTH(B1515)),"")</f>
        <v>8</v>
      </c>
      <c r="B1515" s="10">
        <f t="shared" si="0"/>
        <v>41869</v>
      </c>
      <c r="C1515" s="11" t="s">
        <v>587</v>
      </c>
      <c r="D1515" s="10">
        <v>41869</v>
      </c>
      <c r="E1515" s="8" t="s">
        <v>588</v>
      </c>
      <c r="F1515" s="5">
        <v>749095852</v>
      </c>
      <c r="G1515" s="15" t="s">
        <v>98</v>
      </c>
      <c r="H1515" s="7" t="s">
        <v>99</v>
      </c>
      <c r="I1515" s="5" t="str">
        <f>IF(AND(G1515="154",'154 - CPSX'!$L$7=TH!A1515),"154",IF(AND(G1515="632",'632 - CPSX'!$K$7=TH!A1515),"632",IF(AND(G1515="6421",'641 - CPSX'!$K$7=TH!A1515),"641",IF(AND(G1515="6422",'642 - CPSX'!$N$7=TH!A1515),"642",IF(AND(G1515="242",'242 - CPSX'!$L$7=TH!A1515),"242","")))))</f>
        <v/>
      </c>
    </row>
    <row r="1516" spans="1:9">
      <c r="A1516" s="6">
        <f>IF(B1516&lt;&gt;"",IF(OR(AND(G1516="154",'154 - CPSX'!$L$7="..."),AND(G1516="632",'632 - CPSX'!$K$7="..."),AND(G1516="641",'641 - CPSX'!$K$7="..."),AND(G1516="642",'642 - CPSX'!$N$7="..."),AND(G1516="242",'242 - CPSX'!$L$7="...")),"...",MONTH(B1516)),"")</f>
        <v>10</v>
      </c>
      <c r="B1516" s="10">
        <f t="shared" si="0"/>
        <v>41926</v>
      </c>
      <c r="C1516" s="11" t="s">
        <v>585</v>
      </c>
      <c r="D1516" s="10">
        <v>41926</v>
      </c>
      <c r="E1516" s="8" t="s">
        <v>588</v>
      </c>
      <c r="F1516" s="5">
        <v>725169276</v>
      </c>
      <c r="G1516" s="15" t="s">
        <v>98</v>
      </c>
      <c r="H1516" s="7" t="s">
        <v>99</v>
      </c>
      <c r="I1516" s="5" t="str">
        <f>IF(AND(G1516="154",'154 - CPSX'!$L$7=TH!A1516),"154",IF(AND(G1516="632",'632 - CPSX'!$K$7=TH!A1516),"632",IF(AND(G1516="6421",'641 - CPSX'!$K$7=TH!A1516),"641",IF(AND(G1516="6422",'642 - CPSX'!$N$7=TH!A1516),"642",IF(AND(G1516="242",'242 - CPSX'!$L$7=TH!A1516),"242","")))))</f>
        <v/>
      </c>
    </row>
    <row r="1517" spans="1:9">
      <c r="A1517" s="6">
        <f>IF(B1517&lt;&gt;"",IF(OR(AND(G1517="154",'154 - CPSX'!$L$7="..."),AND(G1517="632",'632 - CPSX'!$K$7="..."),AND(G1517="641",'641 - CPSX'!$K$7="..."),AND(G1517="642",'642 - CPSX'!$N$7="..."),AND(G1517="242",'242 - CPSX'!$L$7="...")),"...",MONTH(B1517)),"")</f>
        <v>11</v>
      </c>
      <c r="B1517" s="10">
        <f t="shared" si="0"/>
        <v>41969</v>
      </c>
      <c r="C1517" s="11" t="s">
        <v>585</v>
      </c>
      <c r="D1517" s="10">
        <v>41969</v>
      </c>
      <c r="E1517" s="8" t="s">
        <v>588</v>
      </c>
      <c r="F1517" s="5">
        <v>837177139</v>
      </c>
      <c r="G1517" s="15" t="s">
        <v>98</v>
      </c>
      <c r="H1517" s="7" t="s">
        <v>99</v>
      </c>
      <c r="I1517" s="5" t="str">
        <f>IF(AND(G1517="154",'154 - CPSX'!$L$7=TH!A1517),"154",IF(AND(G1517="632",'632 - CPSX'!$K$7=TH!A1517),"632",IF(AND(G1517="6421",'641 - CPSX'!$K$7=TH!A1517),"641",IF(AND(G1517="6422",'642 - CPSX'!$N$7=TH!A1517),"642",IF(AND(G1517="242",'242 - CPSX'!$L$7=TH!A1517),"242","")))))</f>
        <v/>
      </c>
    </row>
    <row r="1518" spans="1:9">
      <c r="A1518" s="6">
        <f>IF(B1518&lt;&gt;"",IF(OR(AND(G1518="154",'154 - CPSX'!$L$7="..."),AND(G1518="632",'632 - CPSX'!$K$7="..."),AND(G1518="641",'641 - CPSX'!$K$7="..."),AND(G1518="642",'642 - CPSX'!$N$7="..."),AND(G1518="242",'242 - CPSX'!$L$7="...")),"...",MONTH(B1518)),"")</f>
        <v>3</v>
      </c>
      <c r="B1518" s="10">
        <f t="shared" si="0"/>
        <v>41701</v>
      </c>
      <c r="C1518" s="11" t="s">
        <v>583</v>
      </c>
      <c r="D1518" s="10">
        <v>41701</v>
      </c>
      <c r="E1518" s="8" t="s">
        <v>589</v>
      </c>
      <c r="F1518" s="5">
        <v>394188670</v>
      </c>
      <c r="G1518" s="15" t="s">
        <v>98</v>
      </c>
      <c r="H1518" s="7" t="s">
        <v>99</v>
      </c>
      <c r="I1518" s="5" t="str">
        <f>IF(AND(G1518="154",'154 - CPSX'!$L$7=TH!A1518),"154",IF(AND(G1518="632",'632 - CPSX'!$K$7=TH!A1518),"632",IF(AND(G1518="6421",'641 - CPSX'!$K$7=TH!A1518),"641",IF(AND(G1518="6422",'642 - CPSX'!$N$7=TH!A1518),"642",IF(AND(G1518="242",'242 - CPSX'!$L$7=TH!A1518),"242","")))))</f>
        <v/>
      </c>
    </row>
    <row r="1519" spans="1:9">
      <c r="A1519" s="6">
        <f>IF(B1519&lt;&gt;"",IF(OR(AND(G1519="154",'154 - CPSX'!$L$7="..."),AND(G1519="632",'632 - CPSX'!$K$7="..."),AND(G1519="641",'641 - CPSX'!$K$7="..."),AND(G1519="642",'642 - CPSX'!$N$7="..."),AND(G1519="242",'242 - CPSX'!$L$7="...")),"...",MONTH(B1519)),"")</f>
        <v>5</v>
      </c>
      <c r="B1519" s="10">
        <f t="shared" si="0"/>
        <v>41782</v>
      </c>
      <c r="C1519" s="11" t="s">
        <v>585</v>
      </c>
      <c r="D1519" s="10">
        <v>41782</v>
      </c>
      <c r="E1519" s="8" t="s">
        <v>589</v>
      </c>
      <c r="F1519" s="5">
        <v>26432370</v>
      </c>
      <c r="G1519" s="15" t="s">
        <v>98</v>
      </c>
      <c r="H1519" s="7" t="s">
        <v>99</v>
      </c>
      <c r="I1519" s="5" t="str">
        <f>IF(AND(G1519="154",'154 - CPSX'!$L$7=TH!A1519),"154",IF(AND(G1519="632",'632 - CPSX'!$K$7=TH!A1519),"632",IF(AND(G1519="6421",'641 - CPSX'!$K$7=TH!A1519),"641",IF(AND(G1519="6422",'642 - CPSX'!$N$7=TH!A1519),"642",IF(AND(G1519="242",'242 - CPSX'!$L$7=TH!A1519),"242","")))))</f>
        <v/>
      </c>
    </row>
    <row r="1520" spans="1:9">
      <c r="A1520" s="6">
        <f>IF(B1520&lt;&gt;"",IF(OR(AND(G1520="154",'154 - CPSX'!$L$7="..."),AND(G1520="632",'632 - CPSX'!$K$7="..."),AND(G1520="641",'641 - CPSX'!$K$7="..."),AND(G1520="642",'642 - CPSX'!$N$7="..."),AND(G1520="242",'242 - CPSX'!$L$7="...")),"...",MONTH(B1520)),"")</f>
        <v>5</v>
      </c>
      <c r="B1520" s="10">
        <f t="shared" si="0"/>
        <v>41782</v>
      </c>
      <c r="C1520" s="11" t="s">
        <v>585</v>
      </c>
      <c r="D1520" s="10">
        <v>41782</v>
      </c>
      <c r="E1520" s="8" t="s">
        <v>589</v>
      </c>
      <c r="F1520" s="5">
        <v>456874294</v>
      </c>
      <c r="G1520" s="15" t="s">
        <v>98</v>
      </c>
      <c r="H1520" s="7" t="s">
        <v>99</v>
      </c>
      <c r="I1520" s="5" t="str">
        <f>IF(AND(G1520="154",'154 - CPSX'!$L$7=TH!A1520),"154",IF(AND(G1520="632",'632 - CPSX'!$K$7=TH!A1520),"632",IF(AND(G1520="6421",'641 - CPSX'!$K$7=TH!A1520),"641",IF(AND(G1520="6422",'642 - CPSX'!$N$7=TH!A1520),"642",IF(AND(G1520="242",'242 - CPSX'!$L$7=TH!A1520),"242","")))))</f>
        <v/>
      </c>
    </row>
    <row r="1521" spans="1:9">
      <c r="A1521" s="6">
        <f>IF(B1521&lt;&gt;"",IF(OR(AND(G1521="154",'154 - CPSX'!$L$7="..."),AND(G1521="632",'632 - CPSX'!$K$7="..."),AND(G1521="641",'641 - CPSX'!$K$7="..."),AND(G1521="642",'642 - CPSX'!$N$7="..."),AND(G1521="242",'242 - CPSX'!$L$7="...")),"...",MONTH(B1521)),"")</f>
        <v>9</v>
      </c>
      <c r="B1521" s="10">
        <f t="shared" si="0"/>
        <v>41898</v>
      </c>
      <c r="C1521" s="11" t="s">
        <v>583</v>
      </c>
      <c r="D1521" s="10">
        <v>41898</v>
      </c>
      <c r="E1521" s="8" t="s">
        <v>589</v>
      </c>
      <c r="F1521" s="5">
        <v>202347609</v>
      </c>
      <c r="G1521" s="15" t="s">
        <v>98</v>
      </c>
      <c r="H1521" s="7" t="s">
        <v>99</v>
      </c>
      <c r="I1521" s="5" t="str">
        <f>IF(AND(G1521="154",'154 - CPSX'!$L$7=TH!A1521),"154",IF(AND(G1521="632",'632 - CPSX'!$K$7=TH!A1521),"632",IF(AND(G1521="6421",'641 - CPSX'!$K$7=TH!A1521),"641",IF(AND(G1521="6422",'642 - CPSX'!$N$7=TH!A1521),"642",IF(AND(G1521="242",'242 - CPSX'!$L$7=TH!A1521),"242","")))))</f>
        <v/>
      </c>
    </row>
    <row r="1522" spans="1:9">
      <c r="A1522" s="6">
        <f>IF(B1522&lt;&gt;"",IF(OR(AND(G1522="154",'154 - CPSX'!$L$7="..."),AND(G1522="632",'632 - CPSX'!$K$7="..."),AND(G1522="641",'641 - CPSX'!$K$7="..."),AND(G1522="642",'642 - CPSX'!$N$7="..."),AND(G1522="242",'242 - CPSX'!$L$7="...")),"...",MONTH(B1522)),"")</f>
        <v>11</v>
      </c>
      <c r="B1522" s="10">
        <f t="shared" si="0"/>
        <v>41951</v>
      </c>
      <c r="C1522" s="11" t="s">
        <v>583</v>
      </c>
      <c r="D1522" s="10">
        <v>41951</v>
      </c>
      <c r="E1522" s="8" t="s">
        <v>589</v>
      </c>
      <c r="F1522" s="5">
        <v>541730068</v>
      </c>
      <c r="G1522" s="15" t="s">
        <v>98</v>
      </c>
      <c r="H1522" s="7" t="s">
        <v>99</v>
      </c>
      <c r="I1522" s="5" t="str">
        <f>IF(AND(G1522="154",'154 - CPSX'!$L$7=TH!A1522),"154",IF(AND(G1522="632",'632 - CPSX'!$K$7=TH!A1522),"632",IF(AND(G1522="6421",'641 - CPSX'!$K$7=TH!A1522),"641",IF(AND(G1522="6422",'642 - CPSX'!$N$7=TH!A1522),"642",IF(AND(G1522="242",'242 - CPSX'!$L$7=TH!A1522),"242","")))))</f>
        <v/>
      </c>
    </row>
    <row r="1523" spans="1:9">
      <c r="A1523" s="6">
        <f>IF(B1523&lt;&gt;"",IF(OR(AND(G1523="154",'154 - CPSX'!$L$7="..."),AND(G1523="632",'632 - CPSX'!$K$7="..."),AND(G1523="641",'641 - CPSX'!$K$7="..."),AND(G1523="642",'642 - CPSX'!$N$7="..."),AND(G1523="242",'242 - CPSX'!$L$7="...")),"...",MONTH(B1523)),"")</f>
        <v>11</v>
      </c>
      <c r="B1523" s="10">
        <f t="shared" si="0"/>
        <v>41951</v>
      </c>
      <c r="C1523" s="11" t="s">
        <v>583</v>
      </c>
      <c r="D1523" s="10">
        <v>41951</v>
      </c>
      <c r="E1523" s="8" t="s">
        <v>589</v>
      </c>
      <c r="F1523" s="5">
        <v>49335982</v>
      </c>
      <c r="G1523" s="15" t="s">
        <v>98</v>
      </c>
      <c r="H1523" s="7" t="s">
        <v>99</v>
      </c>
      <c r="I1523" s="5" t="str">
        <f>IF(AND(G1523="154",'154 - CPSX'!$L$7=TH!A1523),"154",IF(AND(G1523="632",'632 - CPSX'!$K$7=TH!A1523),"632",IF(AND(G1523="6421",'641 - CPSX'!$K$7=TH!A1523),"641",IF(AND(G1523="6422",'642 - CPSX'!$N$7=TH!A1523),"642",IF(AND(G1523="242",'242 - CPSX'!$L$7=TH!A1523),"242","")))))</f>
        <v/>
      </c>
    </row>
    <row r="1524" spans="1:9">
      <c r="A1524" s="6">
        <f>IF(B1524&lt;&gt;"",IF(OR(AND(G1524="154",'154 - CPSX'!$L$7="..."),AND(G1524="632",'632 - CPSX'!$K$7="..."),AND(G1524="641",'641 - CPSX'!$K$7="..."),AND(G1524="642",'642 - CPSX'!$N$7="..."),AND(G1524="242",'242 - CPSX'!$L$7="...")),"...",MONTH(B1524)),"")</f>
        <v>5</v>
      </c>
      <c r="B1524" s="10">
        <f t="shared" si="0"/>
        <v>41782</v>
      </c>
      <c r="C1524" s="11" t="s">
        <v>585</v>
      </c>
      <c r="D1524" s="10">
        <v>41782</v>
      </c>
      <c r="E1524" s="8" t="s">
        <v>590</v>
      </c>
      <c r="F1524" s="5">
        <v>71801891</v>
      </c>
      <c r="G1524" s="15" t="s">
        <v>98</v>
      </c>
      <c r="H1524" s="7" t="s">
        <v>99</v>
      </c>
      <c r="I1524" s="5" t="str">
        <f>IF(AND(G1524="154",'154 - CPSX'!$L$7=TH!A1524),"154",IF(AND(G1524="632",'632 - CPSX'!$K$7=TH!A1524),"632",IF(AND(G1524="6421",'641 - CPSX'!$K$7=TH!A1524),"641",IF(AND(G1524="6422",'642 - CPSX'!$N$7=TH!A1524),"642",IF(AND(G1524="242",'242 - CPSX'!$L$7=TH!A1524),"242","")))))</f>
        <v/>
      </c>
    </row>
    <row r="1525" spans="1:9">
      <c r="A1525" s="6">
        <f>IF(B1525&lt;&gt;"",IF(OR(AND(G1525="154",'154 - CPSX'!$L$7="..."),AND(G1525="632",'632 - CPSX'!$K$7="..."),AND(G1525="641",'641 - CPSX'!$K$7="..."),AND(G1525="642",'642 - CPSX'!$N$7="..."),AND(G1525="242",'242 - CPSX'!$L$7="...")),"...",MONTH(B1525)),"")</f>
        <v>1</v>
      </c>
      <c r="B1525" s="10">
        <f t="shared" si="0"/>
        <v>41661</v>
      </c>
      <c r="C1525" s="11" t="s">
        <v>585</v>
      </c>
      <c r="D1525" s="10">
        <v>41661</v>
      </c>
      <c r="E1525" s="8" t="s">
        <v>591</v>
      </c>
      <c r="F1525" s="5">
        <v>484859435</v>
      </c>
      <c r="G1525" s="15" t="s">
        <v>98</v>
      </c>
      <c r="H1525" s="7" t="s">
        <v>99</v>
      </c>
      <c r="I1525" s="5" t="str">
        <f>IF(AND(G1525="154",'154 - CPSX'!$L$7=TH!A1525),"154",IF(AND(G1525="632",'632 - CPSX'!$K$7=TH!A1525),"632",IF(AND(G1525="6421",'641 - CPSX'!$K$7=TH!A1525),"641",IF(AND(G1525="6422",'642 - CPSX'!$N$7=TH!A1525),"642",IF(AND(G1525="242",'242 - CPSX'!$L$7=TH!A1525),"242","")))))</f>
        <v>632</v>
      </c>
    </row>
    <row r="1526" spans="1:9">
      <c r="A1526" s="6">
        <f>IF(B1526&lt;&gt;"",IF(OR(AND(G1526="154",'154 - CPSX'!$L$7="..."),AND(G1526="632",'632 - CPSX'!$K$7="..."),AND(G1526="641",'641 - CPSX'!$K$7="..."),AND(G1526="642",'642 - CPSX'!$N$7="..."),AND(G1526="242",'242 - CPSX'!$L$7="...")),"...",MONTH(B1526)),"")</f>
        <v>1</v>
      </c>
      <c r="B1526" s="10">
        <f t="shared" si="0"/>
        <v>41662</v>
      </c>
      <c r="C1526" s="11" t="s">
        <v>592</v>
      </c>
      <c r="D1526" s="10">
        <v>41662</v>
      </c>
      <c r="E1526" s="8" t="s">
        <v>591</v>
      </c>
      <c r="F1526" s="5">
        <v>65940883</v>
      </c>
      <c r="G1526" s="15" t="s">
        <v>98</v>
      </c>
      <c r="H1526" s="7" t="s">
        <v>99</v>
      </c>
      <c r="I1526" s="5" t="str">
        <f>IF(AND(G1526="154",'154 - CPSX'!$L$7=TH!A1526),"154",IF(AND(G1526="632",'632 - CPSX'!$K$7=TH!A1526),"632",IF(AND(G1526="6421",'641 - CPSX'!$K$7=TH!A1526),"641",IF(AND(G1526="6422",'642 - CPSX'!$N$7=TH!A1526),"642",IF(AND(G1526="242",'242 - CPSX'!$L$7=TH!A1526),"242","")))))</f>
        <v>632</v>
      </c>
    </row>
    <row r="1527" spans="1:9">
      <c r="A1527" s="6">
        <f>IF(B1527&lt;&gt;"",IF(OR(AND(G1527="154",'154 - CPSX'!$L$7="..."),AND(G1527="632",'632 - CPSX'!$K$7="..."),AND(G1527="641",'641 - CPSX'!$K$7="..."),AND(G1527="642",'642 - CPSX'!$N$7="..."),AND(G1527="242",'242 - CPSX'!$L$7="...")),"...",MONTH(B1527)),"")</f>
        <v>2</v>
      </c>
      <c r="B1527" s="10">
        <f t="shared" si="0"/>
        <v>41695</v>
      </c>
      <c r="C1527" s="11" t="s">
        <v>583</v>
      </c>
      <c r="D1527" s="10">
        <v>41695</v>
      </c>
      <c r="E1527" s="8" t="s">
        <v>591</v>
      </c>
      <c r="F1527" s="5">
        <v>927288304</v>
      </c>
      <c r="G1527" s="15" t="s">
        <v>98</v>
      </c>
      <c r="H1527" s="7" t="s">
        <v>99</v>
      </c>
      <c r="I1527" s="5" t="str">
        <f>IF(AND(G1527="154",'154 - CPSX'!$L$7=TH!A1527),"154",IF(AND(G1527="632",'632 - CPSX'!$K$7=TH!A1527),"632",IF(AND(G1527="6421",'641 - CPSX'!$K$7=TH!A1527),"641",IF(AND(G1527="6422",'642 - CPSX'!$N$7=TH!A1527),"642",IF(AND(G1527="242",'242 - CPSX'!$L$7=TH!A1527),"242","")))))</f>
        <v/>
      </c>
    </row>
    <row r="1528" spans="1:9">
      <c r="A1528" s="6">
        <f>IF(B1528&lt;&gt;"",IF(OR(AND(G1528="154",'154 - CPSX'!$L$7="..."),AND(G1528="632",'632 - CPSX'!$K$7="..."),AND(G1528="641",'641 - CPSX'!$K$7="..."),AND(G1528="642",'642 - CPSX'!$N$7="..."),AND(G1528="242",'242 - CPSX'!$L$7="...")),"...",MONTH(B1528)),"")</f>
        <v>3</v>
      </c>
      <c r="B1528" s="10">
        <f t="shared" si="0"/>
        <v>41726</v>
      </c>
      <c r="C1528" s="11" t="s">
        <v>592</v>
      </c>
      <c r="D1528" s="10">
        <v>41726</v>
      </c>
      <c r="E1528" s="8" t="s">
        <v>591</v>
      </c>
      <c r="F1528" s="5">
        <v>513872268</v>
      </c>
      <c r="G1528" s="15" t="s">
        <v>98</v>
      </c>
      <c r="H1528" s="7" t="s">
        <v>99</v>
      </c>
      <c r="I1528" s="5" t="str">
        <f>IF(AND(G1528="154",'154 - CPSX'!$L$7=TH!A1528),"154",IF(AND(G1528="632",'632 - CPSX'!$K$7=TH!A1528),"632",IF(AND(G1528="6421",'641 - CPSX'!$K$7=TH!A1528),"641",IF(AND(G1528="6422",'642 - CPSX'!$N$7=TH!A1528),"642",IF(AND(G1528="242",'242 - CPSX'!$L$7=TH!A1528),"242","")))))</f>
        <v/>
      </c>
    </row>
    <row r="1529" spans="1:9">
      <c r="A1529" s="6">
        <f>IF(B1529&lt;&gt;"",IF(OR(AND(G1529="154",'154 - CPSX'!$L$7="..."),AND(G1529="632",'632 - CPSX'!$K$7="..."),AND(G1529="641",'641 - CPSX'!$K$7="..."),AND(G1529="642",'642 - CPSX'!$N$7="..."),AND(G1529="242",'242 - CPSX'!$L$7="...")),"...",MONTH(B1529)),"")</f>
        <v>3</v>
      </c>
      <c r="B1529" s="10">
        <f t="shared" si="0"/>
        <v>41726</v>
      </c>
      <c r="C1529" s="11" t="s">
        <v>592</v>
      </c>
      <c r="D1529" s="10">
        <v>41726</v>
      </c>
      <c r="E1529" s="8" t="s">
        <v>591</v>
      </c>
      <c r="F1529" s="5">
        <v>505995883</v>
      </c>
      <c r="G1529" s="15" t="s">
        <v>98</v>
      </c>
      <c r="H1529" s="7" t="s">
        <v>99</v>
      </c>
      <c r="I1529" s="5" t="str">
        <f>IF(AND(G1529="154",'154 - CPSX'!$L$7=TH!A1529),"154",IF(AND(G1529="632",'632 - CPSX'!$K$7=TH!A1529),"632",IF(AND(G1529="6421",'641 - CPSX'!$K$7=TH!A1529),"641",IF(AND(G1529="6422",'642 - CPSX'!$N$7=TH!A1529),"642",IF(AND(G1529="242",'242 - CPSX'!$L$7=TH!A1529),"242","")))))</f>
        <v/>
      </c>
    </row>
    <row r="1530" spans="1:9">
      <c r="A1530" s="6">
        <f>IF(B1530&lt;&gt;"",IF(OR(AND(G1530="154",'154 - CPSX'!$L$7="..."),AND(G1530="632",'632 - CPSX'!$K$7="..."),AND(G1530="641",'641 - CPSX'!$K$7="..."),AND(G1530="642",'642 - CPSX'!$N$7="..."),AND(G1530="242",'242 - CPSX'!$L$7="...")),"...",MONTH(B1530)),"")</f>
        <v>4</v>
      </c>
      <c r="B1530" s="10">
        <f t="shared" si="0"/>
        <v>41752</v>
      </c>
      <c r="C1530" s="11" t="s">
        <v>587</v>
      </c>
      <c r="D1530" s="10">
        <v>41752</v>
      </c>
      <c r="E1530" s="8" t="s">
        <v>591</v>
      </c>
      <c r="F1530" s="5">
        <v>502219794</v>
      </c>
      <c r="G1530" s="15" t="s">
        <v>98</v>
      </c>
      <c r="H1530" s="7" t="s">
        <v>99</v>
      </c>
      <c r="I1530" s="5" t="str">
        <f>IF(AND(G1530="154",'154 - CPSX'!$L$7=TH!A1530),"154",IF(AND(G1530="632",'632 - CPSX'!$K$7=TH!A1530),"632",IF(AND(G1530="6421",'641 - CPSX'!$K$7=TH!A1530),"641",IF(AND(G1530="6422",'642 - CPSX'!$N$7=TH!A1530),"642",IF(AND(G1530="242",'242 - CPSX'!$L$7=TH!A1530),"242","")))))</f>
        <v/>
      </c>
    </row>
    <row r="1531" spans="1:9">
      <c r="A1531" s="6">
        <f>IF(B1531&lt;&gt;"",IF(OR(AND(G1531="154",'154 - CPSX'!$L$7="..."),AND(G1531="632",'632 - CPSX'!$K$7="..."),AND(G1531="641",'641 - CPSX'!$K$7="..."),AND(G1531="642",'642 - CPSX'!$N$7="..."),AND(G1531="242",'242 - CPSX'!$L$7="...")),"...",MONTH(B1531)),"")</f>
        <v>4</v>
      </c>
      <c r="B1531" s="10">
        <f t="shared" si="0"/>
        <v>41752</v>
      </c>
      <c r="C1531" s="11" t="s">
        <v>587</v>
      </c>
      <c r="D1531" s="10">
        <v>41752</v>
      </c>
      <c r="E1531" s="8" t="s">
        <v>591</v>
      </c>
      <c r="F1531" s="5">
        <v>68312979</v>
      </c>
      <c r="G1531" s="15" t="s">
        <v>98</v>
      </c>
      <c r="H1531" s="7" t="s">
        <v>99</v>
      </c>
      <c r="I1531" s="5" t="str">
        <f>IF(AND(G1531="154",'154 - CPSX'!$L$7=TH!A1531),"154",IF(AND(G1531="632",'632 - CPSX'!$K$7=TH!A1531),"632",IF(AND(G1531="6421",'641 - CPSX'!$K$7=TH!A1531),"641",IF(AND(G1531="6422",'642 - CPSX'!$N$7=TH!A1531),"642",IF(AND(G1531="242",'242 - CPSX'!$L$7=TH!A1531),"242","")))))</f>
        <v/>
      </c>
    </row>
    <row r="1532" spans="1:9">
      <c r="A1532" s="6">
        <f>IF(B1532&lt;&gt;"",IF(OR(AND(G1532="154",'154 - CPSX'!$L$7="..."),AND(G1532="632",'632 - CPSX'!$K$7="..."),AND(G1532="641",'641 - CPSX'!$K$7="..."),AND(G1532="642",'642 - CPSX'!$N$7="..."),AND(G1532="242",'242 - CPSX'!$L$7="...")),"...",MONTH(B1532)),"")</f>
        <v>7</v>
      </c>
      <c r="B1532" s="10">
        <f t="shared" si="0"/>
        <v>41836</v>
      </c>
      <c r="C1532" s="11" t="s">
        <v>592</v>
      </c>
      <c r="D1532" s="10">
        <v>41836</v>
      </c>
      <c r="E1532" s="8" t="s">
        <v>591</v>
      </c>
      <c r="F1532" s="5">
        <v>401841052</v>
      </c>
      <c r="G1532" s="15" t="s">
        <v>98</v>
      </c>
      <c r="H1532" s="7" t="s">
        <v>99</v>
      </c>
      <c r="I1532" s="5" t="str">
        <f>IF(AND(G1532="154",'154 - CPSX'!$L$7=TH!A1532),"154",IF(AND(G1532="632",'632 - CPSX'!$K$7=TH!A1532),"632",IF(AND(G1532="6421",'641 - CPSX'!$K$7=TH!A1532),"641",IF(AND(G1532="6422",'642 - CPSX'!$N$7=TH!A1532),"642",IF(AND(G1532="242",'242 - CPSX'!$L$7=TH!A1532),"242","")))))</f>
        <v/>
      </c>
    </row>
    <row r="1533" spans="1:9">
      <c r="A1533" s="6">
        <f>IF(B1533&lt;&gt;"",IF(OR(AND(G1533="154",'154 - CPSX'!$L$7="..."),AND(G1533="632",'632 - CPSX'!$K$7="..."),AND(G1533="641",'641 - CPSX'!$K$7="..."),AND(G1533="642",'642 - CPSX'!$N$7="..."),AND(G1533="242",'242 - CPSX'!$L$7="...")),"...",MONTH(B1533)),"")</f>
        <v>9</v>
      </c>
      <c r="B1533" s="10">
        <f t="shared" si="0"/>
        <v>41905</v>
      </c>
      <c r="C1533" s="11" t="s">
        <v>587</v>
      </c>
      <c r="D1533" s="10">
        <v>41905</v>
      </c>
      <c r="E1533" s="8" t="s">
        <v>591</v>
      </c>
      <c r="F1533" s="5">
        <v>401841052</v>
      </c>
      <c r="G1533" s="15" t="s">
        <v>98</v>
      </c>
      <c r="H1533" s="7" t="s">
        <v>99</v>
      </c>
      <c r="I1533" s="5" t="str">
        <f>IF(AND(G1533="154",'154 - CPSX'!$L$7=TH!A1533),"154",IF(AND(G1533="632",'632 - CPSX'!$K$7=TH!A1533),"632",IF(AND(G1533="6421",'641 - CPSX'!$K$7=TH!A1533),"641",IF(AND(G1533="6422",'642 - CPSX'!$N$7=TH!A1533),"642",IF(AND(G1533="242",'242 - CPSX'!$L$7=TH!A1533),"242","")))))</f>
        <v/>
      </c>
    </row>
    <row r="1534" spans="1:9">
      <c r="A1534" s="6">
        <f>IF(B1534&lt;&gt;"",IF(OR(AND(G1534="154",'154 - CPSX'!$L$7="..."),AND(G1534="632",'632 - CPSX'!$K$7="..."),AND(G1534="641",'641 - CPSX'!$K$7="..."),AND(G1534="642",'642 - CPSX'!$N$7="..."),AND(G1534="242",'242 - CPSX'!$L$7="...")),"...",MONTH(B1534)),"")</f>
        <v>12</v>
      </c>
      <c r="B1534" s="10">
        <f t="shared" si="0"/>
        <v>41996</v>
      </c>
      <c r="C1534" s="11" t="s">
        <v>587</v>
      </c>
      <c r="D1534" s="10">
        <v>41996</v>
      </c>
      <c r="E1534" s="8" t="s">
        <v>591</v>
      </c>
      <c r="F1534" s="5">
        <v>281288736</v>
      </c>
      <c r="G1534" s="15" t="s">
        <v>98</v>
      </c>
      <c r="H1534" s="7" t="s">
        <v>99</v>
      </c>
      <c r="I1534" s="5" t="str">
        <f>IF(AND(G1534="154",'154 - CPSX'!$L$7=TH!A1534),"154",IF(AND(G1534="632",'632 - CPSX'!$K$7=TH!A1534),"632",IF(AND(G1534="6421",'641 - CPSX'!$K$7=TH!A1534),"641",IF(AND(G1534="6422",'642 - CPSX'!$N$7=TH!A1534),"642",IF(AND(G1534="242",'242 - CPSX'!$L$7=TH!A1534),"242","")))))</f>
        <v/>
      </c>
    </row>
    <row r="1535" spans="1:9">
      <c r="A1535" s="6">
        <f>IF(B1535&lt;&gt;"",IF(OR(AND(G1535="154",'154 - CPSX'!$L$7="..."),AND(G1535="632",'632 - CPSX'!$K$7="..."),AND(G1535="641",'641 - CPSX'!$K$7="..."),AND(G1535="642",'642 - CPSX'!$N$7="..."),AND(G1535="242",'242 - CPSX'!$L$7="...")),"...",MONTH(B1535)),"")</f>
        <v>12</v>
      </c>
      <c r="B1535" s="10">
        <f t="shared" si="0"/>
        <v>41996</v>
      </c>
      <c r="C1535" s="11" t="s">
        <v>587</v>
      </c>
      <c r="D1535" s="10">
        <v>41996</v>
      </c>
      <c r="E1535" s="8" t="s">
        <v>591</v>
      </c>
      <c r="F1535" s="5">
        <v>464499665</v>
      </c>
      <c r="G1535" s="15" t="s">
        <v>98</v>
      </c>
      <c r="H1535" s="7" t="s">
        <v>99</v>
      </c>
      <c r="I1535" s="5" t="str">
        <f>IF(AND(G1535="154",'154 - CPSX'!$L$7=TH!A1535),"154",IF(AND(G1535="632",'632 - CPSX'!$K$7=TH!A1535),"632",IF(AND(G1535="6421",'641 - CPSX'!$K$7=TH!A1535),"641",IF(AND(G1535="6422",'642 - CPSX'!$N$7=TH!A1535),"642",IF(AND(G1535="242",'242 - CPSX'!$L$7=TH!A1535),"242","")))))</f>
        <v/>
      </c>
    </row>
    <row r="1536" spans="1:9">
      <c r="A1536" s="6">
        <f>IF(B1536&lt;&gt;"",IF(OR(AND(G1536="154",'154 - CPSX'!$L$7="..."),AND(G1536="632",'632 - CPSX'!$K$7="..."),AND(G1536="641",'641 - CPSX'!$K$7="..."),AND(G1536="642",'642 - CPSX'!$N$7="..."),AND(G1536="242",'242 - CPSX'!$L$7="...")),"...",MONTH(B1536)),"")</f>
        <v>3</v>
      </c>
      <c r="B1536" s="10">
        <f t="shared" si="0"/>
        <v>41723</v>
      </c>
      <c r="C1536" s="11" t="s">
        <v>585</v>
      </c>
      <c r="D1536" s="10">
        <v>41723</v>
      </c>
      <c r="E1536" s="8" t="s">
        <v>593</v>
      </c>
      <c r="F1536" s="5">
        <v>518674387</v>
      </c>
      <c r="G1536" s="15" t="s">
        <v>98</v>
      </c>
      <c r="H1536" s="7" t="s">
        <v>99</v>
      </c>
      <c r="I1536" s="5" t="str">
        <f>IF(AND(G1536="154",'154 - CPSX'!$L$7=TH!A1536),"154",IF(AND(G1536="632",'632 - CPSX'!$K$7=TH!A1536),"632",IF(AND(G1536="6421",'641 - CPSX'!$K$7=TH!A1536),"641",IF(AND(G1536="6422",'642 - CPSX'!$N$7=TH!A1536),"642",IF(AND(G1536="242",'242 - CPSX'!$L$7=TH!A1536),"242","")))))</f>
        <v/>
      </c>
    </row>
    <row r="1537" spans="1:9">
      <c r="A1537" s="6">
        <f>IF(B1537&lt;&gt;"",IF(OR(AND(G1537="154",'154 - CPSX'!$L$7="..."),AND(G1537="632",'632 - CPSX'!$K$7="..."),AND(G1537="641",'641 - CPSX'!$K$7="..."),AND(G1537="642",'642 - CPSX'!$N$7="..."),AND(G1537="242",'242 - CPSX'!$L$7="...")),"...",MONTH(B1537)),"")</f>
        <v>1</v>
      </c>
      <c r="B1537" s="10">
        <f t="shared" si="0"/>
        <v>41661</v>
      </c>
      <c r="C1537" s="11" t="s">
        <v>585</v>
      </c>
      <c r="D1537" s="10">
        <v>41661</v>
      </c>
      <c r="E1537" s="8" t="s">
        <v>594</v>
      </c>
      <c r="F1537" s="5">
        <v>1218090340</v>
      </c>
      <c r="G1537" s="15" t="s">
        <v>98</v>
      </c>
      <c r="H1537" s="7" t="s">
        <v>99</v>
      </c>
      <c r="I1537" s="5" t="str">
        <f>IF(AND(G1537="154",'154 - CPSX'!$L$7=TH!A1537),"154",IF(AND(G1537="632",'632 - CPSX'!$K$7=TH!A1537),"632",IF(AND(G1537="6421",'641 - CPSX'!$K$7=TH!A1537),"641",IF(AND(G1537="6422",'642 - CPSX'!$N$7=TH!A1537),"642",IF(AND(G1537="242",'242 - CPSX'!$L$7=TH!A1537),"242","")))))</f>
        <v>632</v>
      </c>
    </row>
    <row r="1538" spans="1:9">
      <c r="A1538" s="6">
        <f>IF(B1538&lt;&gt;"",IF(OR(AND(G1538="154",'154 - CPSX'!$L$7="..."),AND(G1538="632",'632 - CPSX'!$K$7="..."),AND(G1538="641",'641 - CPSX'!$K$7="..."),AND(G1538="642",'642 - CPSX'!$N$7="..."),AND(G1538="242",'242 - CPSX'!$L$7="...")),"...",MONTH(B1538)),"")</f>
        <v>2</v>
      </c>
      <c r="B1538" s="10">
        <f t="shared" si="0"/>
        <v>41695</v>
      </c>
      <c r="C1538" s="11" t="s">
        <v>583</v>
      </c>
      <c r="D1538" s="10">
        <v>41695</v>
      </c>
      <c r="E1538" s="8" t="s">
        <v>594</v>
      </c>
      <c r="F1538" s="5">
        <v>927938510</v>
      </c>
      <c r="G1538" s="15" t="s">
        <v>98</v>
      </c>
      <c r="H1538" s="7" t="s">
        <v>99</v>
      </c>
      <c r="I1538" s="5" t="str">
        <f>IF(AND(G1538="154",'154 - CPSX'!$L$7=TH!A1538),"154",IF(AND(G1538="632",'632 - CPSX'!$K$7=TH!A1538),"632",IF(AND(G1538="6421",'641 - CPSX'!$K$7=TH!A1538),"641",IF(AND(G1538="6422",'642 - CPSX'!$N$7=TH!A1538),"642",IF(AND(G1538="242",'242 - CPSX'!$L$7=TH!A1538),"242","")))))</f>
        <v/>
      </c>
    </row>
    <row r="1539" spans="1:9">
      <c r="A1539" s="6">
        <f>IF(B1539&lt;&gt;"",IF(OR(AND(G1539="154",'154 - CPSX'!$L$7="..."),AND(G1539="632",'632 - CPSX'!$K$7="..."),AND(G1539="641",'641 - CPSX'!$K$7="..."),AND(G1539="642",'642 - CPSX'!$N$7="..."),AND(G1539="242",'242 - CPSX'!$L$7="...")),"...",MONTH(B1539)),"")</f>
        <v>3</v>
      </c>
      <c r="B1539" s="10">
        <f t="shared" si="0"/>
        <v>41726</v>
      </c>
      <c r="C1539" s="11" t="s">
        <v>592</v>
      </c>
      <c r="D1539" s="10">
        <v>41726</v>
      </c>
      <c r="E1539" s="8" t="s">
        <v>594</v>
      </c>
      <c r="F1539" s="5">
        <v>525173710</v>
      </c>
      <c r="G1539" s="15" t="s">
        <v>98</v>
      </c>
      <c r="H1539" s="7" t="s">
        <v>99</v>
      </c>
      <c r="I1539" s="5" t="str">
        <f>IF(AND(G1539="154",'154 - CPSX'!$L$7=TH!A1539),"154",IF(AND(G1539="632",'632 - CPSX'!$K$7=TH!A1539),"632",IF(AND(G1539="6421",'641 - CPSX'!$K$7=TH!A1539),"641",IF(AND(G1539="6422",'642 - CPSX'!$N$7=TH!A1539),"642",IF(AND(G1539="242",'242 - CPSX'!$L$7=TH!A1539),"242","")))))</f>
        <v/>
      </c>
    </row>
    <row r="1540" spans="1:9">
      <c r="A1540" s="6">
        <f>IF(B1540&lt;&gt;"",IF(OR(AND(G1540="154",'154 - CPSX'!$L$7="..."),AND(G1540="632",'632 - CPSX'!$K$7="..."),AND(G1540="641",'641 - CPSX'!$K$7="..."),AND(G1540="642",'642 - CPSX'!$N$7="..."),AND(G1540="242",'242 - CPSX'!$L$7="...")),"...",MONTH(B1540)),"")</f>
        <v>4</v>
      </c>
      <c r="B1540" s="10">
        <f t="shared" si="0"/>
        <v>41752</v>
      </c>
      <c r="C1540" s="11" t="s">
        <v>587</v>
      </c>
      <c r="D1540" s="10">
        <v>41752</v>
      </c>
      <c r="E1540" s="8" t="s">
        <v>594</v>
      </c>
      <c r="F1540" s="5">
        <v>132938708</v>
      </c>
      <c r="G1540" s="15" t="s">
        <v>98</v>
      </c>
      <c r="H1540" s="7" t="s">
        <v>99</v>
      </c>
      <c r="I1540" s="5" t="str">
        <f>IF(AND(G1540="154",'154 - CPSX'!$L$7=TH!A1540),"154",IF(AND(G1540="632",'632 - CPSX'!$K$7=TH!A1540),"632",IF(AND(G1540="6421",'641 - CPSX'!$K$7=TH!A1540),"641",IF(AND(G1540="6422",'642 - CPSX'!$N$7=TH!A1540),"642",IF(AND(G1540="242",'242 - CPSX'!$L$7=TH!A1540),"242","")))))</f>
        <v/>
      </c>
    </row>
    <row r="1541" spans="1:9">
      <c r="A1541" s="6">
        <f>IF(B1541&lt;&gt;"",IF(OR(AND(G1541="154",'154 - CPSX'!$L$7="..."),AND(G1541="632",'632 - CPSX'!$K$7="..."),AND(G1541="641",'641 - CPSX'!$K$7="..."),AND(G1541="642",'642 - CPSX'!$N$7="..."),AND(G1541="242",'242 - CPSX'!$L$7="...")),"...",MONTH(B1541)),"")</f>
        <v>4</v>
      </c>
      <c r="B1541" s="10">
        <f t="shared" si="0"/>
        <v>41752</v>
      </c>
      <c r="C1541" s="11" t="s">
        <v>587</v>
      </c>
      <c r="D1541" s="10">
        <v>41752</v>
      </c>
      <c r="E1541" s="8" t="s">
        <v>594</v>
      </c>
      <c r="F1541" s="5">
        <v>547465126</v>
      </c>
      <c r="G1541" s="15" t="s">
        <v>98</v>
      </c>
      <c r="H1541" s="7" t="s">
        <v>99</v>
      </c>
      <c r="I1541" s="5" t="str">
        <f>IF(AND(G1541="154",'154 - CPSX'!$L$7=TH!A1541),"154",IF(AND(G1541="632",'632 - CPSX'!$K$7=TH!A1541),"632",IF(AND(G1541="6421",'641 - CPSX'!$K$7=TH!A1541),"641",IF(AND(G1541="6422",'642 - CPSX'!$N$7=TH!A1541),"642",IF(AND(G1541="242",'242 - CPSX'!$L$7=TH!A1541),"242","")))))</f>
        <v/>
      </c>
    </row>
    <row r="1542" spans="1:9">
      <c r="A1542" s="6">
        <f>IF(B1542&lt;&gt;"",IF(OR(AND(G1542="154",'154 - CPSX'!$L$7="..."),AND(G1542="632",'632 - CPSX'!$K$7="..."),AND(G1542="641",'641 - CPSX'!$K$7="..."),AND(G1542="642",'642 - CPSX'!$N$7="..."),AND(G1542="242",'242 - CPSX'!$L$7="...")),"...",MONTH(B1542)),"")</f>
        <v>4</v>
      </c>
      <c r="B1542" s="10">
        <f t="shared" si="0"/>
        <v>41752</v>
      </c>
      <c r="C1542" s="11" t="s">
        <v>587</v>
      </c>
      <c r="D1542" s="10">
        <v>41752</v>
      </c>
      <c r="E1542" s="8" t="s">
        <v>594</v>
      </c>
      <c r="F1542" s="5">
        <v>1040563162</v>
      </c>
      <c r="G1542" s="15" t="s">
        <v>98</v>
      </c>
      <c r="H1542" s="7" t="s">
        <v>99</v>
      </c>
      <c r="I1542" s="5" t="str">
        <f>IF(AND(G1542="154",'154 - CPSX'!$L$7=TH!A1542),"154",IF(AND(G1542="632",'632 - CPSX'!$K$7=TH!A1542),"632",IF(AND(G1542="6421",'641 - CPSX'!$K$7=TH!A1542),"641",IF(AND(G1542="6422",'642 - CPSX'!$N$7=TH!A1542),"642",IF(AND(G1542="242",'242 - CPSX'!$L$7=TH!A1542),"242","")))))</f>
        <v/>
      </c>
    </row>
    <row r="1543" spans="1:9">
      <c r="A1543" s="6">
        <f>IF(B1543&lt;&gt;"",IF(OR(AND(G1543="154",'154 - CPSX'!$L$7="..."),AND(G1543="632",'632 - CPSX'!$K$7="..."),AND(G1543="641",'641 - CPSX'!$K$7="..."),AND(G1543="642",'642 - CPSX'!$N$7="..."),AND(G1543="242",'242 - CPSX'!$L$7="...")),"...",MONTH(B1543)),"")</f>
        <v>7</v>
      </c>
      <c r="B1543" s="10">
        <f t="shared" si="0"/>
        <v>41836</v>
      </c>
      <c r="C1543" s="11" t="s">
        <v>592</v>
      </c>
      <c r="D1543" s="10">
        <v>41836</v>
      </c>
      <c r="E1543" s="8" t="s">
        <v>594</v>
      </c>
      <c r="F1543" s="5">
        <v>743259402</v>
      </c>
      <c r="G1543" s="15" t="s">
        <v>98</v>
      </c>
      <c r="H1543" s="7" t="s">
        <v>99</v>
      </c>
      <c r="I1543" s="5" t="str">
        <f>IF(AND(G1543="154",'154 - CPSX'!$L$7=TH!A1543),"154",IF(AND(G1543="632",'632 - CPSX'!$K$7=TH!A1543),"632",IF(AND(G1543="6421",'641 - CPSX'!$K$7=TH!A1543),"641",IF(AND(G1543="6422",'642 - CPSX'!$N$7=TH!A1543),"642",IF(AND(G1543="242",'242 - CPSX'!$L$7=TH!A1543),"242","")))))</f>
        <v/>
      </c>
    </row>
    <row r="1544" spans="1:9">
      <c r="A1544" s="6">
        <f>IF(B1544&lt;&gt;"",IF(OR(AND(G1544="154",'154 - CPSX'!$L$7="..."),AND(G1544="632",'632 - CPSX'!$K$7="..."),AND(G1544="641",'641 - CPSX'!$K$7="..."),AND(G1544="642",'642 - CPSX'!$N$7="..."),AND(G1544="242",'242 - CPSX'!$L$7="...")),"...",MONTH(B1544)),"")</f>
        <v>7</v>
      </c>
      <c r="B1544" s="10">
        <f t="shared" si="0"/>
        <v>41836</v>
      </c>
      <c r="C1544" s="11" t="s">
        <v>592</v>
      </c>
      <c r="D1544" s="10">
        <v>41836</v>
      </c>
      <c r="E1544" s="8" t="s">
        <v>594</v>
      </c>
      <c r="F1544" s="5">
        <v>719727665</v>
      </c>
      <c r="G1544" s="15" t="s">
        <v>98</v>
      </c>
      <c r="H1544" s="7" t="s">
        <v>99</v>
      </c>
      <c r="I1544" s="5" t="str">
        <f>IF(AND(G1544="154",'154 - CPSX'!$L$7=TH!A1544),"154",IF(AND(G1544="632",'632 - CPSX'!$K$7=TH!A1544),"632",IF(AND(G1544="6421",'641 - CPSX'!$K$7=TH!A1544),"641",IF(AND(G1544="6422",'642 - CPSX'!$N$7=TH!A1544),"642",IF(AND(G1544="242",'242 - CPSX'!$L$7=TH!A1544),"242","")))))</f>
        <v/>
      </c>
    </row>
    <row r="1545" spans="1:9">
      <c r="A1545" s="6">
        <f>IF(B1545&lt;&gt;"",IF(OR(AND(G1545="154",'154 - CPSX'!$L$7="..."),AND(G1545="632",'632 - CPSX'!$K$7="..."),AND(G1545="641",'641 - CPSX'!$K$7="..."),AND(G1545="642",'642 - CPSX'!$N$7="..."),AND(G1545="242",'242 - CPSX'!$L$7="...")),"...",MONTH(B1545)),"")</f>
        <v>9</v>
      </c>
      <c r="B1545" s="10">
        <f t="shared" si="0"/>
        <v>41905</v>
      </c>
      <c r="C1545" s="11" t="s">
        <v>587</v>
      </c>
      <c r="D1545" s="10">
        <v>41905</v>
      </c>
      <c r="E1545" s="8" t="s">
        <v>594</v>
      </c>
      <c r="F1545" s="5">
        <v>747049994</v>
      </c>
      <c r="G1545" s="15" t="s">
        <v>98</v>
      </c>
      <c r="H1545" s="7" t="s">
        <v>99</v>
      </c>
      <c r="I1545" s="5" t="str">
        <f>IF(AND(G1545="154",'154 - CPSX'!$L$7=TH!A1545),"154",IF(AND(G1545="632",'632 - CPSX'!$K$7=TH!A1545),"632",IF(AND(G1545="6421",'641 - CPSX'!$K$7=TH!A1545),"641",IF(AND(G1545="6422",'642 - CPSX'!$N$7=TH!A1545),"642",IF(AND(G1545="242",'242 - CPSX'!$L$7=TH!A1545),"242","")))))</f>
        <v/>
      </c>
    </row>
    <row r="1546" spans="1:9">
      <c r="A1546" s="6">
        <f>IF(B1546&lt;&gt;"",IF(OR(AND(G1546="154",'154 - CPSX'!$L$7="..."),AND(G1546="632",'632 - CPSX'!$K$7="..."),AND(G1546="641",'641 - CPSX'!$K$7="..."),AND(G1546="642",'642 - CPSX'!$N$7="..."),AND(G1546="242",'242 - CPSX'!$L$7="...")),"...",MONTH(B1546)),"")</f>
        <v>9</v>
      </c>
      <c r="B1546" s="10">
        <f t="shared" si="0"/>
        <v>41905</v>
      </c>
      <c r="C1546" s="11" t="s">
        <v>587</v>
      </c>
      <c r="D1546" s="10">
        <v>41905</v>
      </c>
      <c r="E1546" s="8" t="s">
        <v>594</v>
      </c>
      <c r="F1546" s="5">
        <v>728984541</v>
      </c>
      <c r="G1546" s="15" t="s">
        <v>98</v>
      </c>
      <c r="H1546" s="7" t="s">
        <v>99</v>
      </c>
      <c r="I1546" s="5" t="str">
        <f>IF(AND(G1546="154",'154 - CPSX'!$L$7=TH!A1546),"154",IF(AND(G1546="632",'632 - CPSX'!$K$7=TH!A1546),"632",IF(AND(G1546="6421",'641 - CPSX'!$K$7=TH!A1546),"641",IF(AND(G1546="6422",'642 - CPSX'!$N$7=TH!A1546),"642",IF(AND(G1546="242",'242 - CPSX'!$L$7=TH!A1546),"242","")))))</f>
        <v/>
      </c>
    </row>
    <row r="1547" spans="1:9">
      <c r="A1547" s="6">
        <f>IF(B1547&lt;&gt;"",IF(OR(AND(G1547="154",'154 - CPSX'!$L$7="..."),AND(G1547="632",'632 - CPSX'!$K$7="..."),AND(G1547="641",'641 - CPSX'!$K$7="..."),AND(G1547="642",'642 - CPSX'!$N$7="..."),AND(G1547="242",'242 - CPSX'!$L$7="...")),"...",MONTH(B1547)),"")</f>
        <v>9</v>
      </c>
      <c r="B1547" s="10">
        <f t="shared" si="0"/>
        <v>41905</v>
      </c>
      <c r="C1547" s="11" t="s">
        <v>587</v>
      </c>
      <c r="D1547" s="10">
        <v>41905</v>
      </c>
      <c r="E1547" s="8" t="s">
        <v>594</v>
      </c>
      <c r="F1547" s="5">
        <v>662866343</v>
      </c>
      <c r="G1547" s="15" t="s">
        <v>98</v>
      </c>
      <c r="H1547" s="7" t="s">
        <v>99</v>
      </c>
      <c r="I1547" s="5" t="str">
        <f>IF(AND(G1547="154",'154 - CPSX'!$L$7=TH!A1547),"154",IF(AND(G1547="632",'632 - CPSX'!$K$7=TH!A1547),"632",IF(AND(G1547="6421",'641 - CPSX'!$K$7=TH!A1547),"641",IF(AND(G1547="6422",'642 - CPSX'!$N$7=TH!A1547),"642",IF(AND(G1547="242",'242 - CPSX'!$L$7=TH!A1547),"242","")))))</f>
        <v/>
      </c>
    </row>
    <row r="1548" spans="1:9">
      <c r="A1548" s="6">
        <f>IF(B1548&lt;&gt;"",IF(OR(AND(G1548="154",'154 - CPSX'!$L$7="..."),AND(G1548="632",'632 - CPSX'!$K$7="..."),AND(G1548="641",'641 - CPSX'!$K$7="..."),AND(G1548="642",'642 - CPSX'!$N$7="..."),AND(G1548="242",'242 - CPSX'!$L$7="...")),"...",MONTH(B1548)),"")</f>
        <v>12</v>
      </c>
      <c r="B1548" s="10">
        <f t="shared" si="0"/>
        <v>41996</v>
      </c>
      <c r="C1548" s="11" t="s">
        <v>587</v>
      </c>
      <c r="D1548" s="10">
        <v>41996</v>
      </c>
      <c r="E1548" s="8" t="s">
        <v>594</v>
      </c>
      <c r="F1548" s="5">
        <v>2166114777</v>
      </c>
      <c r="G1548" s="15" t="s">
        <v>98</v>
      </c>
      <c r="H1548" s="7" t="s">
        <v>99</v>
      </c>
      <c r="I1548" s="5" t="str">
        <f>IF(AND(G1548="154",'154 - CPSX'!$L$7=TH!A1548),"154",IF(AND(G1548="632",'632 - CPSX'!$K$7=TH!A1548),"632",IF(AND(G1548="6421",'641 - CPSX'!$K$7=TH!A1548),"641",IF(AND(G1548="6422",'642 - CPSX'!$N$7=TH!A1548),"642",IF(AND(G1548="242",'242 - CPSX'!$L$7=TH!A1548),"242","")))))</f>
        <v/>
      </c>
    </row>
    <row r="1549" spans="1:9">
      <c r="A1549" s="6">
        <f>IF(B1549&lt;&gt;"",IF(OR(AND(G1549="154",'154 - CPSX'!$L$7="..."),AND(G1549="632",'632 - CPSX'!$K$7="..."),AND(G1549="641",'641 - CPSX'!$K$7="..."),AND(G1549="642",'642 - CPSX'!$N$7="..."),AND(G1549="242",'242 - CPSX'!$L$7="...")),"...",MONTH(B1549)),"")</f>
        <v>1</v>
      </c>
      <c r="B1549" s="10">
        <f t="shared" si="0"/>
        <v>41661</v>
      </c>
      <c r="C1549" s="11" t="s">
        <v>585</v>
      </c>
      <c r="D1549" s="10">
        <v>41661</v>
      </c>
      <c r="E1549" s="8" t="s">
        <v>595</v>
      </c>
      <c r="F1549" s="5">
        <v>17860192</v>
      </c>
      <c r="G1549" s="15" t="s">
        <v>98</v>
      </c>
      <c r="H1549" s="7" t="s">
        <v>99</v>
      </c>
      <c r="I1549" s="5" t="str">
        <f>IF(AND(G1549="154",'154 - CPSX'!$L$7=TH!A1549),"154",IF(AND(G1549="632",'632 - CPSX'!$K$7=TH!A1549),"632",IF(AND(G1549="6421",'641 - CPSX'!$K$7=TH!A1549),"641",IF(AND(G1549="6422",'642 - CPSX'!$N$7=TH!A1549),"642",IF(AND(G1549="242",'242 - CPSX'!$L$7=TH!A1549),"242","")))))</f>
        <v>632</v>
      </c>
    </row>
    <row r="1550" spans="1:9">
      <c r="A1550" s="6">
        <f>IF(B1550&lt;&gt;"",IF(OR(AND(G1550="154",'154 - CPSX'!$L$7="..."),AND(G1550="632",'632 - CPSX'!$K$7="..."),AND(G1550="641",'641 - CPSX'!$K$7="..."),AND(G1550="642",'642 - CPSX'!$N$7="..."),AND(G1550="242",'242 - CPSX'!$L$7="...")),"...",MONTH(B1550)),"")</f>
        <v>1</v>
      </c>
      <c r="B1550" s="10">
        <f t="shared" si="0"/>
        <v>41661</v>
      </c>
      <c r="C1550" s="11" t="s">
        <v>585</v>
      </c>
      <c r="D1550" s="10">
        <v>41661</v>
      </c>
      <c r="E1550" s="8" t="s">
        <v>595</v>
      </c>
      <c r="F1550" s="5">
        <v>1104981299</v>
      </c>
      <c r="G1550" s="15" t="s">
        <v>98</v>
      </c>
      <c r="H1550" s="7" t="s">
        <v>99</v>
      </c>
      <c r="I1550" s="5" t="str">
        <f>IF(AND(G1550="154",'154 - CPSX'!$L$7=TH!A1550),"154",IF(AND(G1550="632",'632 - CPSX'!$K$7=TH!A1550),"632",IF(AND(G1550="6421",'641 - CPSX'!$K$7=TH!A1550),"641",IF(AND(G1550="6422",'642 - CPSX'!$N$7=TH!A1550),"642",IF(AND(G1550="242",'242 - CPSX'!$L$7=TH!A1550),"242","")))))</f>
        <v>632</v>
      </c>
    </row>
    <row r="1551" spans="1:9">
      <c r="A1551" s="6">
        <f>IF(B1551&lt;&gt;"",IF(OR(AND(G1551="154",'154 - CPSX'!$L$7="..."),AND(G1551="632",'632 - CPSX'!$K$7="..."),AND(G1551="641",'641 - CPSX'!$K$7="..."),AND(G1551="642",'642 - CPSX'!$N$7="..."),AND(G1551="242",'242 - CPSX'!$L$7="...")),"...",MONTH(B1551)),"")</f>
        <v>1</v>
      </c>
      <c r="B1551" s="10">
        <f t="shared" si="0"/>
        <v>41662</v>
      </c>
      <c r="C1551" s="11" t="s">
        <v>592</v>
      </c>
      <c r="D1551" s="10">
        <v>41662</v>
      </c>
      <c r="E1551" s="8" t="s">
        <v>595</v>
      </c>
      <c r="F1551" s="5">
        <v>1626174954</v>
      </c>
      <c r="G1551" s="15" t="s">
        <v>98</v>
      </c>
      <c r="H1551" s="7" t="s">
        <v>99</v>
      </c>
      <c r="I1551" s="5" t="str">
        <f>IF(AND(G1551="154",'154 - CPSX'!$L$7=TH!A1551),"154",IF(AND(G1551="632",'632 - CPSX'!$K$7=TH!A1551),"632",IF(AND(G1551="6421",'641 - CPSX'!$K$7=TH!A1551),"641",IF(AND(G1551="6422",'642 - CPSX'!$N$7=TH!A1551),"642",IF(AND(G1551="242",'242 - CPSX'!$L$7=TH!A1551),"242","")))))</f>
        <v>632</v>
      </c>
    </row>
    <row r="1552" spans="1:9">
      <c r="A1552" s="6">
        <f>IF(B1552&lt;&gt;"",IF(OR(AND(G1552="154",'154 - CPSX'!$L$7="..."),AND(G1552="632",'632 - CPSX'!$K$7="..."),AND(G1552="641",'641 - CPSX'!$K$7="..."),AND(G1552="642",'642 - CPSX'!$N$7="..."),AND(G1552="242",'242 - CPSX'!$L$7="...")),"...",MONTH(B1552)),"")</f>
        <v>2</v>
      </c>
      <c r="B1552" s="10">
        <f t="shared" si="0"/>
        <v>41695</v>
      </c>
      <c r="C1552" s="11" t="s">
        <v>583</v>
      </c>
      <c r="D1552" s="10">
        <v>41695</v>
      </c>
      <c r="E1552" s="8" t="s">
        <v>595</v>
      </c>
      <c r="F1552" s="5">
        <v>15789475</v>
      </c>
      <c r="G1552" s="15" t="s">
        <v>98</v>
      </c>
      <c r="H1552" s="7" t="s">
        <v>99</v>
      </c>
      <c r="I1552" s="5" t="str">
        <f>IF(AND(G1552="154",'154 - CPSX'!$L$7=TH!A1552),"154",IF(AND(G1552="632",'632 - CPSX'!$K$7=TH!A1552),"632",IF(AND(G1552="6421",'641 - CPSX'!$K$7=TH!A1552),"641",IF(AND(G1552="6422",'642 - CPSX'!$N$7=TH!A1552),"642",IF(AND(G1552="242",'242 - CPSX'!$L$7=TH!A1552),"242","")))))</f>
        <v/>
      </c>
    </row>
    <row r="1553" spans="1:9">
      <c r="A1553" s="6">
        <f>IF(B1553&lt;&gt;"",IF(OR(AND(G1553="154",'154 - CPSX'!$L$7="..."),AND(G1553="632",'632 - CPSX'!$K$7="..."),AND(G1553="641",'641 - CPSX'!$K$7="..."),AND(G1553="642",'642 - CPSX'!$N$7="..."),AND(G1553="242",'242 - CPSX'!$L$7="...")),"...",MONTH(B1553)),"")</f>
        <v>2</v>
      </c>
      <c r="B1553" s="10">
        <f t="shared" si="0"/>
        <v>41695</v>
      </c>
      <c r="C1553" s="11" t="s">
        <v>583</v>
      </c>
      <c r="D1553" s="10">
        <v>41695</v>
      </c>
      <c r="E1553" s="8" t="s">
        <v>595</v>
      </c>
      <c r="F1553" s="5">
        <v>954879505</v>
      </c>
      <c r="G1553" s="15" t="s">
        <v>98</v>
      </c>
      <c r="H1553" s="7" t="s">
        <v>99</v>
      </c>
      <c r="I1553" s="5" t="str">
        <f>IF(AND(G1553="154",'154 - CPSX'!$L$7=TH!A1553),"154",IF(AND(G1553="632",'632 - CPSX'!$K$7=TH!A1553),"632",IF(AND(G1553="6421",'641 - CPSX'!$K$7=TH!A1553),"641",IF(AND(G1553="6422",'642 - CPSX'!$N$7=TH!A1553),"642",IF(AND(G1553="242",'242 - CPSX'!$L$7=TH!A1553),"242","")))))</f>
        <v/>
      </c>
    </row>
    <row r="1554" spans="1:9">
      <c r="A1554" s="6">
        <f>IF(B1554&lt;&gt;"",IF(OR(AND(G1554="154",'154 - CPSX'!$L$7="..."),AND(G1554="632",'632 - CPSX'!$K$7="..."),AND(G1554="641",'641 - CPSX'!$K$7="..."),AND(G1554="642",'642 - CPSX'!$N$7="..."),AND(G1554="242",'242 - CPSX'!$L$7="...")),"...",MONTH(B1554)),"")</f>
        <v>3</v>
      </c>
      <c r="B1554" s="10">
        <f t="shared" si="0"/>
        <v>41726</v>
      </c>
      <c r="C1554" s="11" t="s">
        <v>592</v>
      </c>
      <c r="D1554" s="10">
        <v>41726</v>
      </c>
      <c r="E1554" s="8" t="s">
        <v>595</v>
      </c>
      <c r="F1554" s="5">
        <v>591513185</v>
      </c>
      <c r="G1554" s="15" t="s">
        <v>98</v>
      </c>
      <c r="H1554" s="7" t="s">
        <v>99</v>
      </c>
      <c r="I1554" s="5" t="str">
        <f>IF(AND(G1554="154",'154 - CPSX'!$L$7=TH!A1554),"154",IF(AND(G1554="632",'632 - CPSX'!$K$7=TH!A1554),"632",IF(AND(G1554="6421",'641 - CPSX'!$K$7=TH!A1554),"641",IF(AND(G1554="6422",'642 - CPSX'!$N$7=TH!A1554),"642",IF(AND(G1554="242",'242 - CPSX'!$L$7=TH!A1554),"242","")))))</f>
        <v/>
      </c>
    </row>
    <row r="1555" spans="1:9">
      <c r="A1555" s="6">
        <f>IF(B1555&lt;&gt;"",IF(OR(AND(G1555="154",'154 - CPSX'!$L$7="..."),AND(G1555="632",'632 - CPSX'!$K$7="..."),AND(G1555="641",'641 - CPSX'!$K$7="..."),AND(G1555="642",'642 - CPSX'!$N$7="..."),AND(G1555="242",'242 - CPSX'!$L$7="...")),"...",MONTH(B1555)),"")</f>
        <v>3</v>
      </c>
      <c r="B1555" s="10">
        <f t="shared" si="0"/>
        <v>41726</v>
      </c>
      <c r="C1555" s="11" t="s">
        <v>592</v>
      </c>
      <c r="D1555" s="10">
        <v>41726</v>
      </c>
      <c r="E1555" s="8" t="s">
        <v>595</v>
      </c>
      <c r="F1555" s="5">
        <v>729237321</v>
      </c>
      <c r="G1555" s="15" t="s">
        <v>98</v>
      </c>
      <c r="H1555" s="7" t="s">
        <v>99</v>
      </c>
      <c r="I1555" s="5" t="str">
        <f>IF(AND(G1555="154",'154 - CPSX'!$L$7=TH!A1555),"154",IF(AND(G1555="632",'632 - CPSX'!$K$7=TH!A1555),"632",IF(AND(G1555="6421",'641 - CPSX'!$K$7=TH!A1555),"641",IF(AND(G1555="6422",'642 - CPSX'!$N$7=TH!A1555),"642",IF(AND(G1555="242",'242 - CPSX'!$L$7=TH!A1555),"242","")))))</f>
        <v/>
      </c>
    </row>
    <row r="1556" spans="1:9">
      <c r="A1556" s="6">
        <f>IF(B1556&lt;&gt;"",IF(OR(AND(G1556="154",'154 - CPSX'!$L$7="..."),AND(G1556="632",'632 - CPSX'!$K$7="..."),AND(G1556="641",'641 - CPSX'!$K$7="..."),AND(G1556="642",'642 - CPSX'!$N$7="..."),AND(G1556="242",'242 - CPSX'!$L$7="...")),"...",MONTH(B1556)),"")</f>
        <v>4</v>
      </c>
      <c r="B1556" s="10">
        <f t="shared" si="0"/>
        <v>41752</v>
      </c>
      <c r="C1556" s="11" t="s">
        <v>587</v>
      </c>
      <c r="D1556" s="10">
        <v>41752</v>
      </c>
      <c r="E1556" s="8" t="s">
        <v>595</v>
      </c>
      <c r="F1556" s="5">
        <v>613466421</v>
      </c>
      <c r="G1556" s="15" t="s">
        <v>98</v>
      </c>
      <c r="H1556" s="7" t="s">
        <v>99</v>
      </c>
      <c r="I1556" s="5" t="str">
        <f>IF(AND(G1556="154",'154 - CPSX'!$L$7=TH!A1556),"154",IF(AND(G1556="632",'632 - CPSX'!$K$7=TH!A1556),"632",IF(AND(G1556="6421",'641 - CPSX'!$K$7=TH!A1556),"641",IF(AND(G1556="6422",'642 - CPSX'!$N$7=TH!A1556),"642",IF(AND(G1556="242",'242 - CPSX'!$L$7=TH!A1556),"242","")))))</f>
        <v/>
      </c>
    </row>
    <row r="1557" spans="1:9">
      <c r="A1557" s="6">
        <f>IF(B1557&lt;&gt;"",IF(OR(AND(G1557="154",'154 - CPSX'!$L$7="..."),AND(G1557="632",'632 - CPSX'!$K$7="..."),AND(G1557="641",'641 - CPSX'!$K$7="..."),AND(G1557="642",'642 - CPSX'!$N$7="..."),AND(G1557="242",'242 - CPSX'!$L$7="...")),"...",MONTH(B1557)),"")</f>
        <v>4</v>
      </c>
      <c r="B1557" s="10">
        <f t="shared" si="0"/>
        <v>41752</v>
      </c>
      <c r="C1557" s="11" t="s">
        <v>587</v>
      </c>
      <c r="D1557" s="10">
        <v>41752</v>
      </c>
      <c r="E1557" s="8" t="s">
        <v>595</v>
      </c>
      <c r="F1557" s="5">
        <v>61637403</v>
      </c>
      <c r="G1557" s="15" t="s">
        <v>98</v>
      </c>
      <c r="H1557" s="7" t="s">
        <v>99</v>
      </c>
      <c r="I1557" s="5" t="str">
        <f>IF(AND(G1557="154",'154 - CPSX'!$L$7=TH!A1557),"154",IF(AND(G1557="632",'632 - CPSX'!$K$7=TH!A1557),"632",IF(AND(G1557="6421",'641 - CPSX'!$K$7=TH!A1557),"641",IF(AND(G1557="6422",'642 - CPSX'!$N$7=TH!A1557),"642",IF(AND(G1557="242",'242 - CPSX'!$L$7=TH!A1557),"242","")))))</f>
        <v/>
      </c>
    </row>
    <row r="1558" spans="1:9">
      <c r="A1558" s="6">
        <f>IF(B1558&lt;&gt;"",IF(OR(AND(G1558="154",'154 - CPSX'!$L$7="..."),AND(G1558="632",'632 - CPSX'!$K$7="..."),AND(G1558="641",'641 - CPSX'!$K$7="..."),AND(G1558="642",'642 - CPSX'!$N$7="..."),AND(G1558="242",'242 - CPSX'!$L$7="...")),"...",MONTH(B1558)),"")</f>
        <v>7</v>
      </c>
      <c r="B1558" s="10">
        <f t="shared" si="0"/>
        <v>41836</v>
      </c>
      <c r="C1558" s="11" t="s">
        <v>592</v>
      </c>
      <c r="D1558" s="10">
        <v>41836</v>
      </c>
      <c r="E1558" s="8" t="s">
        <v>595</v>
      </c>
      <c r="F1558" s="5">
        <v>653229384</v>
      </c>
      <c r="G1558" s="15" t="s">
        <v>98</v>
      </c>
      <c r="H1558" s="7" t="s">
        <v>99</v>
      </c>
      <c r="I1558" s="5" t="str">
        <f>IF(AND(G1558="154",'154 - CPSX'!$L$7=TH!A1558),"154",IF(AND(G1558="632",'632 - CPSX'!$K$7=TH!A1558),"632",IF(AND(G1558="6421",'641 - CPSX'!$K$7=TH!A1558),"641",IF(AND(G1558="6422",'642 - CPSX'!$N$7=TH!A1558),"642",IF(AND(G1558="242",'242 - CPSX'!$L$7=TH!A1558),"242","")))))</f>
        <v/>
      </c>
    </row>
    <row r="1559" spans="1:9">
      <c r="A1559" s="6">
        <f>IF(B1559&lt;&gt;"",IF(OR(AND(G1559="154",'154 - CPSX'!$L$7="..."),AND(G1559="632",'632 - CPSX'!$K$7="..."),AND(G1559="641",'641 - CPSX'!$K$7="..."),AND(G1559="642",'642 - CPSX'!$N$7="..."),AND(G1559="242",'242 - CPSX'!$L$7="...")),"...",MONTH(B1559)),"")</f>
        <v>7</v>
      </c>
      <c r="B1559" s="10">
        <f t="shared" si="0"/>
        <v>41836</v>
      </c>
      <c r="C1559" s="11" t="s">
        <v>592</v>
      </c>
      <c r="D1559" s="10">
        <v>41836</v>
      </c>
      <c r="E1559" s="8" t="s">
        <v>595</v>
      </c>
      <c r="F1559" s="5">
        <v>599210230</v>
      </c>
      <c r="G1559" s="15" t="s">
        <v>98</v>
      </c>
      <c r="H1559" s="7" t="s">
        <v>99</v>
      </c>
      <c r="I1559" s="5" t="str">
        <f>IF(AND(G1559="154",'154 - CPSX'!$L$7=TH!A1559),"154",IF(AND(G1559="632",'632 - CPSX'!$K$7=TH!A1559),"632",IF(AND(G1559="6421",'641 - CPSX'!$K$7=TH!A1559),"641",IF(AND(G1559="6422",'642 - CPSX'!$N$7=TH!A1559),"642",IF(AND(G1559="242",'242 - CPSX'!$L$7=TH!A1559),"242","")))))</f>
        <v/>
      </c>
    </row>
    <row r="1560" spans="1:9">
      <c r="A1560" s="6">
        <f>IF(B1560&lt;&gt;"",IF(OR(AND(G1560="154",'154 - CPSX'!$L$7="..."),AND(G1560="632",'632 - CPSX'!$K$7="..."),AND(G1560="641",'641 - CPSX'!$K$7="..."),AND(G1560="642",'642 - CPSX'!$N$7="..."),AND(G1560="242",'242 - CPSX'!$L$7="...")),"...",MONTH(B1560)),"")</f>
        <v>9</v>
      </c>
      <c r="B1560" s="10">
        <f t="shared" si="0"/>
        <v>41905</v>
      </c>
      <c r="C1560" s="11" t="s">
        <v>587</v>
      </c>
      <c r="D1560" s="10">
        <v>41905</v>
      </c>
      <c r="E1560" s="8" t="s">
        <v>595</v>
      </c>
      <c r="F1560" s="5">
        <v>474522652</v>
      </c>
      <c r="G1560" s="15" t="s">
        <v>98</v>
      </c>
      <c r="H1560" s="7" t="s">
        <v>99</v>
      </c>
      <c r="I1560" s="5" t="str">
        <f>IF(AND(G1560="154",'154 - CPSX'!$L$7=TH!A1560),"154",IF(AND(G1560="632",'632 - CPSX'!$K$7=TH!A1560),"632",IF(AND(G1560="6421",'641 - CPSX'!$K$7=TH!A1560),"641",IF(AND(G1560="6422",'642 - CPSX'!$N$7=TH!A1560),"642",IF(AND(G1560="242",'242 - CPSX'!$L$7=TH!A1560),"242","")))))</f>
        <v/>
      </c>
    </row>
    <row r="1561" spans="1:9">
      <c r="A1561" s="6">
        <f>IF(B1561&lt;&gt;"",IF(OR(AND(G1561="154",'154 - CPSX'!$L$7="..."),AND(G1561="632",'632 - CPSX'!$K$7="..."),AND(G1561="641",'641 - CPSX'!$K$7="..."),AND(G1561="642",'642 - CPSX'!$N$7="..."),AND(G1561="242",'242 - CPSX'!$L$7="...")),"...",MONTH(B1561)),"")</f>
        <v>3</v>
      </c>
      <c r="B1561" s="10">
        <f t="shared" si="0"/>
        <v>41716</v>
      </c>
      <c r="C1561" s="11" t="s">
        <v>587</v>
      </c>
      <c r="D1561" s="10">
        <v>41716</v>
      </c>
      <c r="E1561" s="8" t="s">
        <v>596</v>
      </c>
      <c r="F1561" s="5">
        <v>328188509</v>
      </c>
      <c r="G1561" s="15" t="s">
        <v>98</v>
      </c>
      <c r="H1561" s="7" t="s">
        <v>99</v>
      </c>
      <c r="I1561" s="5" t="str">
        <f>IF(AND(G1561="154",'154 - CPSX'!$L$7=TH!A1561),"154",IF(AND(G1561="632",'632 - CPSX'!$K$7=TH!A1561),"632",IF(AND(G1561="6421",'641 - CPSX'!$K$7=TH!A1561),"641",IF(AND(G1561="6422",'642 - CPSX'!$N$7=TH!A1561),"642",IF(AND(G1561="242",'242 - CPSX'!$L$7=TH!A1561),"242","")))))</f>
        <v/>
      </c>
    </row>
    <row r="1562" spans="1:9">
      <c r="A1562" s="6">
        <f>IF(B1562&lt;&gt;"",IF(OR(AND(G1562="154",'154 - CPSX'!$L$7="..."),AND(G1562="632",'632 - CPSX'!$K$7="..."),AND(G1562="641",'641 - CPSX'!$K$7="..."),AND(G1562="642",'642 - CPSX'!$N$7="..."),AND(G1562="242",'242 - CPSX'!$L$7="...")),"...",MONTH(B1562)),"")</f>
        <v>3</v>
      </c>
      <c r="B1562" s="10">
        <f t="shared" si="0"/>
        <v>41723</v>
      </c>
      <c r="C1562" s="11" t="s">
        <v>585</v>
      </c>
      <c r="D1562" s="10">
        <v>41723</v>
      </c>
      <c r="E1562" s="8" t="s">
        <v>597</v>
      </c>
      <c r="F1562" s="5">
        <v>1420639570</v>
      </c>
      <c r="G1562" s="15" t="s">
        <v>98</v>
      </c>
      <c r="H1562" s="7" t="s">
        <v>99</v>
      </c>
      <c r="I1562" s="5" t="str">
        <f>IF(AND(G1562="154",'154 - CPSX'!$L$7=TH!A1562),"154",IF(AND(G1562="632",'632 - CPSX'!$K$7=TH!A1562),"632",IF(AND(G1562="6421",'641 - CPSX'!$K$7=TH!A1562),"641",IF(AND(G1562="6422",'642 - CPSX'!$N$7=TH!A1562),"642",IF(AND(G1562="242",'242 - CPSX'!$L$7=TH!A1562),"242","")))))</f>
        <v/>
      </c>
    </row>
    <row r="1563" spans="1:9">
      <c r="A1563" s="6">
        <f>IF(B1563&lt;&gt;"",IF(OR(AND(G1563="154",'154 - CPSX'!$L$7="..."),AND(G1563="632",'632 - CPSX'!$K$7="..."),AND(G1563="641",'641 - CPSX'!$K$7="..."),AND(G1563="642",'642 - CPSX'!$N$7="..."),AND(G1563="242",'242 - CPSX'!$L$7="...")),"...",MONTH(B1563)),"")</f>
        <v>6</v>
      </c>
      <c r="B1563" s="10">
        <f t="shared" si="0"/>
        <v>41796</v>
      </c>
      <c r="C1563" s="11" t="s">
        <v>587</v>
      </c>
      <c r="D1563" s="10">
        <v>41796</v>
      </c>
      <c r="E1563" s="8" t="s">
        <v>597</v>
      </c>
      <c r="F1563" s="5">
        <v>1552344566</v>
      </c>
      <c r="G1563" s="15" t="s">
        <v>98</v>
      </c>
      <c r="H1563" s="7" t="s">
        <v>99</v>
      </c>
      <c r="I1563" s="5" t="str">
        <f>IF(AND(G1563="154",'154 - CPSX'!$L$7=TH!A1563),"154",IF(AND(G1563="632",'632 - CPSX'!$K$7=TH!A1563),"632",IF(AND(G1563="6421",'641 - CPSX'!$K$7=TH!A1563),"641",IF(AND(G1563="6422",'642 - CPSX'!$N$7=TH!A1563),"642",IF(AND(G1563="242",'242 - CPSX'!$L$7=TH!A1563),"242","")))))</f>
        <v/>
      </c>
    </row>
    <row r="1564" spans="1:9">
      <c r="A1564" s="6">
        <f>IF(B1564&lt;&gt;"",IF(OR(AND(G1564="154",'154 - CPSX'!$L$7="..."),AND(G1564="632",'632 - CPSX'!$K$7="..."),AND(G1564="641",'641 - CPSX'!$K$7="..."),AND(G1564="642",'642 - CPSX'!$N$7="..."),AND(G1564="242",'242 - CPSX'!$L$7="...")),"...",MONTH(B1564)),"")</f>
        <v>7</v>
      </c>
      <c r="B1564" s="10">
        <f t="shared" si="0"/>
        <v>41825</v>
      </c>
      <c r="C1564" s="11" t="s">
        <v>587</v>
      </c>
      <c r="D1564" s="10">
        <v>41825</v>
      </c>
      <c r="E1564" s="8" t="s">
        <v>597</v>
      </c>
      <c r="F1564" s="5">
        <v>2152294326</v>
      </c>
      <c r="G1564" s="15" t="s">
        <v>98</v>
      </c>
      <c r="H1564" s="7" t="s">
        <v>99</v>
      </c>
      <c r="I1564" s="5" t="str">
        <f>IF(AND(G1564="154",'154 - CPSX'!$L$7=TH!A1564),"154",IF(AND(G1564="632",'632 - CPSX'!$K$7=TH!A1564),"632",IF(AND(G1564="6421",'641 - CPSX'!$K$7=TH!A1564),"641",IF(AND(G1564="6422",'642 - CPSX'!$N$7=TH!A1564),"642",IF(AND(G1564="242",'242 - CPSX'!$L$7=TH!A1564),"242","")))))</f>
        <v/>
      </c>
    </row>
    <row r="1565" spans="1:9">
      <c r="A1565" s="6">
        <f>IF(B1565&lt;&gt;"",IF(OR(AND(G1565="154",'154 - CPSX'!$L$7="..."),AND(G1565="632",'632 - CPSX'!$K$7="..."),AND(G1565="641",'641 - CPSX'!$K$7="..."),AND(G1565="642",'642 - CPSX'!$N$7="..."),AND(G1565="242",'242 - CPSX'!$L$7="...")),"...",MONTH(B1565)),"")</f>
        <v>4</v>
      </c>
      <c r="B1565" s="10">
        <f t="shared" si="0"/>
        <v>41732</v>
      </c>
      <c r="C1565" s="11" t="s">
        <v>583</v>
      </c>
      <c r="D1565" s="10">
        <v>41732</v>
      </c>
      <c r="E1565" s="8" t="s">
        <v>598</v>
      </c>
      <c r="F1565" s="5">
        <v>128459208</v>
      </c>
      <c r="G1565" s="15" t="s">
        <v>98</v>
      </c>
      <c r="H1565" s="7" t="s">
        <v>99</v>
      </c>
      <c r="I1565" s="5" t="str">
        <f>IF(AND(G1565="154",'154 - CPSX'!$L$7=TH!A1565),"154",IF(AND(G1565="632",'632 - CPSX'!$K$7=TH!A1565),"632",IF(AND(G1565="6421",'641 - CPSX'!$K$7=TH!A1565),"641",IF(AND(G1565="6422",'642 - CPSX'!$N$7=TH!A1565),"642",IF(AND(G1565="242",'242 - CPSX'!$L$7=TH!A1565),"242","")))))</f>
        <v/>
      </c>
    </row>
    <row r="1566" spans="1:9">
      <c r="A1566" s="6">
        <f>IF(B1566&lt;&gt;"",IF(OR(AND(G1566="154",'154 - CPSX'!$L$7="..."),AND(G1566="632",'632 - CPSX'!$K$7="..."),AND(G1566="641",'641 - CPSX'!$K$7="..."),AND(G1566="642",'642 - CPSX'!$N$7="..."),AND(G1566="242",'242 - CPSX'!$L$7="...")),"...",MONTH(B1566)),"")</f>
        <v>4</v>
      </c>
      <c r="B1566" s="10">
        <f t="shared" si="0"/>
        <v>41758</v>
      </c>
      <c r="C1566" s="11" t="s">
        <v>592</v>
      </c>
      <c r="D1566" s="10">
        <v>41758</v>
      </c>
      <c r="E1566" s="8" t="s">
        <v>598</v>
      </c>
      <c r="F1566" s="5">
        <v>168602710</v>
      </c>
      <c r="G1566" s="15" t="s">
        <v>98</v>
      </c>
      <c r="H1566" s="7" t="s">
        <v>99</v>
      </c>
      <c r="I1566" s="5" t="str">
        <f>IF(AND(G1566="154",'154 - CPSX'!$L$7=TH!A1566),"154",IF(AND(G1566="632",'632 - CPSX'!$K$7=TH!A1566),"632",IF(AND(G1566="6421",'641 - CPSX'!$K$7=TH!A1566),"641",IF(AND(G1566="6422",'642 - CPSX'!$N$7=TH!A1566),"642",IF(AND(G1566="242",'242 - CPSX'!$L$7=TH!A1566),"242","")))))</f>
        <v/>
      </c>
    </row>
    <row r="1567" spans="1:9">
      <c r="A1567" s="6">
        <f>IF(B1567&lt;&gt;"",IF(OR(AND(G1567="154",'154 - CPSX'!$L$7="..."),AND(G1567="632",'632 - CPSX'!$K$7="..."),AND(G1567="641",'641 - CPSX'!$K$7="..."),AND(G1567="642",'642 - CPSX'!$N$7="..."),AND(G1567="242",'242 - CPSX'!$L$7="...")),"...",MONTH(B1567)),"")</f>
        <v>7</v>
      </c>
      <c r="B1567" s="10">
        <f t="shared" si="0"/>
        <v>41831</v>
      </c>
      <c r="C1567" s="11" t="s">
        <v>585</v>
      </c>
      <c r="D1567" s="10">
        <v>41831</v>
      </c>
      <c r="E1567" s="8" t="s">
        <v>598</v>
      </c>
      <c r="F1567" s="5">
        <v>226119958</v>
      </c>
      <c r="G1567" s="15" t="s">
        <v>98</v>
      </c>
      <c r="H1567" s="7" t="s">
        <v>99</v>
      </c>
      <c r="I1567" s="5" t="str">
        <f>IF(AND(G1567="154",'154 - CPSX'!$L$7=TH!A1567),"154",IF(AND(G1567="632",'632 - CPSX'!$K$7=TH!A1567),"632",IF(AND(G1567="6421",'641 - CPSX'!$K$7=TH!A1567),"641",IF(AND(G1567="6422",'642 - CPSX'!$N$7=TH!A1567),"642",IF(AND(G1567="242",'242 - CPSX'!$L$7=TH!A1567),"242","")))))</f>
        <v/>
      </c>
    </row>
    <row r="1568" spans="1:9">
      <c r="A1568" s="6">
        <f>IF(B1568&lt;&gt;"",IF(OR(AND(G1568="154",'154 - CPSX'!$L$7="..."),AND(G1568="632",'632 - CPSX'!$K$7="..."),AND(G1568="641",'641 - CPSX'!$K$7="..."),AND(G1568="642",'642 - CPSX'!$N$7="..."),AND(G1568="242",'242 - CPSX'!$L$7="...")),"...",MONTH(B1568)),"")</f>
        <v>4</v>
      </c>
      <c r="B1568" s="10">
        <f t="shared" ref="B1568:B1599" si="1">D1568</f>
        <v>41758</v>
      </c>
      <c r="C1568" s="11" t="s">
        <v>592</v>
      </c>
      <c r="D1568" s="10">
        <v>41758</v>
      </c>
      <c r="E1568" s="8" t="s">
        <v>599</v>
      </c>
      <c r="F1568" s="5">
        <v>300264181</v>
      </c>
      <c r="G1568" s="15" t="s">
        <v>98</v>
      </c>
      <c r="H1568" s="7" t="s">
        <v>99</v>
      </c>
      <c r="I1568" s="5" t="str">
        <f>IF(AND(G1568="154",'154 - CPSX'!$L$7=TH!A1568),"154",IF(AND(G1568="632",'632 - CPSX'!$K$7=TH!A1568),"632",IF(AND(G1568="6421",'641 - CPSX'!$K$7=TH!A1568),"641",IF(AND(G1568="6422",'642 - CPSX'!$N$7=TH!A1568),"642",IF(AND(G1568="242",'242 - CPSX'!$L$7=TH!A1568),"242","")))))</f>
        <v/>
      </c>
    </row>
    <row r="1569" spans="1:9">
      <c r="A1569" s="6">
        <f>IF(B1569&lt;&gt;"",IF(OR(AND(G1569="154",'154 - CPSX'!$L$7="..."),AND(G1569="632",'632 - CPSX'!$K$7="..."),AND(G1569="641",'641 - CPSX'!$K$7="..."),AND(G1569="642",'642 - CPSX'!$N$7="..."),AND(G1569="242",'242 - CPSX'!$L$7="...")),"...",MONTH(B1569)),"")</f>
        <v>5</v>
      </c>
      <c r="B1569" s="10">
        <f t="shared" si="1"/>
        <v>41789</v>
      </c>
      <c r="C1569" s="11" t="s">
        <v>592</v>
      </c>
      <c r="D1569" s="10">
        <v>41789</v>
      </c>
      <c r="E1569" s="8" t="s">
        <v>599</v>
      </c>
      <c r="F1569" s="5">
        <v>217073244</v>
      </c>
      <c r="G1569" s="15" t="s">
        <v>98</v>
      </c>
      <c r="H1569" s="7" t="s">
        <v>99</v>
      </c>
      <c r="I1569" s="5" t="str">
        <f>IF(AND(G1569="154",'154 - CPSX'!$L$7=TH!A1569),"154",IF(AND(G1569="632",'632 - CPSX'!$K$7=TH!A1569),"632",IF(AND(G1569="6421",'641 - CPSX'!$K$7=TH!A1569),"641",IF(AND(G1569="6422",'642 - CPSX'!$N$7=TH!A1569),"642",IF(AND(G1569="242",'242 - CPSX'!$L$7=TH!A1569),"242","")))))</f>
        <v/>
      </c>
    </row>
    <row r="1570" spans="1:9">
      <c r="A1570" s="6">
        <f>IF(B1570&lt;&gt;"",IF(OR(AND(G1570="154",'154 - CPSX'!$L$7="..."),AND(G1570="632",'632 - CPSX'!$K$7="..."),AND(G1570="641",'641 - CPSX'!$K$7="..."),AND(G1570="642",'642 - CPSX'!$N$7="..."),AND(G1570="242",'242 - CPSX'!$L$7="...")),"...",MONTH(B1570)),"")</f>
        <v>3</v>
      </c>
      <c r="B1570" s="10">
        <f t="shared" si="1"/>
        <v>41716</v>
      </c>
      <c r="C1570" s="11" t="s">
        <v>587</v>
      </c>
      <c r="D1570" s="10">
        <v>41716</v>
      </c>
      <c r="E1570" s="8" t="s">
        <v>600</v>
      </c>
      <c r="F1570" s="5">
        <v>1093194801</v>
      </c>
      <c r="G1570" s="15" t="s">
        <v>98</v>
      </c>
      <c r="H1570" s="7" t="s">
        <v>99</v>
      </c>
      <c r="I1570" s="5" t="str">
        <f>IF(AND(G1570="154",'154 - CPSX'!$L$7=TH!A1570),"154",IF(AND(G1570="632",'632 - CPSX'!$K$7=TH!A1570),"632",IF(AND(G1570="6421",'641 - CPSX'!$K$7=TH!A1570),"641",IF(AND(G1570="6422",'642 - CPSX'!$N$7=TH!A1570),"642",IF(AND(G1570="242",'242 - CPSX'!$L$7=TH!A1570),"242","")))))</f>
        <v/>
      </c>
    </row>
    <row r="1571" spans="1:9">
      <c r="A1571" s="6">
        <f>IF(B1571&lt;&gt;"",IF(OR(AND(G1571="154",'154 - CPSX'!$L$7="..."),AND(G1571="632",'632 - CPSX'!$K$7="..."),AND(G1571="641",'641 - CPSX'!$K$7="..."),AND(G1571="642",'642 - CPSX'!$N$7="..."),AND(G1571="242",'242 - CPSX'!$L$7="...")),"...",MONTH(B1571)),"")</f>
        <v>7</v>
      </c>
      <c r="B1571" s="10">
        <f t="shared" si="1"/>
        <v>41822</v>
      </c>
      <c r="C1571" s="11" t="s">
        <v>583</v>
      </c>
      <c r="D1571" s="10">
        <v>41822</v>
      </c>
      <c r="E1571" s="8" t="s">
        <v>600</v>
      </c>
      <c r="F1571" s="5">
        <v>834212960</v>
      </c>
      <c r="G1571" s="15" t="s">
        <v>98</v>
      </c>
      <c r="H1571" s="7" t="s">
        <v>99</v>
      </c>
      <c r="I1571" s="5" t="str">
        <f>IF(AND(G1571="154",'154 - CPSX'!$L$7=TH!A1571),"154",IF(AND(G1571="632",'632 - CPSX'!$K$7=TH!A1571),"632",IF(AND(G1571="6421",'641 - CPSX'!$K$7=TH!A1571),"641",IF(AND(G1571="6422",'642 - CPSX'!$N$7=TH!A1571),"642",IF(AND(G1571="242",'242 - CPSX'!$L$7=TH!A1571),"242","")))))</f>
        <v/>
      </c>
    </row>
    <row r="1572" spans="1:9">
      <c r="A1572" s="6">
        <f>IF(B1572&lt;&gt;"",IF(OR(AND(G1572="154",'154 - CPSX'!$L$7="..."),AND(G1572="632",'632 - CPSX'!$K$7="..."),AND(G1572="641",'641 - CPSX'!$K$7="..."),AND(G1572="642",'642 - CPSX'!$N$7="..."),AND(G1572="242",'242 - CPSX'!$L$7="...")),"...",MONTH(B1572)),"")</f>
        <v>10</v>
      </c>
      <c r="B1572" s="10">
        <f t="shared" si="1"/>
        <v>41920</v>
      </c>
      <c r="C1572" s="11" t="s">
        <v>583</v>
      </c>
      <c r="D1572" s="10">
        <v>41920</v>
      </c>
      <c r="E1572" s="8" t="s">
        <v>600</v>
      </c>
      <c r="F1572" s="5">
        <v>933577546</v>
      </c>
      <c r="G1572" s="15" t="s">
        <v>98</v>
      </c>
      <c r="H1572" s="7" t="s">
        <v>99</v>
      </c>
      <c r="I1572" s="5" t="str">
        <f>IF(AND(G1572="154",'154 - CPSX'!$L$7=TH!A1572),"154",IF(AND(G1572="632",'632 - CPSX'!$K$7=TH!A1572),"632",IF(AND(G1572="6421",'641 - CPSX'!$K$7=TH!A1572),"641",IF(AND(G1572="6422",'642 - CPSX'!$N$7=TH!A1572),"642",IF(AND(G1572="242",'242 - CPSX'!$L$7=TH!A1572),"242","")))))</f>
        <v/>
      </c>
    </row>
    <row r="1573" spans="1:9">
      <c r="A1573" s="6">
        <f>IF(B1573&lt;&gt;"",IF(OR(AND(G1573="154",'154 - CPSX'!$L$7="..."),AND(G1573="632",'632 - CPSX'!$K$7="..."),AND(G1573="641",'641 - CPSX'!$K$7="..."),AND(G1573="642",'642 - CPSX'!$N$7="..."),AND(G1573="242",'242 - CPSX'!$L$7="...")),"...",MONTH(B1573)),"")</f>
        <v>5</v>
      </c>
      <c r="B1573" s="10">
        <f t="shared" si="1"/>
        <v>41782</v>
      </c>
      <c r="C1573" s="11" t="s">
        <v>585</v>
      </c>
      <c r="D1573" s="10">
        <v>41782</v>
      </c>
      <c r="E1573" s="8" t="s">
        <v>601</v>
      </c>
      <c r="F1573" s="5">
        <v>92091480</v>
      </c>
      <c r="G1573" s="15" t="s">
        <v>98</v>
      </c>
      <c r="H1573" s="7" t="s">
        <v>99</v>
      </c>
      <c r="I1573" s="5" t="str">
        <f>IF(AND(G1573="154",'154 - CPSX'!$L$7=TH!A1573),"154",IF(AND(G1573="632",'632 - CPSX'!$K$7=TH!A1573),"632",IF(AND(G1573="6421",'641 - CPSX'!$K$7=TH!A1573),"641",IF(AND(G1573="6422",'642 - CPSX'!$N$7=TH!A1573),"642",IF(AND(G1573="242",'242 - CPSX'!$L$7=TH!A1573),"242","")))))</f>
        <v/>
      </c>
    </row>
    <row r="1574" spans="1:9">
      <c r="A1574" s="6">
        <f>IF(B1574&lt;&gt;"",IF(OR(AND(G1574="154",'154 - CPSX'!$L$7="..."),AND(G1574="632",'632 - CPSX'!$K$7="..."),AND(G1574="641",'641 - CPSX'!$K$7="..."),AND(G1574="642",'642 - CPSX'!$N$7="..."),AND(G1574="242",'242 - CPSX'!$L$7="...")),"...",MONTH(B1574)),"")</f>
        <v>6</v>
      </c>
      <c r="B1574" s="10">
        <f t="shared" si="1"/>
        <v>41795</v>
      </c>
      <c r="C1574" s="11" t="s">
        <v>583</v>
      </c>
      <c r="D1574" s="10">
        <v>41795</v>
      </c>
      <c r="E1574" s="8" t="s">
        <v>602</v>
      </c>
      <c r="F1574" s="5">
        <v>1685587131</v>
      </c>
      <c r="G1574" s="15" t="s">
        <v>98</v>
      </c>
      <c r="H1574" s="7" t="s">
        <v>99</v>
      </c>
      <c r="I1574" s="5" t="str">
        <f>IF(AND(G1574="154",'154 - CPSX'!$L$7=TH!A1574),"154",IF(AND(G1574="632",'632 - CPSX'!$K$7=TH!A1574),"632",IF(AND(G1574="6421",'641 - CPSX'!$K$7=TH!A1574),"641",IF(AND(G1574="6422",'642 - CPSX'!$N$7=TH!A1574),"642",IF(AND(G1574="242",'242 - CPSX'!$L$7=TH!A1574),"242","")))))</f>
        <v/>
      </c>
    </row>
    <row r="1575" spans="1:9">
      <c r="A1575" s="6">
        <f>IF(B1575&lt;&gt;"",IF(OR(AND(G1575="154",'154 - CPSX'!$L$7="..."),AND(G1575="632",'632 - CPSX'!$K$7="..."),AND(G1575="641",'641 - CPSX'!$K$7="..."),AND(G1575="642",'642 - CPSX'!$N$7="..."),AND(G1575="242",'242 - CPSX'!$L$7="...")),"...",MONTH(B1575)),"")</f>
        <v>7</v>
      </c>
      <c r="B1575" s="10">
        <f t="shared" si="1"/>
        <v>41822</v>
      </c>
      <c r="C1575" s="11" t="s">
        <v>583</v>
      </c>
      <c r="D1575" s="10">
        <v>41822</v>
      </c>
      <c r="E1575" s="8" t="s">
        <v>603</v>
      </c>
      <c r="F1575" s="5">
        <v>312348927</v>
      </c>
      <c r="G1575" s="15" t="s">
        <v>98</v>
      </c>
      <c r="H1575" s="7" t="s">
        <v>99</v>
      </c>
      <c r="I1575" s="5" t="str">
        <f>IF(AND(G1575="154",'154 - CPSX'!$L$7=TH!A1575),"154",IF(AND(G1575="632",'632 - CPSX'!$K$7=TH!A1575),"632",IF(AND(G1575="6421",'641 - CPSX'!$K$7=TH!A1575),"641",IF(AND(G1575="6422",'642 - CPSX'!$N$7=TH!A1575),"642",IF(AND(G1575="242",'242 - CPSX'!$L$7=TH!A1575),"242","")))))</f>
        <v/>
      </c>
    </row>
    <row r="1576" spans="1:9">
      <c r="A1576" s="6">
        <f>IF(B1576&lt;&gt;"",IF(OR(AND(G1576="154",'154 - CPSX'!$L$7="..."),AND(G1576="632",'632 - CPSX'!$K$7="..."),AND(G1576="641",'641 - CPSX'!$K$7="..."),AND(G1576="642",'642 - CPSX'!$N$7="..."),AND(G1576="242",'242 - CPSX'!$L$7="...")),"...",MONTH(B1576)),"")</f>
        <v>8</v>
      </c>
      <c r="B1576" s="10">
        <f t="shared" si="1"/>
        <v>41864</v>
      </c>
      <c r="C1576" s="11" t="s">
        <v>583</v>
      </c>
      <c r="D1576" s="10">
        <v>41864</v>
      </c>
      <c r="E1576" s="8" t="s">
        <v>604</v>
      </c>
      <c r="F1576" s="5">
        <v>431808751</v>
      </c>
      <c r="G1576" s="15" t="s">
        <v>98</v>
      </c>
      <c r="H1576" s="7" t="s">
        <v>99</v>
      </c>
      <c r="I1576" s="5" t="str">
        <f>IF(AND(G1576="154",'154 - CPSX'!$L$7=TH!A1576),"154",IF(AND(G1576="632",'632 - CPSX'!$K$7=TH!A1576),"632",IF(AND(G1576="6421",'641 - CPSX'!$K$7=TH!A1576),"641",IF(AND(G1576="6422",'642 - CPSX'!$N$7=TH!A1576),"642",IF(AND(G1576="242",'242 - CPSX'!$L$7=TH!A1576),"242","")))))</f>
        <v/>
      </c>
    </row>
    <row r="1577" spans="1:9">
      <c r="A1577" s="6">
        <f>IF(B1577&lt;&gt;"",IF(OR(AND(G1577="154",'154 - CPSX'!$L$7="..."),AND(G1577="632",'632 - CPSX'!$K$7="..."),AND(G1577="641",'641 - CPSX'!$K$7="..."),AND(G1577="642",'642 - CPSX'!$N$7="..."),AND(G1577="242",'242 - CPSX'!$L$7="...")),"...",MONTH(B1577)),"")</f>
        <v>11</v>
      </c>
      <c r="B1577" s="10">
        <f t="shared" si="1"/>
        <v>41957</v>
      </c>
      <c r="C1577" s="11" t="s">
        <v>587</v>
      </c>
      <c r="D1577" s="10">
        <v>41957</v>
      </c>
      <c r="E1577" s="8" t="s">
        <v>604</v>
      </c>
      <c r="F1577" s="5">
        <v>201278203</v>
      </c>
      <c r="G1577" s="15" t="s">
        <v>98</v>
      </c>
      <c r="H1577" s="7" t="s">
        <v>99</v>
      </c>
      <c r="I1577" s="5" t="str">
        <f>IF(AND(G1577="154",'154 - CPSX'!$L$7=TH!A1577),"154",IF(AND(G1577="632",'632 - CPSX'!$K$7=TH!A1577),"632",IF(AND(G1577="6421",'641 - CPSX'!$K$7=TH!A1577),"641",IF(AND(G1577="6422",'642 - CPSX'!$N$7=TH!A1577),"642",IF(AND(G1577="242",'242 - CPSX'!$L$7=TH!A1577),"242","")))))</f>
        <v/>
      </c>
    </row>
    <row r="1578" spans="1:9">
      <c r="A1578" s="6">
        <f>IF(B1578&lt;&gt;"",IF(OR(AND(G1578="154",'154 - CPSX'!$L$7="..."),AND(G1578="632",'632 - CPSX'!$K$7="..."),AND(G1578="641",'641 - CPSX'!$K$7="..."),AND(G1578="642",'642 - CPSX'!$N$7="..."),AND(G1578="242",'242 - CPSX'!$L$7="...")),"...",MONTH(B1578)),"")</f>
        <v>12</v>
      </c>
      <c r="B1578" s="10">
        <f t="shared" si="1"/>
        <v>41999</v>
      </c>
      <c r="C1578" s="11" t="s">
        <v>592</v>
      </c>
      <c r="D1578" s="10">
        <v>41999</v>
      </c>
      <c r="E1578" s="8" t="s">
        <v>604</v>
      </c>
      <c r="F1578" s="5">
        <v>550490497</v>
      </c>
      <c r="G1578" s="15" t="s">
        <v>98</v>
      </c>
      <c r="H1578" s="7" t="s">
        <v>99</v>
      </c>
      <c r="I1578" s="5" t="str">
        <f>IF(AND(G1578="154",'154 - CPSX'!$L$7=TH!A1578),"154",IF(AND(G1578="632",'632 - CPSX'!$K$7=TH!A1578),"632",IF(AND(G1578="6421",'641 - CPSX'!$K$7=TH!A1578),"641",IF(AND(G1578="6422",'642 - CPSX'!$N$7=TH!A1578),"642",IF(AND(G1578="242",'242 - CPSX'!$L$7=TH!A1578),"242","")))))</f>
        <v/>
      </c>
    </row>
    <row r="1579" spans="1:9">
      <c r="A1579" s="6">
        <f>IF(B1579&lt;&gt;"",IF(OR(AND(G1579="154",'154 - CPSX'!$L$7="..."),AND(G1579="632",'632 - CPSX'!$K$7="..."),AND(G1579="641",'641 - CPSX'!$K$7="..."),AND(G1579="642",'642 - CPSX'!$N$7="..."),AND(G1579="242",'242 - CPSX'!$L$7="...")),"...",MONTH(B1579)),"")</f>
        <v>8</v>
      </c>
      <c r="B1579" s="10">
        <f t="shared" si="1"/>
        <v>41864</v>
      </c>
      <c r="C1579" s="11" t="s">
        <v>583</v>
      </c>
      <c r="D1579" s="10">
        <v>41864</v>
      </c>
      <c r="E1579" s="8" t="s">
        <v>605</v>
      </c>
      <c r="F1579" s="5">
        <v>486763927</v>
      </c>
      <c r="G1579" s="15" t="s">
        <v>98</v>
      </c>
      <c r="H1579" s="7" t="s">
        <v>99</v>
      </c>
      <c r="I1579" s="5" t="str">
        <f>IF(AND(G1579="154",'154 - CPSX'!$L$7=TH!A1579),"154",IF(AND(G1579="632",'632 - CPSX'!$K$7=TH!A1579),"632",IF(AND(G1579="6421",'641 - CPSX'!$K$7=TH!A1579),"641",IF(AND(G1579="6422",'642 - CPSX'!$N$7=TH!A1579),"642",IF(AND(G1579="242",'242 - CPSX'!$L$7=TH!A1579),"242","")))))</f>
        <v/>
      </c>
    </row>
    <row r="1580" spans="1:9">
      <c r="A1580" s="6">
        <f>IF(B1580&lt;&gt;"",IF(OR(AND(G1580="154",'154 - CPSX'!$L$7="..."),AND(G1580="632",'632 - CPSX'!$K$7="..."),AND(G1580="641",'641 - CPSX'!$K$7="..."),AND(G1580="642",'642 - CPSX'!$N$7="..."),AND(G1580="242",'242 - CPSX'!$L$7="...")),"...",MONTH(B1580)),"")</f>
        <v>11</v>
      </c>
      <c r="B1580" s="10">
        <f t="shared" si="1"/>
        <v>41957</v>
      </c>
      <c r="C1580" s="11" t="s">
        <v>587</v>
      </c>
      <c r="D1580" s="10">
        <v>41957</v>
      </c>
      <c r="E1580" s="8" t="s">
        <v>605</v>
      </c>
      <c r="F1580" s="5">
        <v>35127621</v>
      </c>
      <c r="G1580" s="15" t="s">
        <v>98</v>
      </c>
      <c r="H1580" s="7" t="s">
        <v>99</v>
      </c>
      <c r="I1580" s="5" t="str">
        <f>IF(AND(G1580="154",'154 - CPSX'!$L$7=TH!A1580),"154",IF(AND(G1580="632",'632 - CPSX'!$K$7=TH!A1580),"632",IF(AND(G1580="6421",'641 - CPSX'!$K$7=TH!A1580),"641",IF(AND(G1580="6422",'642 - CPSX'!$N$7=TH!A1580),"642",IF(AND(G1580="242",'242 - CPSX'!$L$7=TH!A1580),"242","")))))</f>
        <v/>
      </c>
    </row>
    <row r="1581" spans="1:9">
      <c r="A1581" s="6">
        <f>IF(B1581&lt;&gt;"",IF(OR(AND(G1581="154",'154 - CPSX'!$L$7="..."),AND(G1581="632",'632 - CPSX'!$K$7="..."),AND(G1581="641",'641 - CPSX'!$K$7="..."),AND(G1581="642",'642 - CPSX'!$N$7="..."),AND(G1581="242",'242 - CPSX'!$L$7="...")),"...",MONTH(B1581)),"")</f>
        <v>12</v>
      </c>
      <c r="B1581" s="10">
        <f t="shared" si="1"/>
        <v>41999</v>
      </c>
      <c r="C1581" s="11" t="s">
        <v>592</v>
      </c>
      <c r="D1581" s="10">
        <v>41999</v>
      </c>
      <c r="E1581" s="8" t="s">
        <v>605</v>
      </c>
      <c r="F1581" s="5">
        <v>796957355</v>
      </c>
      <c r="G1581" s="15" t="s">
        <v>98</v>
      </c>
      <c r="H1581" s="7" t="s">
        <v>99</v>
      </c>
      <c r="I1581" s="5" t="str">
        <f>IF(AND(G1581="154",'154 - CPSX'!$L$7=TH!A1581),"154",IF(AND(G1581="632",'632 - CPSX'!$K$7=TH!A1581),"632",IF(AND(G1581="6421",'641 - CPSX'!$K$7=TH!A1581),"641",IF(AND(G1581="6422",'642 - CPSX'!$N$7=TH!A1581),"642",IF(AND(G1581="242",'242 - CPSX'!$L$7=TH!A1581),"242","")))))</f>
        <v/>
      </c>
    </row>
    <row r="1582" spans="1:9">
      <c r="A1582" s="6">
        <f>IF(B1582&lt;&gt;"",IF(OR(AND(G1582="154",'154 - CPSX'!$L$7="..."),AND(G1582="632",'632 - CPSX'!$K$7="..."),AND(G1582="641",'641 - CPSX'!$K$7="..."),AND(G1582="642",'642 - CPSX'!$N$7="..."),AND(G1582="242",'242 - CPSX'!$L$7="...")),"...",MONTH(B1582)),"")</f>
        <v>8</v>
      </c>
      <c r="B1582" s="10">
        <f t="shared" si="1"/>
        <v>41864</v>
      </c>
      <c r="C1582" s="11" t="s">
        <v>583</v>
      </c>
      <c r="D1582" s="10">
        <v>41864</v>
      </c>
      <c r="E1582" s="8" t="s">
        <v>606</v>
      </c>
      <c r="F1582" s="5">
        <v>131085667</v>
      </c>
      <c r="G1582" s="15" t="s">
        <v>98</v>
      </c>
      <c r="H1582" s="7" t="s">
        <v>99</v>
      </c>
      <c r="I1582" s="5" t="str">
        <f>IF(AND(G1582="154",'154 - CPSX'!$L$7=TH!A1582),"154",IF(AND(G1582="632",'632 - CPSX'!$K$7=TH!A1582),"632",IF(AND(G1582="6421",'641 - CPSX'!$K$7=TH!A1582),"641",IF(AND(G1582="6422",'642 - CPSX'!$N$7=TH!A1582),"642",IF(AND(G1582="242",'242 - CPSX'!$L$7=TH!A1582),"242","")))))</f>
        <v/>
      </c>
    </row>
    <row r="1583" spans="1:9">
      <c r="A1583" s="6">
        <f>IF(B1583&lt;&gt;"",IF(OR(AND(G1583="154",'154 - CPSX'!$L$7="..."),AND(G1583="632",'632 - CPSX'!$K$7="..."),AND(G1583="641",'641 - CPSX'!$K$7="..."),AND(G1583="642",'642 - CPSX'!$N$7="..."),AND(G1583="242",'242 - CPSX'!$L$7="...")),"...",MONTH(B1583)),"")</f>
        <v>11</v>
      </c>
      <c r="B1583" s="10">
        <f t="shared" si="1"/>
        <v>41957</v>
      </c>
      <c r="C1583" s="11" t="s">
        <v>587</v>
      </c>
      <c r="D1583" s="10">
        <v>41957</v>
      </c>
      <c r="E1583" s="8" t="s">
        <v>606</v>
      </c>
      <c r="F1583" s="5">
        <v>1731311693</v>
      </c>
      <c r="G1583" s="15" t="s">
        <v>98</v>
      </c>
      <c r="H1583" s="7" t="s">
        <v>99</v>
      </c>
      <c r="I1583" s="5" t="str">
        <f>IF(AND(G1583="154",'154 - CPSX'!$L$7=TH!A1583),"154",IF(AND(G1583="632",'632 - CPSX'!$K$7=TH!A1583),"632",IF(AND(G1583="6421",'641 - CPSX'!$K$7=TH!A1583),"641",IF(AND(G1583="6422",'642 - CPSX'!$N$7=TH!A1583),"642",IF(AND(G1583="242",'242 - CPSX'!$L$7=TH!A1583),"242","")))))</f>
        <v/>
      </c>
    </row>
    <row r="1584" spans="1:9">
      <c r="A1584" s="6">
        <f>IF(B1584&lt;&gt;"",IF(OR(AND(G1584="154",'154 - CPSX'!$L$7="..."),AND(G1584="632",'632 - CPSX'!$K$7="..."),AND(G1584="641",'641 - CPSX'!$K$7="..."),AND(G1584="642",'642 - CPSX'!$N$7="..."),AND(G1584="242",'242 - CPSX'!$L$7="...")),"...",MONTH(B1584)),"")</f>
        <v>8</v>
      </c>
      <c r="B1584" s="10">
        <f t="shared" si="1"/>
        <v>41864</v>
      </c>
      <c r="C1584" s="11" t="s">
        <v>583</v>
      </c>
      <c r="D1584" s="10">
        <v>41864</v>
      </c>
      <c r="E1584" s="8" t="s">
        <v>607</v>
      </c>
      <c r="F1584" s="5">
        <v>588876741</v>
      </c>
      <c r="G1584" s="15" t="s">
        <v>98</v>
      </c>
      <c r="H1584" s="7" t="s">
        <v>99</v>
      </c>
      <c r="I1584" s="5" t="str">
        <f>IF(AND(G1584="154",'154 - CPSX'!$L$7=TH!A1584),"154",IF(AND(G1584="632",'632 - CPSX'!$K$7=TH!A1584),"632",IF(AND(G1584="6421",'641 - CPSX'!$K$7=TH!A1584),"641",IF(AND(G1584="6422",'642 - CPSX'!$N$7=TH!A1584),"642",IF(AND(G1584="242",'242 - CPSX'!$L$7=TH!A1584),"242","")))))</f>
        <v/>
      </c>
    </row>
    <row r="1585" spans="1:9">
      <c r="A1585" s="6">
        <f>IF(B1585&lt;&gt;"",IF(OR(AND(G1585="154",'154 - CPSX'!$L$7="..."),AND(G1585="632",'632 - CPSX'!$K$7="..."),AND(G1585="641",'641 - CPSX'!$K$7="..."),AND(G1585="642",'642 - CPSX'!$N$7="..."),AND(G1585="242",'242 - CPSX'!$L$7="...")),"...",MONTH(B1585)),"")</f>
        <v>12</v>
      </c>
      <c r="B1585" s="10">
        <f t="shared" si="1"/>
        <v>41999</v>
      </c>
      <c r="C1585" s="11" t="s">
        <v>592</v>
      </c>
      <c r="D1585" s="10">
        <v>41999</v>
      </c>
      <c r="E1585" s="8" t="s">
        <v>607</v>
      </c>
      <c r="F1585" s="5">
        <v>358474659</v>
      </c>
      <c r="G1585" s="15" t="s">
        <v>98</v>
      </c>
      <c r="H1585" s="7" t="s">
        <v>99</v>
      </c>
      <c r="I1585" s="5" t="str">
        <f>IF(AND(G1585="154",'154 - CPSX'!$L$7=TH!A1585),"154",IF(AND(G1585="632",'632 - CPSX'!$K$7=TH!A1585),"632",IF(AND(G1585="6421",'641 - CPSX'!$K$7=TH!A1585),"641",IF(AND(G1585="6422",'642 - CPSX'!$N$7=TH!A1585),"642",IF(AND(G1585="242",'242 - CPSX'!$L$7=TH!A1585),"242","")))))</f>
        <v/>
      </c>
    </row>
    <row r="1586" spans="1:9">
      <c r="A1586" s="6">
        <f>IF(B1586&lt;&gt;"",IF(OR(AND(G1586="154",'154 - CPSX'!$L$7="..."),AND(G1586="632",'632 - CPSX'!$K$7="..."),AND(G1586="641",'641 - CPSX'!$K$7="..."),AND(G1586="642",'642 - CPSX'!$N$7="..."),AND(G1586="242",'242 - CPSX'!$L$7="...")),"...",MONTH(B1586)),"")</f>
        <v>8</v>
      </c>
      <c r="B1586" s="10">
        <f t="shared" si="1"/>
        <v>41864</v>
      </c>
      <c r="C1586" s="11" t="s">
        <v>583</v>
      </c>
      <c r="D1586" s="10">
        <v>41864</v>
      </c>
      <c r="E1586" s="8" t="s">
        <v>608</v>
      </c>
      <c r="F1586" s="5">
        <v>145401664</v>
      </c>
      <c r="G1586" s="15" t="s">
        <v>98</v>
      </c>
      <c r="H1586" s="7" t="s">
        <v>99</v>
      </c>
      <c r="I1586" s="5" t="str">
        <f>IF(AND(G1586="154",'154 - CPSX'!$L$7=TH!A1586),"154",IF(AND(G1586="632",'632 - CPSX'!$K$7=TH!A1586),"632",IF(AND(G1586="6421",'641 - CPSX'!$K$7=TH!A1586),"641",IF(AND(G1586="6422",'642 - CPSX'!$N$7=TH!A1586),"642",IF(AND(G1586="242",'242 - CPSX'!$L$7=TH!A1586),"242","")))))</f>
        <v/>
      </c>
    </row>
    <row r="1587" spans="1:9">
      <c r="A1587" s="6">
        <f>IF(B1587&lt;&gt;"",IF(OR(AND(G1587="154",'154 - CPSX'!$L$7="..."),AND(G1587="632",'632 - CPSX'!$K$7="..."),AND(G1587="641",'641 - CPSX'!$K$7="..."),AND(G1587="642",'642 - CPSX'!$N$7="..."),AND(G1587="242",'242 - CPSX'!$L$7="...")),"...",MONTH(B1587)),"")</f>
        <v>11</v>
      </c>
      <c r="B1587" s="10">
        <f t="shared" si="1"/>
        <v>41957</v>
      </c>
      <c r="C1587" s="11" t="s">
        <v>587</v>
      </c>
      <c r="D1587" s="10">
        <v>41957</v>
      </c>
      <c r="E1587" s="8" t="s">
        <v>608</v>
      </c>
      <c r="F1587" s="5">
        <v>1472201435</v>
      </c>
      <c r="G1587" s="15" t="s">
        <v>98</v>
      </c>
      <c r="H1587" s="7" t="s">
        <v>99</v>
      </c>
      <c r="I1587" s="5" t="str">
        <f>IF(AND(G1587="154",'154 - CPSX'!$L$7=TH!A1587),"154",IF(AND(G1587="632",'632 - CPSX'!$K$7=TH!A1587),"632",IF(AND(G1587="6421",'641 - CPSX'!$K$7=TH!A1587),"641",IF(AND(G1587="6422",'642 - CPSX'!$N$7=TH!A1587),"642",IF(AND(G1587="242",'242 - CPSX'!$L$7=TH!A1587),"242","")))))</f>
        <v/>
      </c>
    </row>
    <row r="1588" spans="1:9">
      <c r="A1588" s="6">
        <f>IF(B1588&lt;&gt;"",IF(OR(AND(G1588="154",'154 - CPSX'!$L$7="..."),AND(G1588="632",'632 - CPSX'!$K$7="..."),AND(G1588="641",'641 - CPSX'!$K$7="..."),AND(G1588="642",'642 - CPSX'!$N$7="..."),AND(G1588="242",'242 - CPSX'!$L$7="...")),"...",MONTH(B1588)),"")</f>
        <v>1</v>
      </c>
      <c r="B1588" s="10">
        <f t="shared" si="1"/>
        <v>41664</v>
      </c>
      <c r="C1588" s="11" t="s">
        <v>586</v>
      </c>
      <c r="D1588" s="10">
        <v>41664</v>
      </c>
      <c r="E1588" s="8" t="s">
        <v>609</v>
      </c>
      <c r="F1588" s="5">
        <v>6511491</v>
      </c>
      <c r="G1588" s="15" t="s">
        <v>98</v>
      </c>
      <c r="H1588" s="7" t="s">
        <v>99</v>
      </c>
      <c r="I1588" s="5" t="str">
        <f>IF(AND(G1588="154",'154 - CPSX'!$L$7=TH!A1588),"154",IF(AND(G1588="632",'632 - CPSX'!$K$7=TH!A1588),"632",IF(AND(G1588="6421",'641 - CPSX'!$K$7=TH!A1588),"641",IF(AND(G1588="6422",'642 - CPSX'!$N$7=TH!A1588),"642",IF(AND(G1588="242",'242 - CPSX'!$L$7=TH!A1588),"242","")))))</f>
        <v>632</v>
      </c>
    </row>
    <row r="1589" spans="1:9">
      <c r="A1589" s="6">
        <f>IF(B1589&lt;&gt;"",IF(OR(AND(G1589="154",'154 - CPSX'!$L$7="..."),AND(G1589="632",'632 - CPSX'!$K$7="..."),AND(G1589="641",'641 - CPSX'!$K$7="..."),AND(G1589="642",'642 - CPSX'!$N$7="..."),AND(G1589="242",'242 - CPSX'!$L$7="...")),"...",MONTH(B1589)),"")</f>
        <v>1</v>
      </c>
      <c r="B1589" s="10">
        <f t="shared" si="1"/>
        <v>41664</v>
      </c>
      <c r="C1589" s="11" t="s">
        <v>586</v>
      </c>
      <c r="D1589" s="10">
        <v>41664</v>
      </c>
      <c r="E1589" s="8" t="s">
        <v>610</v>
      </c>
      <c r="F1589" s="5">
        <v>1417467</v>
      </c>
      <c r="G1589" s="15" t="s">
        <v>98</v>
      </c>
      <c r="H1589" s="7" t="s">
        <v>99</v>
      </c>
      <c r="I1589" s="5" t="str">
        <f>IF(AND(G1589="154",'154 - CPSX'!$L$7=TH!A1589),"154",IF(AND(G1589="632",'632 - CPSX'!$K$7=TH!A1589),"632",IF(AND(G1589="6421",'641 - CPSX'!$K$7=TH!A1589),"641",IF(AND(G1589="6422",'642 - CPSX'!$N$7=TH!A1589),"642",IF(AND(G1589="242",'242 - CPSX'!$L$7=TH!A1589),"242","")))))</f>
        <v>632</v>
      </c>
    </row>
    <row r="1590" spans="1:9">
      <c r="A1590" s="6">
        <f>IF(B1590&lt;&gt;"",IF(OR(AND(G1590="154",'154 - CPSX'!$L$7="..."),AND(G1590="632",'632 - CPSX'!$K$7="..."),AND(G1590="641",'641 - CPSX'!$K$7="..."),AND(G1590="642",'642 - CPSX'!$N$7="..."),AND(G1590="242",'242 - CPSX'!$L$7="...")),"...",MONTH(B1590)),"")</f>
        <v>1</v>
      </c>
      <c r="B1590" s="10">
        <f t="shared" si="1"/>
        <v>41664</v>
      </c>
      <c r="C1590" s="11" t="s">
        <v>586</v>
      </c>
      <c r="D1590" s="10">
        <v>41664</v>
      </c>
      <c r="E1590" s="8" t="s">
        <v>611</v>
      </c>
      <c r="F1590" s="5">
        <v>9973779</v>
      </c>
      <c r="G1590" s="15" t="s">
        <v>98</v>
      </c>
      <c r="H1590" s="7" t="s">
        <v>99</v>
      </c>
      <c r="I1590" s="5" t="str">
        <f>IF(AND(G1590="154",'154 - CPSX'!$L$7=TH!A1590),"154",IF(AND(G1590="632",'632 - CPSX'!$K$7=TH!A1590),"632",IF(AND(G1590="6421",'641 - CPSX'!$K$7=TH!A1590),"641",IF(AND(G1590="6422",'642 - CPSX'!$N$7=TH!A1590),"642",IF(AND(G1590="242",'242 - CPSX'!$L$7=TH!A1590),"242","")))))</f>
        <v>632</v>
      </c>
    </row>
    <row r="1591" spans="1:9">
      <c r="A1591" s="6">
        <f>IF(B1591&lt;&gt;"",IF(OR(AND(G1591="154",'154 - CPSX'!$L$7="..."),AND(G1591="632",'632 - CPSX'!$K$7="..."),AND(G1591="641",'641 - CPSX'!$K$7="..."),AND(G1591="642",'642 - CPSX'!$N$7="..."),AND(G1591="242",'242 - CPSX'!$L$7="...")),"...",MONTH(B1591)),"")</f>
        <v>1</v>
      </c>
      <c r="B1591" s="10">
        <f t="shared" si="1"/>
        <v>41664</v>
      </c>
      <c r="C1591" s="11" t="s">
        <v>586</v>
      </c>
      <c r="D1591" s="10">
        <v>41664</v>
      </c>
      <c r="E1591" s="8" t="s">
        <v>612</v>
      </c>
      <c r="F1591" s="5">
        <v>228658</v>
      </c>
      <c r="G1591" s="15" t="s">
        <v>98</v>
      </c>
      <c r="H1591" s="7" t="s">
        <v>99</v>
      </c>
      <c r="I1591" s="5" t="str">
        <f>IF(AND(G1591="154",'154 - CPSX'!$L$7=TH!A1591),"154",IF(AND(G1591="632",'632 - CPSX'!$K$7=TH!A1591),"632",IF(AND(G1591="6421",'641 - CPSX'!$K$7=TH!A1591),"641",IF(AND(G1591="6422",'642 - CPSX'!$N$7=TH!A1591),"642",IF(AND(G1591="242",'242 - CPSX'!$L$7=TH!A1591),"242","")))))</f>
        <v>632</v>
      </c>
    </row>
    <row r="1592" spans="1:9">
      <c r="A1592" s="6">
        <f>IF(B1592&lt;&gt;"",IF(OR(AND(G1592="154",'154 - CPSX'!$L$7="..."),AND(G1592="632",'632 - CPSX'!$K$7="..."),AND(G1592="641",'641 - CPSX'!$K$7="..."),AND(G1592="642",'642 - CPSX'!$N$7="..."),AND(G1592="242",'242 - CPSX'!$L$7="...")),"...",MONTH(B1592)),"")</f>
        <v>1</v>
      </c>
      <c r="B1592" s="10">
        <f t="shared" si="1"/>
        <v>41664</v>
      </c>
      <c r="C1592" s="11" t="s">
        <v>586</v>
      </c>
      <c r="D1592" s="10">
        <v>41664</v>
      </c>
      <c r="E1592" s="8" t="s">
        <v>613</v>
      </c>
      <c r="F1592" s="5">
        <v>3109152</v>
      </c>
      <c r="G1592" s="15" t="s">
        <v>98</v>
      </c>
      <c r="H1592" s="7" t="s">
        <v>99</v>
      </c>
      <c r="I1592" s="5" t="str">
        <f>IF(AND(G1592="154",'154 - CPSX'!$L$7=TH!A1592),"154",IF(AND(G1592="632",'632 - CPSX'!$K$7=TH!A1592),"632",IF(AND(G1592="6421",'641 - CPSX'!$K$7=TH!A1592),"641",IF(AND(G1592="6422",'642 - CPSX'!$N$7=TH!A1592),"642",IF(AND(G1592="242",'242 - CPSX'!$L$7=TH!A1592),"242","")))))</f>
        <v>632</v>
      </c>
    </row>
    <row r="1593" spans="1:9">
      <c r="A1593" s="6">
        <f>IF(B1593&lt;&gt;"",IF(OR(AND(G1593="154",'154 - CPSX'!$L$7="..."),AND(G1593="632",'632 - CPSX'!$K$7="..."),AND(G1593="641",'641 - CPSX'!$K$7="..."),AND(G1593="642",'642 - CPSX'!$N$7="..."),AND(G1593="242",'242 - CPSX'!$L$7="...")),"...",MONTH(B1593)),"")</f>
        <v>5</v>
      </c>
      <c r="B1593" s="10">
        <f t="shared" si="1"/>
        <v>41773</v>
      </c>
      <c r="C1593" s="11" t="s">
        <v>583</v>
      </c>
      <c r="D1593" s="10">
        <v>41773</v>
      </c>
      <c r="E1593" s="8" t="s">
        <v>614</v>
      </c>
      <c r="F1593" s="5">
        <v>1008737792</v>
      </c>
      <c r="G1593" s="15" t="s">
        <v>98</v>
      </c>
      <c r="H1593" s="7" t="s">
        <v>99</v>
      </c>
      <c r="I1593" s="5" t="str">
        <f>IF(AND(G1593="154",'154 - CPSX'!$L$7=TH!A1593),"154",IF(AND(G1593="632",'632 - CPSX'!$K$7=TH!A1593),"632",IF(AND(G1593="6421",'641 - CPSX'!$K$7=TH!A1593),"641",IF(AND(G1593="6422",'642 - CPSX'!$N$7=TH!A1593),"642",IF(AND(G1593="242",'242 - CPSX'!$L$7=TH!A1593),"242","")))))</f>
        <v/>
      </c>
    </row>
    <row r="1594" spans="1:9">
      <c r="A1594" s="6">
        <f>IF(B1594&lt;&gt;"",IF(OR(AND(G1594="154",'154 - CPSX'!$L$7="..."),AND(G1594="632",'632 - CPSX'!$K$7="..."),AND(G1594="641",'641 - CPSX'!$K$7="..."),AND(G1594="642",'642 - CPSX'!$N$7="..."),AND(G1594="242",'242 - CPSX'!$L$7="...")),"...",MONTH(B1594)),"")</f>
        <v>1</v>
      </c>
      <c r="B1594" s="10">
        <f t="shared" si="1"/>
        <v>41654</v>
      </c>
      <c r="C1594" s="11" t="s">
        <v>587</v>
      </c>
      <c r="D1594" s="10">
        <v>41654</v>
      </c>
      <c r="E1594" s="8" t="s">
        <v>615</v>
      </c>
      <c r="F1594" s="5">
        <v>110830207</v>
      </c>
      <c r="G1594" s="15" t="s">
        <v>98</v>
      </c>
      <c r="H1594" s="7" t="s">
        <v>99</v>
      </c>
      <c r="I1594" s="5" t="str">
        <f>IF(AND(G1594="154",'154 - CPSX'!$L$7=TH!A1594),"154",IF(AND(G1594="632",'632 - CPSX'!$K$7=TH!A1594),"632",IF(AND(G1594="6421",'641 - CPSX'!$K$7=TH!A1594),"641",IF(AND(G1594="6422",'642 - CPSX'!$N$7=TH!A1594),"642",IF(AND(G1594="242",'242 - CPSX'!$L$7=TH!A1594),"242","")))))</f>
        <v>632</v>
      </c>
    </row>
    <row r="1595" spans="1:9">
      <c r="A1595" s="6">
        <f>IF(B1595&lt;&gt;"",IF(OR(AND(G1595="154",'154 - CPSX'!$L$7="..."),AND(G1595="632",'632 - CPSX'!$K$7="..."),AND(G1595="641",'641 - CPSX'!$K$7="..."),AND(G1595="642",'642 - CPSX'!$N$7="..."),AND(G1595="242",'242 - CPSX'!$L$7="...")),"...",MONTH(B1595)),"")</f>
        <v>2</v>
      </c>
      <c r="B1595" s="10">
        <f t="shared" si="1"/>
        <v>41680</v>
      </c>
      <c r="C1595" s="11" t="s">
        <v>616</v>
      </c>
      <c r="D1595" s="10">
        <v>41680</v>
      </c>
      <c r="E1595" s="8" t="s">
        <v>615</v>
      </c>
      <c r="F1595" s="5">
        <v>310389468</v>
      </c>
      <c r="G1595" s="15" t="s">
        <v>99</v>
      </c>
      <c r="H1595" s="7" t="s">
        <v>98</v>
      </c>
      <c r="I1595" s="5" t="str">
        <f>IF(AND(G1595="154",'154 - CPSX'!$L$7=TH!A1595),"154",IF(AND(G1595="632",'632 - CPSX'!$K$7=TH!A1595),"632",IF(AND(G1595="6421",'641 - CPSX'!$K$7=TH!A1595),"641",IF(AND(G1595="6422",'642 - CPSX'!$N$7=TH!A1595),"642",IF(AND(G1595="242",'242 - CPSX'!$L$7=TH!A1595),"242","")))))</f>
        <v/>
      </c>
    </row>
    <row r="1596" spans="1:9">
      <c r="A1596" s="6">
        <f>IF(B1596&lt;&gt;"",IF(OR(AND(G1596="154",'154 - CPSX'!$L$7="..."),AND(G1596="632",'632 - CPSX'!$K$7="..."),AND(G1596="641",'641 - CPSX'!$K$7="..."),AND(G1596="642",'642 - CPSX'!$N$7="..."),AND(G1596="242",'242 - CPSX'!$L$7="...")),"...",MONTH(B1596)),"")</f>
        <v>5</v>
      </c>
      <c r="B1596" s="10">
        <f t="shared" si="1"/>
        <v>41773</v>
      </c>
      <c r="C1596" s="11" t="s">
        <v>587</v>
      </c>
      <c r="D1596" s="10">
        <v>41773</v>
      </c>
      <c r="E1596" s="8" t="s">
        <v>615</v>
      </c>
      <c r="F1596" s="5">
        <v>310389468</v>
      </c>
      <c r="G1596" s="15" t="s">
        <v>98</v>
      </c>
      <c r="H1596" s="7" t="s">
        <v>99</v>
      </c>
      <c r="I1596" s="5" t="str">
        <f>IF(AND(G1596="154",'154 - CPSX'!$L$7=TH!A1596),"154",IF(AND(G1596="632",'632 - CPSX'!$K$7=TH!A1596),"632",IF(AND(G1596="6421",'641 - CPSX'!$K$7=TH!A1596),"641",IF(AND(G1596="6422",'642 - CPSX'!$N$7=TH!A1596),"642",IF(AND(G1596="242",'242 - CPSX'!$L$7=TH!A1596),"242","")))))</f>
        <v/>
      </c>
    </row>
    <row r="1597" spans="1:9">
      <c r="A1597" s="6">
        <f>IF(B1597&lt;&gt;"",IF(OR(AND(G1597="154",'154 - CPSX'!$L$7="..."),AND(G1597="632",'632 - CPSX'!$K$7="..."),AND(G1597="641",'641 - CPSX'!$K$7="..."),AND(G1597="642",'642 - CPSX'!$N$7="..."),AND(G1597="242",'242 - CPSX'!$L$7="...")),"...",MONTH(B1597)),"")</f>
        <v>7</v>
      </c>
      <c r="B1597" s="10">
        <f t="shared" si="1"/>
        <v>41822</v>
      </c>
      <c r="C1597" s="11" t="s">
        <v>583</v>
      </c>
      <c r="D1597" s="10">
        <v>41822</v>
      </c>
      <c r="E1597" s="8" t="s">
        <v>615</v>
      </c>
      <c r="F1597" s="5">
        <v>324050845</v>
      </c>
      <c r="G1597" s="15" t="s">
        <v>98</v>
      </c>
      <c r="H1597" s="7" t="s">
        <v>99</v>
      </c>
      <c r="I1597" s="5" t="str">
        <f>IF(AND(G1597="154",'154 - CPSX'!$L$7=TH!A1597),"154",IF(AND(G1597="632",'632 - CPSX'!$K$7=TH!A1597),"632",IF(AND(G1597="6421",'641 - CPSX'!$K$7=TH!A1597),"641",IF(AND(G1597="6422",'642 - CPSX'!$N$7=TH!A1597),"642",IF(AND(G1597="242",'242 - CPSX'!$L$7=TH!A1597),"242","")))))</f>
        <v/>
      </c>
    </row>
    <row r="1598" spans="1:9">
      <c r="A1598" s="6">
        <f>IF(B1598&lt;&gt;"",IF(OR(AND(G1598="154",'154 - CPSX'!$L$7="..."),AND(G1598="632",'632 - CPSX'!$K$7="..."),AND(G1598="641",'641 - CPSX'!$K$7="..."),AND(G1598="642",'642 - CPSX'!$N$7="..."),AND(G1598="242",'242 - CPSX'!$L$7="...")),"...",MONTH(B1598)),"")</f>
        <v>9</v>
      </c>
      <c r="B1598" s="10">
        <f t="shared" si="1"/>
        <v>41898</v>
      </c>
      <c r="C1598" s="11" t="s">
        <v>583</v>
      </c>
      <c r="D1598" s="10">
        <v>41898</v>
      </c>
      <c r="E1598" s="8" t="s">
        <v>615</v>
      </c>
      <c r="F1598" s="5">
        <v>840247877</v>
      </c>
      <c r="G1598" s="15" t="s">
        <v>98</v>
      </c>
      <c r="H1598" s="7" t="s">
        <v>99</v>
      </c>
      <c r="I1598" s="5" t="str">
        <f>IF(AND(G1598="154",'154 - CPSX'!$L$7=TH!A1598),"154",IF(AND(G1598="632",'632 - CPSX'!$K$7=TH!A1598),"632",IF(AND(G1598="6421",'641 - CPSX'!$K$7=TH!A1598),"641",IF(AND(G1598="6422",'642 - CPSX'!$N$7=TH!A1598),"642",IF(AND(G1598="242",'242 - CPSX'!$L$7=TH!A1598),"242","")))))</f>
        <v/>
      </c>
    </row>
    <row r="1599" spans="1:9">
      <c r="A1599" s="6">
        <f>IF(B1599&lt;&gt;"",IF(OR(AND(G1599="154",'154 - CPSX'!$L$7="..."),AND(G1599="632",'632 - CPSX'!$K$7="..."),AND(G1599="641",'641 - CPSX'!$K$7="..."),AND(G1599="642",'642 - CPSX'!$N$7="..."),AND(G1599="242",'242 - CPSX'!$L$7="...")),"...",MONTH(B1599)),"")</f>
        <v>10</v>
      </c>
      <c r="B1599" s="10">
        <f t="shared" si="1"/>
        <v>41920</v>
      </c>
      <c r="C1599" s="11" t="s">
        <v>583</v>
      </c>
      <c r="D1599" s="10">
        <v>41920</v>
      </c>
      <c r="E1599" s="8" t="s">
        <v>615</v>
      </c>
      <c r="F1599" s="5">
        <v>1076845079</v>
      </c>
      <c r="G1599" s="15" t="s">
        <v>98</v>
      </c>
      <c r="H1599" s="7" t="s">
        <v>99</v>
      </c>
      <c r="I1599" s="5" t="str">
        <f>IF(AND(G1599="154",'154 - CPSX'!$L$7=TH!A1599),"154",IF(AND(G1599="632",'632 - CPSX'!$K$7=TH!A1599),"632",IF(AND(G1599="6421",'641 - CPSX'!$K$7=TH!A1599),"641",IF(AND(G1599="6422",'642 - CPSX'!$N$7=TH!A1599),"642",IF(AND(G1599="242",'242 - CPSX'!$L$7=TH!A1599),"242","")))))</f>
        <v/>
      </c>
    </row>
    <row r="1600" spans="1:9">
      <c r="A1600" s="6" t="str">
        <f>IF(B1600&lt;&gt;"",IF(OR(AND(G1600="154",'154 - CPSX'!$L$7="..."),AND(G1600="632",'632 - CPSX'!$K$7="..."),AND(G1600="641",'641 - CPSX'!$K$7="..."),AND(G1600="642",'642 - CPSX'!$N$7="..."),AND(G1600="242",'242 - CPSX'!$L$7="...")),"...",MONTH(B1600)),"")</f>
        <v/>
      </c>
      <c r="B1600" s="10"/>
      <c r="C1600" s="11"/>
      <c r="D1600" s="10"/>
      <c r="E1600" s="8"/>
      <c r="F1600" s="5"/>
      <c r="G1600" s="15"/>
      <c r="H1600" s="7"/>
      <c r="I1600" s="5" t="str">
        <f>IF(AND(G1600="154",'154 - CPSX'!$L$7=TH!A1600),"154",IF(AND(G1600="632",'632 - CPSX'!$K$7=TH!A1600),"632",IF(AND(G1600="6421",'641 - CPSX'!$K$7=TH!A1600),"641",IF(AND(G1600="6422",'642 - CPSX'!$N$7=TH!A1600),"642",IF(AND(G1600="242",'242 - CPSX'!$L$7=TH!A1600),"242","")))))</f>
        <v/>
      </c>
    </row>
  </sheetData>
  <autoFilter ref="A4:I1600"/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L90"/>
  <sheetViews>
    <sheetView topLeftCell="A5" workbookViewId="0">
      <pane ySplit="11" topLeftCell="A74" activePane="bottomLeft" state="frozen"/>
      <selection activeCell="L7" sqref="L7"/>
      <selection pane="bottomLeft" activeCell="I89" sqref="I89:K8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60" t="s">
        <v>25</v>
      </c>
      <c r="J2" s="60"/>
      <c r="K2" s="60"/>
    </row>
    <row r="3" spans="1:12">
      <c r="A3" s="19" t="s">
        <v>17</v>
      </c>
      <c r="I3" s="61" t="s">
        <v>36</v>
      </c>
      <c r="J3" s="62"/>
      <c r="K3" s="62"/>
    </row>
    <row r="4" spans="1:12">
      <c r="I4" s="62" t="s">
        <v>19</v>
      </c>
      <c r="J4" s="62"/>
      <c r="K4" s="62"/>
    </row>
    <row r="5" spans="1:12" ht="19.5" customHeight="1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48" t="s">
        <v>16</v>
      </c>
    </row>
    <row r="6" spans="1:12">
      <c r="A6" s="62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21" t="s">
        <v>23</v>
      </c>
    </row>
    <row r="7" spans="1:12" ht="16.5">
      <c r="B7" s="27"/>
      <c r="C7" s="27"/>
      <c r="D7" s="27"/>
      <c r="E7" s="37" t="s">
        <v>90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37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97</v>
      </c>
      <c r="G9" s="36"/>
      <c r="H9" s="36"/>
      <c r="I9" s="36"/>
      <c r="J9" s="36"/>
      <c r="K9" s="36"/>
    </row>
    <row r="10" spans="1:12">
      <c r="C10" s="57"/>
      <c r="D10" s="57"/>
      <c r="E10" s="57"/>
      <c r="F10" s="57"/>
      <c r="G10" s="57"/>
      <c r="H10" s="57"/>
      <c r="I10" s="57"/>
      <c r="J10" s="57"/>
      <c r="K10" s="57"/>
    </row>
    <row r="11" spans="1:12" ht="15.75" customHeight="1">
      <c r="A11" s="65" t="s">
        <v>28</v>
      </c>
      <c r="B11" s="63" t="s">
        <v>0</v>
      </c>
      <c r="C11" s="63"/>
      <c r="D11" s="65" t="s">
        <v>1</v>
      </c>
      <c r="E11" s="65" t="s">
        <v>2</v>
      </c>
      <c r="F11" s="63" t="s">
        <v>38</v>
      </c>
      <c r="G11" s="63"/>
      <c r="H11" s="63"/>
      <c r="I11" s="63"/>
      <c r="J11" s="63"/>
      <c r="K11" s="63"/>
    </row>
    <row r="12" spans="1:12" ht="15.75" customHeight="1">
      <c r="A12" s="65"/>
      <c r="B12" s="59" t="s">
        <v>4</v>
      </c>
      <c r="C12" s="59" t="s">
        <v>5</v>
      </c>
      <c r="D12" s="65"/>
      <c r="E12" s="65"/>
      <c r="F12" s="59" t="s">
        <v>29</v>
      </c>
      <c r="G12" s="59" t="s">
        <v>30</v>
      </c>
      <c r="H12" s="59"/>
      <c r="I12" s="59"/>
      <c r="J12" s="59"/>
      <c r="K12" s="59"/>
    </row>
    <row r="13" spans="1:12" ht="31.5" customHeight="1">
      <c r="A13" s="65"/>
      <c r="B13" s="59"/>
      <c r="C13" s="59"/>
      <c r="D13" s="65"/>
      <c r="E13" s="65"/>
      <c r="F13" s="59"/>
      <c r="G13" s="18" t="s">
        <v>92</v>
      </c>
      <c r="H13" s="18" t="s">
        <v>96</v>
      </c>
      <c r="I13" s="18" t="s">
        <v>93</v>
      </c>
      <c r="J13" s="18" t="s">
        <v>94</v>
      </c>
      <c r="K13" s="18" t="s">
        <v>95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</row>
    <row r="16" spans="1:12">
      <c r="A16" s="43">
        <f ca="1">IF(ROWS($1:1)&gt;COUNT(Dong),"",OFFSET(TH!B$1,SMALL(Dong,ROWS($1:1)),))</f>
        <v>41670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41646</v>
      </c>
      <c r="D16" s="47" t="str">
        <f ca="1">IF(ROWS($1:1)&gt;COUNT(Dong),"",OFFSET(TH!E$1,SMALL(Dong,ROWS($1:1)),))</f>
        <v>Điện lực LA - Điện kỳ 1 Tháng 01/2014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23834400</v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23834400</v>
      </c>
      <c r="K16" s="41">
        <f ca="1">IF(OR(LEFT($E16,3)="214",LEFT($E16,3)="242",AND(LEFT($E16,3)="111",$D16&lt;&gt;"Dầu DO")),$F16,0)</f>
        <v>0</v>
      </c>
    </row>
    <row r="17" spans="1:11">
      <c r="A17" s="43">
        <f ca="1">IF(ROWS($1:2)&gt;COUNT(Dong),"",OFFSET(TH!B$1,SMALL(Dong,ROWS($1:2)),))</f>
        <v>41670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41655</v>
      </c>
      <c r="D17" s="47" t="str">
        <f ca="1">IF(ROWS($1:2)&gt;COUNT(Dong),"",OFFSET(TH!E$1,SMALL(Dong,ROWS($1:2)),))</f>
        <v>Điện lực LA - Điện kỳ 2 T01/2014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18336600</v>
      </c>
      <c r="G17" s="41">
        <f t="shared" ref="G17:G80" ca="1" si="0">IF($E17="1521",$F17,0)</f>
        <v>0</v>
      </c>
      <c r="H17" s="41">
        <f t="shared" ref="H17:H80" ca="1" si="1">IF($E17="1522",$F17,0)</f>
        <v>0</v>
      </c>
      <c r="I17" s="41">
        <f t="shared" ref="I17:I80" ca="1" si="2">IF(OR(LEFT($E17,3)="334",LEFT($E17,3)="338"),$F17,0)</f>
        <v>0</v>
      </c>
      <c r="J17" s="41">
        <f t="shared" ref="J17:J39" ca="1" si="3">IF(OR(LEFT($E17,3)="331",AND(LEFT($E17,3)="111",D17="Dầu DO")),$F17,0)</f>
        <v>18336600</v>
      </c>
      <c r="K17" s="41">
        <f t="shared" ref="K17:K80" ca="1" si="4">IF(OR(LEFT($E17,3)="214",LEFT($E17,3)="242",AND(LEFT($E17,3)="111",$D17&lt;&gt;"Dầu DO")),$F17,0)</f>
        <v>0</v>
      </c>
    </row>
    <row r="18" spans="1:11">
      <c r="A18" s="43">
        <f ca="1">IF(ROWS($1:3)&gt;COUNT(Dong),"",OFFSET(TH!B$1,SMALL(Dong,ROWS($1:3)),))</f>
        <v>41670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41666</v>
      </c>
      <c r="D18" s="47" t="str">
        <f ca="1">IF(ROWS($1:3)&gt;COUNT(Dong),"",OFFSET(TH!E$1,SMALL(Dong,ROWS($1:3)),))</f>
        <v>Điện lực LA - Điện kỳ 3 T01/2014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14826900</v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14826900</v>
      </c>
      <c r="K18" s="41">
        <f t="shared" ca="1" si="4"/>
        <v>0</v>
      </c>
    </row>
    <row r="19" spans="1:11">
      <c r="A19" s="43">
        <f ca="1">IF(ROWS($1:4)&gt;COUNT(Dong),"",OFFSET(TH!B$1,SMALL(Dong,ROWS($1:4)),))</f>
        <v>41641</v>
      </c>
      <c r="B19" s="43" t="str">
        <f ca="1">IF(ROWS($1:4)&gt;COUNT(Dong),"",OFFSET(TH!C$1,SMALL(Dong,ROWS($1:4)),))</f>
        <v>C01</v>
      </c>
      <c r="C19" s="43">
        <f ca="1">IF(ROWS($1:4)&gt;COUNT(Dong),"",OFFSET(TH!D$1,SMALL(Dong,ROWS($1:4)),))</f>
        <v>41638</v>
      </c>
      <c r="D19" s="47" t="str">
        <f ca="1">IF(ROWS($1:4)&gt;COUNT(Dong),"",OFFSET(TH!E$1,SMALL(Dong,ROWS($1:4)),))</f>
        <v>Nước, nước thải, phí CSHT</v>
      </c>
      <c r="E19" s="43" t="str">
        <f ca="1">IF(ROWS($1:4)&gt;COUNT(Dong),"",OFFSET(TH!H$1,SMALL(Dong,ROWS($1:4)),))</f>
        <v>111</v>
      </c>
      <c r="F19" s="41">
        <f ca="1">IF(ROWS($1:4)&gt;COUNT(Dong),"",OFFSET(TH!F$1,SMALL(Dong,ROWS($1:4)),))</f>
        <v>15869850</v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0</v>
      </c>
      <c r="K19" s="41">
        <f t="shared" ca="1" si="4"/>
        <v>15869850</v>
      </c>
    </row>
    <row r="20" spans="1:11">
      <c r="A20" s="43">
        <f ca="1">IF(ROWS($1:5)&gt;COUNT(Dong),"",OFFSET(TH!B$1,SMALL(Dong,ROWS($1:5)),))</f>
        <v>41641</v>
      </c>
      <c r="B20" s="43" t="str">
        <f ca="1">IF(ROWS($1:5)&gt;COUNT(Dong),"",OFFSET(TH!C$1,SMALL(Dong,ROWS($1:5)),))</f>
        <v>C04</v>
      </c>
      <c r="C20" s="43">
        <f ca="1">IF(ROWS($1:5)&gt;COUNT(Dong),"",OFFSET(TH!D$1,SMALL(Dong,ROWS($1:5)),))</f>
        <v>41641</v>
      </c>
      <c r="D20" s="47" t="str">
        <f ca="1">IF(ROWS($1:5)&gt;COUNT(Dong),"",OFFSET(TH!E$1,SMALL(Dong,ROWS($1:5)),))</f>
        <v>Mua giấy vệ sinh</v>
      </c>
      <c r="E20" s="43" t="str">
        <f ca="1">IF(ROWS($1:5)&gt;COUNT(Dong),"",OFFSET(TH!H$1,SMALL(Dong,ROWS($1:5)),))</f>
        <v>111</v>
      </c>
      <c r="F20" s="41">
        <f ca="1">IF(ROWS($1:5)&gt;COUNT(Dong),"",OFFSET(TH!F$1,SMALL(Dong,ROWS($1:5)),))</f>
        <v>1920000</v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  <c r="K20" s="41">
        <f t="shared" ca="1" si="4"/>
        <v>1920000</v>
      </c>
    </row>
    <row r="21" spans="1:11">
      <c r="A21" s="43">
        <f ca="1">IF(ROWS($1:6)&gt;COUNT(Dong),"",OFFSET(TH!B$1,SMALL(Dong,ROWS($1:6)),))</f>
        <v>41654</v>
      </c>
      <c r="B21" s="43" t="str">
        <f ca="1">IF(ROWS($1:6)&gt;COUNT(Dong),"",OFFSET(TH!C$1,SMALL(Dong,ROWS($1:6)),))</f>
        <v>C17</v>
      </c>
      <c r="C21" s="43">
        <f ca="1">IF(ROWS($1:6)&gt;COUNT(Dong),"",OFFSET(TH!D$1,SMALL(Dong,ROWS($1:6)),))</f>
        <v>41654</v>
      </c>
      <c r="D21" s="47" t="str">
        <f ca="1">IF(ROWS($1:6)&gt;COUNT(Dong),"",OFFSET(TH!E$1,SMALL(Dong,ROWS($1:6)),))</f>
        <v>Dầu DO</v>
      </c>
      <c r="E21" s="43" t="str">
        <f ca="1">IF(ROWS($1:6)&gt;COUNT(Dong),"",OFFSET(TH!H$1,SMALL(Dong,ROWS($1:6)),))</f>
        <v>111</v>
      </c>
      <c r="F21" s="41">
        <f ca="1">IF(ROWS($1:6)&gt;COUNT(Dong),"",OFFSET(TH!F$1,SMALL(Dong,ROWS($1:6)),))</f>
        <v>4790273</v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4790273</v>
      </c>
      <c r="K21" s="41">
        <f t="shared" ca="1" si="4"/>
        <v>0</v>
      </c>
    </row>
    <row r="22" spans="1:11">
      <c r="A22" s="43">
        <f ca="1">IF(ROWS($1:7)&gt;COUNT(Dong),"",OFFSET(TH!B$1,SMALL(Dong,ROWS($1:7)),))</f>
        <v>41666</v>
      </c>
      <c r="B22" s="43" t="str">
        <f ca="1">IF(ROWS($1:7)&gt;COUNT(Dong),"",OFFSET(TH!C$1,SMALL(Dong,ROWS($1:7)),))</f>
        <v>C41</v>
      </c>
      <c r="C22" s="43">
        <f ca="1">IF(ROWS($1:7)&gt;COUNT(Dong),"",OFFSET(TH!D$1,SMALL(Dong,ROWS($1:7)),))</f>
        <v>41666</v>
      </c>
      <c r="D22" s="47" t="str">
        <f ca="1">IF(ROWS($1:7)&gt;COUNT(Dong),"",OFFSET(TH!E$1,SMALL(Dong,ROWS($1:7)),))</f>
        <v>Dầu DO</v>
      </c>
      <c r="E22" s="43" t="str">
        <f ca="1">IF(ROWS($1:7)&gt;COUNT(Dong),"",OFFSET(TH!H$1,SMALL(Dong,ROWS($1:7)),))</f>
        <v>111</v>
      </c>
      <c r="F22" s="41">
        <f ca="1">IF(ROWS($1:7)&gt;COUNT(Dong),"",OFFSET(TH!F$1,SMALL(Dong,ROWS($1:7)),))</f>
        <v>2291000</v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2291000</v>
      </c>
      <c r="K22" s="41">
        <f t="shared" ca="1" si="4"/>
        <v>0</v>
      </c>
    </row>
    <row r="23" spans="1:11">
      <c r="A23" s="43">
        <f ca="1">IF(ROWS($1:8)&gt;COUNT(Dong),"",OFFSET(TH!B$1,SMALL(Dong,ROWS($1:8)),))</f>
        <v>41642</v>
      </c>
      <c r="B23" s="43" t="str">
        <f ca="1">IF(ROWS($1:8)&gt;COUNT(Dong),"",OFFSET(TH!C$1,SMALL(Dong,ROWS($1:8)),))</f>
        <v>X01/NL</v>
      </c>
      <c r="C23" s="43">
        <f ca="1">IF(ROWS($1:8)&gt;COUNT(Dong),"",OFFSET(TH!D$1,SMALL(Dong,ROWS($1:8)),))</f>
        <v>41642</v>
      </c>
      <c r="D23" s="47" t="str">
        <f ca="1">IF(ROWS($1:8)&gt;COUNT(Dong),"",OFFSET(TH!E$1,SMALL(Dong,ROWS($1:8)),))</f>
        <v>Xuất SX - Ghẹ NL</v>
      </c>
      <c r="E23" s="43" t="str">
        <f ca="1">IF(ROWS($1:8)&gt;COUNT(Dong),"",OFFSET(TH!H$1,SMALL(Dong,ROWS($1:8)),))</f>
        <v>1521</v>
      </c>
      <c r="F23" s="41">
        <f ca="1">IF(ROWS($1:8)&gt;COUNT(Dong),"",OFFSET(TH!F$1,SMALL(Dong,ROWS($1:8)),))</f>
        <v>166935000</v>
      </c>
      <c r="G23" s="41">
        <f t="shared" ca="1" si="0"/>
        <v>166935000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  <c r="K23" s="41">
        <f t="shared" ca="1" si="4"/>
        <v>0</v>
      </c>
    </row>
    <row r="24" spans="1:11">
      <c r="A24" s="43">
        <f ca="1">IF(ROWS($1:9)&gt;COUNT(Dong),"",OFFSET(TH!B$1,SMALL(Dong,ROWS($1:9)),))</f>
        <v>41643</v>
      </c>
      <c r="B24" s="43" t="str">
        <f ca="1">IF(ROWS($1:9)&gt;COUNT(Dong),"",OFFSET(TH!C$1,SMALL(Dong,ROWS($1:9)),))</f>
        <v>X02/NL</v>
      </c>
      <c r="C24" s="43">
        <f ca="1">IF(ROWS($1:9)&gt;COUNT(Dong),"",OFFSET(TH!D$1,SMALL(Dong,ROWS($1:9)),))</f>
        <v>41643</v>
      </c>
      <c r="D24" s="47" t="str">
        <f ca="1">IF(ROWS($1:9)&gt;COUNT(Dong),"",OFFSET(TH!E$1,SMALL(Dong,ROWS($1:9)),))</f>
        <v>Xuất SX - Cá chỉ vàng NL</v>
      </c>
      <c r="E24" s="43" t="str">
        <f ca="1">IF(ROWS($1:9)&gt;COUNT(Dong),"",OFFSET(TH!H$1,SMALL(Dong,ROWS($1:9)),))</f>
        <v>1521</v>
      </c>
      <c r="F24" s="41">
        <f ca="1">IF(ROWS($1:9)&gt;COUNT(Dong),"",OFFSET(TH!F$1,SMALL(Dong,ROWS($1:9)),))</f>
        <v>445770000</v>
      </c>
      <c r="G24" s="41">
        <f t="shared" ca="1" si="0"/>
        <v>445770000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>
        <f ca="1">IF(ROWS($1:10)&gt;COUNT(Dong),"",OFFSET(TH!B$1,SMALL(Dong,ROWS($1:10)),))</f>
        <v>41643</v>
      </c>
      <c r="B25" s="43" t="str">
        <f ca="1">IF(ROWS($1:10)&gt;COUNT(Dong),"",OFFSET(TH!C$1,SMALL(Dong,ROWS($1:10)),))</f>
        <v>X02/NL</v>
      </c>
      <c r="C25" s="43">
        <f ca="1">IF(ROWS($1:10)&gt;COUNT(Dong),"",OFFSET(TH!D$1,SMALL(Dong,ROWS($1:10)),))</f>
        <v>41643</v>
      </c>
      <c r="D25" s="47" t="str">
        <f ca="1">IF(ROWS($1:10)&gt;COUNT(Dong),"",OFFSET(TH!E$1,SMALL(Dong,ROWS($1:10)),))</f>
        <v>Xuất SX - Cá ngân NL</v>
      </c>
      <c r="E25" s="43" t="str">
        <f ca="1">IF(ROWS($1:10)&gt;COUNT(Dong),"",OFFSET(TH!H$1,SMALL(Dong,ROWS($1:10)),))</f>
        <v>1521</v>
      </c>
      <c r="F25" s="41">
        <f ca="1">IF(ROWS($1:10)&gt;COUNT(Dong),"",OFFSET(TH!F$1,SMALL(Dong,ROWS($1:10)),))</f>
        <v>417576000</v>
      </c>
      <c r="G25" s="41">
        <f t="shared" ca="1" si="0"/>
        <v>417576000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>
        <f ca="1">IF(ROWS($1:11)&gt;COUNT(Dong),"",OFFSET(TH!B$1,SMALL(Dong,ROWS($1:11)),))</f>
        <v>41643</v>
      </c>
      <c r="B26" s="43" t="str">
        <f ca="1">IF(ROWS($1:11)&gt;COUNT(Dong),"",OFFSET(TH!C$1,SMALL(Dong,ROWS($1:11)),))</f>
        <v>X02/NL</v>
      </c>
      <c r="C26" s="43">
        <f ca="1">IF(ROWS($1:11)&gt;COUNT(Dong),"",OFFSET(TH!D$1,SMALL(Dong,ROWS($1:11)),))</f>
        <v>41643</v>
      </c>
      <c r="D26" s="47" t="str">
        <f ca="1">IF(ROWS($1:11)&gt;COUNT(Dong),"",OFFSET(TH!E$1,SMALL(Dong,ROWS($1:11)),))</f>
        <v>Xuất SX - Ghẹ NL</v>
      </c>
      <c r="E26" s="43" t="str">
        <f ca="1">IF(ROWS($1:11)&gt;COUNT(Dong),"",OFFSET(TH!H$1,SMALL(Dong,ROWS($1:11)),))</f>
        <v>1521</v>
      </c>
      <c r="F26" s="41">
        <f ca="1">IF(ROWS($1:11)&gt;COUNT(Dong),"",OFFSET(TH!F$1,SMALL(Dong,ROWS($1:11)),))</f>
        <v>170025000</v>
      </c>
      <c r="G26" s="41">
        <f t="shared" ca="1" si="0"/>
        <v>170025000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>
        <f ca="1">IF(ROWS($1:12)&gt;COUNT(Dong),"",OFFSET(TH!B$1,SMALL(Dong,ROWS($1:12)),))</f>
        <v>41644</v>
      </c>
      <c r="B27" s="43" t="str">
        <f ca="1">IF(ROWS($1:12)&gt;COUNT(Dong),"",OFFSET(TH!C$1,SMALL(Dong,ROWS($1:12)),))</f>
        <v>X03/NL</v>
      </c>
      <c r="C27" s="43">
        <f ca="1">IF(ROWS($1:12)&gt;COUNT(Dong),"",OFFSET(TH!D$1,SMALL(Dong,ROWS($1:12)),))</f>
        <v>41644</v>
      </c>
      <c r="D27" s="47" t="str">
        <f ca="1">IF(ROWS($1:12)&gt;COUNT(Dong),"",OFFSET(TH!E$1,SMALL(Dong,ROWS($1:12)),))</f>
        <v>Xuất SX - Cá cơm NL</v>
      </c>
      <c r="E27" s="43" t="str">
        <f ca="1">IF(ROWS($1:12)&gt;COUNT(Dong),"",OFFSET(TH!H$1,SMALL(Dong,ROWS($1:12)),))</f>
        <v>1521</v>
      </c>
      <c r="F27" s="41">
        <f ca="1">IF(ROWS($1:12)&gt;COUNT(Dong),"",OFFSET(TH!F$1,SMALL(Dong,ROWS($1:12)),))</f>
        <v>158205000</v>
      </c>
      <c r="G27" s="41">
        <f t="shared" ca="1" si="0"/>
        <v>158205000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>
        <f ca="1">IF(ROWS($1:13)&gt;COUNT(Dong),"",OFFSET(TH!B$1,SMALL(Dong,ROWS($1:13)),))</f>
        <v>41646</v>
      </c>
      <c r="B28" s="43" t="str">
        <f ca="1">IF(ROWS($1:13)&gt;COUNT(Dong),"",OFFSET(TH!C$1,SMALL(Dong,ROWS($1:13)),))</f>
        <v>X04/NL</v>
      </c>
      <c r="C28" s="43">
        <f ca="1">IF(ROWS($1:13)&gt;COUNT(Dong),"",OFFSET(TH!D$1,SMALL(Dong,ROWS($1:13)),))</f>
        <v>41646</v>
      </c>
      <c r="D28" s="47" t="str">
        <f ca="1">IF(ROWS($1:13)&gt;COUNT(Dong),"",OFFSET(TH!E$1,SMALL(Dong,ROWS($1:13)),))</f>
        <v>Xuất SX - Cá chỉ vàng NL</v>
      </c>
      <c r="E28" s="43" t="str">
        <f ca="1">IF(ROWS($1:13)&gt;COUNT(Dong),"",OFFSET(TH!H$1,SMALL(Dong,ROWS($1:13)),))</f>
        <v>1521</v>
      </c>
      <c r="F28" s="41">
        <f ca="1">IF(ROWS($1:13)&gt;COUNT(Dong),"",OFFSET(TH!F$1,SMALL(Dong,ROWS($1:13)),))</f>
        <v>595738000</v>
      </c>
      <c r="G28" s="41">
        <f t="shared" ca="1" si="0"/>
        <v>595738000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>
        <f ca="1">IF(ROWS($1:14)&gt;COUNT(Dong),"",OFFSET(TH!B$1,SMALL(Dong,ROWS($1:14)),))</f>
        <v>41646</v>
      </c>
      <c r="B29" s="43" t="str">
        <f ca="1">IF(ROWS($1:14)&gt;COUNT(Dong),"",OFFSET(TH!C$1,SMALL(Dong,ROWS($1:14)),))</f>
        <v>X04/NL</v>
      </c>
      <c r="C29" s="43">
        <f ca="1">IF(ROWS($1:14)&gt;COUNT(Dong),"",OFFSET(TH!D$1,SMALL(Dong,ROWS($1:14)),))</f>
        <v>41646</v>
      </c>
      <c r="D29" s="47" t="str">
        <f ca="1">IF(ROWS($1:14)&gt;COUNT(Dong),"",OFFSET(TH!E$1,SMALL(Dong,ROWS($1:14)),))</f>
        <v>Xuất SX - Cá cơm NL</v>
      </c>
      <c r="E29" s="43" t="str">
        <f ca="1">IF(ROWS($1:14)&gt;COUNT(Dong),"",OFFSET(TH!H$1,SMALL(Dong,ROWS($1:14)),))</f>
        <v>1521</v>
      </c>
      <c r="F29" s="41">
        <f ca="1">IF(ROWS($1:14)&gt;COUNT(Dong),"",OFFSET(TH!F$1,SMALL(Dong,ROWS($1:14)),))</f>
        <v>181525000</v>
      </c>
      <c r="G29" s="41">
        <f t="shared" ca="1" si="0"/>
        <v>181525000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>
        <f ca="1">IF(ROWS($1:15)&gt;COUNT(Dong),"",OFFSET(TH!B$1,SMALL(Dong,ROWS($1:15)),))</f>
        <v>41649</v>
      </c>
      <c r="B30" s="43" t="str">
        <f ca="1">IF(ROWS($1:15)&gt;COUNT(Dong),"",OFFSET(TH!C$1,SMALL(Dong,ROWS($1:15)),))</f>
        <v>X05/NL</v>
      </c>
      <c r="C30" s="43">
        <f ca="1">IF(ROWS($1:15)&gt;COUNT(Dong),"",OFFSET(TH!D$1,SMALL(Dong,ROWS($1:15)),))</f>
        <v>41649</v>
      </c>
      <c r="D30" s="47" t="str">
        <f ca="1">IF(ROWS($1:15)&gt;COUNT(Dong),"",OFFSET(TH!E$1,SMALL(Dong,ROWS($1:15)),))</f>
        <v>Xuất SX - Cá chỉ vàng NL</v>
      </c>
      <c r="E30" s="43" t="str">
        <f ca="1">IF(ROWS($1:15)&gt;COUNT(Dong),"",OFFSET(TH!H$1,SMALL(Dong,ROWS($1:15)),))</f>
        <v>1521</v>
      </c>
      <c r="F30" s="41">
        <f ca="1">IF(ROWS($1:15)&gt;COUNT(Dong),"",OFFSET(TH!F$1,SMALL(Dong,ROWS($1:15)),))</f>
        <v>597558000</v>
      </c>
      <c r="G30" s="41">
        <f t="shared" ca="1" si="0"/>
        <v>597558000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>
        <f ca="1">IF(ROWS($1:16)&gt;COUNT(Dong),"",OFFSET(TH!B$1,SMALL(Dong,ROWS($1:16)),))</f>
        <v>41649</v>
      </c>
      <c r="B31" s="43" t="str">
        <f ca="1">IF(ROWS($1:16)&gt;COUNT(Dong),"",OFFSET(TH!C$1,SMALL(Dong,ROWS($1:16)),))</f>
        <v>X05/NL</v>
      </c>
      <c r="C31" s="43">
        <f ca="1">IF(ROWS($1:16)&gt;COUNT(Dong),"",OFFSET(TH!D$1,SMALL(Dong,ROWS($1:16)),))</f>
        <v>41649</v>
      </c>
      <c r="D31" s="47" t="str">
        <f ca="1">IF(ROWS($1:16)&gt;COUNT(Dong),"",OFFSET(TH!E$1,SMALL(Dong,ROWS($1:16)),))</f>
        <v>Xuất SX - Cá mai NL</v>
      </c>
      <c r="E31" s="43" t="str">
        <f ca="1">IF(ROWS($1:16)&gt;COUNT(Dong),"",OFFSET(TH!H$1,SMALL(Dong,ROWS($1:16)),))</f>
        <v>1521</v>
      </c>
      <c r="F31" s="41">
        <f ca="1">IF(ROWS($1:16)&gt;COUNT(Dong),"",OFFSET(TH!F$1,SMALL(Dong,ROWS($1:16)),))</f>
        <v>99968000</v>
      </c>
      <c r="G31" s="41">
        <f t="shared" ca="1" si="0"/>
        <v>99968000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>
      <c r="A32" s="43">
        <f ca="1">IF(ROWS($1:17)&gt;COUNT(Dong),"",OFFSET(TH!B$1,SMALL(Dong,ROWS($1:17)),))</f>
        <v>41649</v>
      </c>
      <c r="B32" s="43" t="str">
        <f ca="1">IF(ROWS($1:17)&gt;COUNT(Dong),"",OFFSET(TH!C$1,SMALL(Dong,ROWS($1:17)),))</f>
        <v>X05/NL</v>
      </c>
      <c r="C32" s="43">
        <f ca="1">IF(ROWS($1:17)&gt;COUNT(Dong),"",OFFSET(TH!D$1,SMALL(Dong,ROWS($1:17)),))</f>
        <v>41649</v>
      </c>
      <c r="D32" s="47" t="str">
        <f ca="1">IF(ROWS($1:17)&gt;COUNT(Dong),"",OFFSET(TH!E$1,SMALL(Dong,ROWS($1:17)),))</f>
        <v>Xuất SX - Cá ngân NL</v>
      </c>
      <c r="E32" s="43" t="str">
        <f ca="1">IF(ROWS($1:17)&gt;COUNT(Dong),"",OFFSET(TH!H$1,SMALL(Dong,ROWS($1:17)),))</f>
        <v>1521</v>
      </c>
      <c r="F32" s="41">
        <f ca="1">IF(ROWS($1:17)&gt;COUNT(Dong),"",OFFSET(TH!F$1,SMALL(Dong,ROWS($1:17)),))</f>
        <v>417552000</v>
      </c>
      <c r="G32" s="41">
        <f t="shared" ca="1" si="0"/>
        <v>417552000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>
        <f ca="1">IF(ROWS($1:18)&gt;COUNT(Dong),"",OFFSET(TH!B$1,SMALL(Dong,ROWS($1:18)),))</f>
        <v>41650</v>
      </c>
      <c r="B33" s="43" t="str">
        <f ca="1">IF(ROWS($1:18)&gt;COUNT(Dong),"",OFFSET(TH!C$1,SMALL(Dong,ROWS($1:18)),))</f>
        <v>X06/NL</v>
      </c>
      <c r="C33" s="43">
        <f ca="1">IF(ROWS($1:18)&gt;COUNT(Dong),"",OFFSET(TH!D$1,SMALL(Dong,ROWS($1:18)),))</f>
        <v>41650</v>
      </c>
      <c r="D33" s="47" t="str">
        <f ca="1">IF(ROWS($1:18)&gt;COUNT(Dong),"",OFFSET(TH!E$1,SMALL(Dong,ROWS($1:18)),))</f>
        <v>Xuất SX - Cá cơm NL</v>
      </c>
      <c r="E33" s="43" t="str">
        <f ca="1">IF(ROWS($1:18)&gt;COUNT(Dong),"",OFFSET(TH!H$1,SMALL(Dong,ROWS($1:18)),))</f>
        <v>1521</v>
      </c>
      <c r="F33" s="41">
        <f ca="1">IF(ROWS($1:18)&gt;COUNT(Dong),"",OFFSET(TH!F$1,SMALL(Dong,ROWS($1:18)),))</f>
        <v>168275000</v>
      </c>
      <c r="G33" s="41">
        <f t="shared" ca="1" si="0"/>
        <v>168275000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>
        <f ca="1">IF(ROWS($1:19)&gt;COUNT(Dong),"",OFFSET(TH!B$1,SMALL(Dong,ROWS($1:19)),))</f>
        <v>41654</v>
      </c>
      <c r="B34" s="43" t="str">
        <f ca="1">IF(ROWS($1:19)&gt;COUNT(Dong),"",OFFSET(TH!C$1,SMALL(Dong,ROWS($1:19)),))</f>
        <v>X07/NL</v>
      </c>
      <c r="C34" s="43">
        <f ca="1">IF(ROWS($1:19)&gt;COUNT(Dong),"",OFFSET(TH!D$1,SMALL(Dong,ROWS($1:19)),))</f>
        <v>41654</v>
      </c>
      <c r="D34" s="47" t="str">
        <f ca="1">IF(ROWS($1:19)&gt;COUNT(Dong),"",OFFSET(TH!E$1,SMALL(Dong,ROWS($1:19)),))</f>
        <v>Xuất SX - Cá chỉ vàng NL</v>
      </c>
      <c r="E34" s="43" t="str">
        <f ca="1">IF(ROWS($1:19)&gt;COUNT(Dong),"",OFFSET(TH!H$1,SMALL(Dong,ROWS($1:19)),))</f>
        <v>1521</v>
      </c>
      <c r="F34" s="41">
        <f ca="1">IF(ROWS($1:19)&gt;COUNT(Dong),"",OFFSET(TH!F$1,SMALL(Dong,ROWS($1:19)),))</f>
        <v>454142000</v>
      </c>
      <c r="G34" s="41">
        <f t="shared" ca="1" si="0"/>
        <v>454142000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>
        <f ca="1">IF(ROWS($1:20)&gt;COUNT(Dong),"",OFFSET(TH!B$1,SMALL(Dong,ROWS($1:20)),))</f>
        <v>41654</v>
      </c>
      <c r="B35" s="43" t="str">
        <f ca="1">IF(ROWS($1:20)&gt;COUNT(Dong),"",OFFSET(TH!C$1,SMALL(Dong,ROWS($1:20)),))</f>
        <v>X07/NL</v>
      </c>
      <c r="C35" s="43">
        <f ca="1">IF(ROWS($1:20)&gt;COUNT(Dong),"",OFFSET(TH!D$1,SMALL(Dong,ROWS($1:20)),))</f>
        <v>41654</v>
      </c>
      <c r="D35" s="47" t="str">
        <f ca="1">IF(ROWS($1:20)&gt;COUNT(Dong),"",OFFSET(TH!E$1,SMALL(Dong,ROWS($1:20)),))</f>
        <v>Xuất SX - Cá ngân NL</v>
      </c>
      <c r="E35" s="43" t="str">
        <f ca="1">IF(ROWS($1:20)&gt;COUNT(Dong),"",OFFSET(TH!H$1,SMALL(Dong,ROWS($1:20)),))</f>
        <v>1521</v>
      </c>
      <c r="F35" s="41">
        <f ca="1">IF(ROWS($1:20)&gt;COUNT(Dong),"",OFFSET(TH!F$1,SMALL(Dong,ROWS($1:20)),))</f>
        <v>280872000</v>
      </c>
      <c r="G35" s="41">
        <f t="shared" ca="1" si="0"/>
        <v>280872000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>
        <f ca="1">IF(ROWS($1:21)&gt;COUNT(Dong),"",OFFSET(TH!B$1,SMALL(Dong,ROWS($1:21)),))</f>
        <v>41656</v>
      </c>
      <c r="B36" s="43" t="str">
        <f ca="1">IF(ROWS($1:21)&gt;COUNT(Dong),"",OFFSET(TH!C$1,SMALL(Dong,ROWS($1:21)),))</f>
        <v>X08/NL</v>
      </c>
      <c r="C36" s="43">
        <f ca="1">IF(ROWS($1:21)&gt;COUNT(Dong),"",OFFSET(TH!D$1,SMALL(Dong,ROWS($1:21)),))</f>
        <v>41656</v>
      </c>
      <c r="D36" s="47" t="str">
        <f ca="1">IF(ROWS($1:21)&gt;COUNT(Dong),"",OFFSET(TH!E$1,SMALL(Dong,ROWS($1:21)),))</f>
        <v>Xuất SX - Cá chỉ vàng NL</v>
      </c>
      <c r="E36" s="43" t="str">
        <f ca="1">IF(ROWS($1:21)&gt;COUNT(Dong),"",OFFSET(TH!H$1,SMALL(Dong,ROWS($1:21)),))</f>
        <v>1521</v>
      </c>
      <c r="F36" s="41">
        <f ca="1">IF(ROWS($1:21)&gt;COUNT(Dong),"",OFFSET(TH!F$1,SMALL(Dong,ROWS($1:21)),))</f>
        <v>439842000</v>
      </c>
      <c r="G36" s="41">
        <f t="shared" ca="1" si="0"/>
        <v>439842000</v>
      </c>
      <c r="H36" s="41">
        <f t="shared" ca="1" si="1"/>
        <v>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>
        <f ca="1">IF(ROWS($1:22)&gt;COUNT(Dong),"",OFFSET(TH!B$1,SMALL(Dong,ROWS($1:22)),))</f>
        <v>41659</v>
      </c>
      <c r="B37" s="43" t="str">
        <f ca="1">IF(ROWS($1:22)&gt;COUNT(Dong),"",OFFSET(TH!C$1,SMALL(Dong,ROWS($1:22)),))</f>
        <v>X09/NL</v>
      </c>
      <c r="C37" s="43">
        <f ca="1">IF(ROWS($1:22)&gt;COUNT(Dong),"",OFFSET(TH!D$1,SMALL(Dong,ROWS($1:22)),))</f>
        <v>41659</v>
      </c>
      <c r="D37" s="47" t="str">
        <f ca="1">IF(ROWS($1:22)&gt;COUNT(Dong),"",OFFSET(TH!E$1,SMALL(Dong,ROWS($1:22)),))</f>
        <v>Xuất SX - Cá bống NL</v>
      </c>
      <c r="E37" s="43" t="str">
        <f ca="1">IF(ROWS($1:22)&gt;COUNT(Dong),"",OFFSET(TH!H$1,SMALL(Dong,ROWS($1:22)),))</f>
        <v>1521</v>
      </c>
      <c r="F37" s="41">
        <f ca="1">IF(ROWS($1:22)&gt;COUNT(Dong),"",OFFSET(TH!F$1,SMALL(Dong,ROWS($1:22)),))</f>
        <v>4475000</v>
      </c>
      <c r="G37" s="41">
        <f t="shared" ca="1" si="0"/>
        <v>4475000</v>
      </c>
      <c r="H37" s="41">
        <f t="shared" ca="1" si="1"/>
        <v>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>
        <f ca="1">IF(ROWS($1:23)&gt;COUNT(Dong),"",OFFSET(TH!B$1,SMALL(Dong,ROWS($1:23)),))</f>
        <v>41659</v>
      </c>
      <c r="B38" s="43" t="str">
        <f ca="1">IF(ROWS($1:23)&gt;COUNT(Dong),"",OFFSET(TH!C$1,SMALL(Dong,ROWS($1:23)),))</f>
        <v>X09/NL</v>
      </c>
      <c r="C38" s="43">
        <f ca="1">IF(ROWS($1:23)&gt;COUNT(Dong),"",OFFSET(TH!D$1,SMALL(Dong,ROWS($1:23)),))</f>
        <v>41659</v>
      </c>
      <c r="D38" s="47" t="str">
        <f ca="1">IF(ROWS($1:23)&gt;COUNT(Dong),"",OFFSET(TH!E$1,SMALL(Dong,ROWS($1:23)),))</f>
        <v>Xuất SX - Tôm NL</v>
      </c>
      <c r="E38" s="43" t="str">
        <f ca="1">IF(ROWS($1:23)&gt;COUNT(Dong),"",OFFSET(TH!H$1,SMALL(Dong,ROWS($1:23)),))</f>
        <v>1521</v>
      </c>
      <c r="F38" s="41">
        <f ca="1">IF(ROWS($1:23)&gt;COUNT(Dong),"",OFFSET(TH!F$1,SMALL(Dong,ROWS($1:23)),))</f>
        <v>7550000</v>
      </c>
      <c r="G38" s="41">
        <f t="shared" ca="1" si="0"/>
        <v>7550000</v>
      </c>
      <c r="H38" s="41">
        <f t="shared" ca="1" si="1"/>
        <v>0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>
        <f ca="1">IF(ROWS($1:24)&gt;COUNT(Dong),"",OFFSET(TH!B$1,SMALL(Dong,ROWS($1:24)),))</f>
        <v>41659</v>
      </c>
      <c r="B39" s="43" t="str">
        <f ca="1">IF(ROWS($1:24)&gt;COUNT(Dong),"",OFFSET(TH!C$1,SMALL(Dong,ROWS($1:24)),))</f>
        <v>X09/NL</v>
      </c>
      <c r="C39" s="43">
        <f ca="1">IF(ROWS($1:24)&gt;COUNT(Dong),"",OFFSET(TH!D$1,SMALL(Dong,ROWS($1:24)),))</f>
        <v>41659</v>
      </c>
      <c r="D39" s="47" t="str">
        <f ca="1">IF(ROWS($1:24)&gt;COUNT(Dong),"",OFFSET(TH!E$1,SMALL(Dong,ROWS($1:24)),))</f>
        <v>Xuất SX - Cá bò NL</v>
      </c>
      <c r="E39" s="43" t="str">
        <f ca="1">IF(ROWS($1:24)&gt;COUNT(Dong),"",OFFSET(TH!H$1,SMALL(Dong,ROWS($1:24)),))</f>
        <v>1521</v>
      </c>
      <c r="F39" s="41">
        <f ca="1">IF(ROWS($1:24)&gt;COUNT(Dong),"",OFFSET(TH!F$1,SMALL(Dong,ROWS($1:24)),))</f>
        <v>121000</v>
      </c>
      <c r="G39" s="41">
        <f t="shared" ca="1" si="0"/>
        <v>121000</v>
      </c>
      <c r="H39" s="41">
        <f t="shared" ca="1" si="1"/>
        <v>0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>
        <f ca="1">IF(ROWS($1:25)&gt;COUNT(Dong),"",OFFSET(TH!B$1,SMALL(Dong,ROWS($1:25)),))</f>
        <v>41644</v>
      </c>
      <c r="B40" s="43" t="str">
        <f ca="1">IF(ROWS($1:25)&gt;COUNT(Dong),"",OFFSET(TH!C$1,SMALL(Dong,ROWS($1:25)),))</f>
        <v>X01/VL</v>
      </c>
      <c r="C40" s="43">
        <f ca="1">IF(ROWS($1:25)&gt;COUNT(Dong),"",OFFSET(TH!D$1,SMALL(Dong,ROWS($1:25)),))</f>
        <v>41644</v>
      </c>
      <c r="D40" s="47" t="str">
        <f ca="1">IF(ROWS($1:25)&gt;COUNT(Dong),"",OFFSET(TH!E$1,SMALL(Dong,ROWS($1:25)),))</f>
        <v>Xuất dùng - Bột ngọt</v>
      </c>
      <c r="E40" s="43" t="str">
        <f ca="1">IF(ROWS($1:25)&gt;COUNT(Dong),"",OFFSET(TH!H$1,SMALL(Dong,ROWS($1:25)),))</f>
        <v>1522</v>
      </c>
      <c r="F40" s="41">
        <f ca="1">IF(ROWS($1:25)&gt;COUNT(Dong),"",OFFSET(TH!F$1,SMALL(Dong,ROWS($1:25)),))</f>
        <v>490920</v>
      </c>
      <c r="G40" s="41">
        <f t="shared" ca="1" si="0"/>
        <v>0</v>
      </c>
      <c r="H40" s="41">
        <f t="shared" ca="1" si="1"/>
        <v>490920</v>
      </c>
      <c r="I40" s="41">
        <f t="shared" ca="1" si="2"/>
        <v>0</v>
      </c>
      <c r="J40" s="41">
        <f t="shared" ref="J40:J80" ca="1" si="5">IF(OR(LEFT($E40,3)="331",AND(LEFT($E40,3)="111",D40="Dầu DO")),$F40,0)</f>
        <v>0</v>
      </c>
      <c r="K40" s="41">
        <f t="shared" ca="1" si="4"/>
        <v>0</v>
      </c>
    </row>
    <row r="41" spans="1:11">
      <c r="A41" s="43">
        <f ca="1">IF(ROWS($1:26)&gt;COUNT(Dong),"",OFFSET(TH!B$1,SMALL(Dong,ROWS($1:26)),))</f>
        <v>41644</v>
      </c>
      <c r="B41" s="43" t="str">
        <f ca="1">IF(ROWS($1:26)&gt;COUNT(Dong),"",OFFSET(TH!C$1,SMALL(Dong,ROWS($1:26)),))</f>
        <v>X01/VL</v>
      </c>
      <c r="C41" s="43">
        <f ca="1">IF(ROWS($1:26)&gt;COUNT(Dong),"",OFFSET(TH!D$1,SMALL(Dong,ROWS($1:26)),))</f>
        <v>41644</v>
      </c>
      <c r="D41" s="47" t="str">
        <f ca="1">IF(ROWS($1:26)&gt;COUNT(Dong),"",OFFSET(TH!E$1,SMALL(Dong,ROWS($1:26)),))</f>
        <v>Xuất dùng - Đường</v>
      </c>
      <c r="E41" s="43" t="str">
        <f ca="1">IF(ROWS($1:26)&gt;COUNT(Dong),"",OFFSET(TH!H$1,SMALL(Dong,ROWS($1:26)),))</f>
        <v>1522</v>
      </c>
      <c r="F41" s="41">
        <f ca="1">IF(ROWS($1:26)&gt;COUNT(Dong),"",OFFSET(TH!F$1,SMALL(Dong,ROWS($1:26)),))</f>
        <v>245000</v>
      </c>
      <c r="G41" s="41">
        <f t="shared" ca="1" si="0"/>
        <v>0</v>
      </c>
      <c r="H41" s="41">
        <f t="shared" ca="1" si="1"/>
        <v>245000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>
      <c r="A42" s="43">
        <f ca="1">IF(ROWS($1:27)&gt;COUNT(Dong),"",OFFSET(TH!B$1,SMALL(Dong,ROWS($1:27)),))</f>
        <v>41644</v>
      </c>
      <c r="B42" s="43" t="str">
        <f ca="1">IF(ROWS($1:27)&gt;COUNT(Dong),"",OFFSET(TH!C$1,SMALL(Dong,ROWS($1:27)),))</f>
        <v>X01/VL</v>
      </c>
      <c r="C42" s="43">
        <f ca="1">IF(ROWS($1:27)&gt;COUNT(Dong),"",OFFSET(TH!D$1,SMALL(Dong,ROWS($1:27)),))</f>
        <v>41644</v>
      </c>
      <c r="D42" s="47" t="str">
        <f ca="1">IF(ROWS($1:27)&gt;COUNT(Dong),"",OFFSET(TH!E$1,SMALL(Dong,ROWS($1:27)),))</f>
        <v>Xuất dùng - Gas</v>
      </c>
      <c r="E42" s="43" t="str">
        <f ca="1">IF(ROWS($1:27)&gt;COUNT(Dong),"",OFFSET(TH!H$1,SMALL(Dong,ROWS($1:27)),))</f>
        <v>1522</v>
      </c>
      <c r="F42" s="41">
        <f ca="1">IF(ROWS($1:27)&gt;COUNT(Dong),"",OFFSET(TH!F$1,SMALL(Dong,ROWS($1:27)),))</f>
        <v>16362675</v>
      </c>
      <c r="G42" s="41">
        <f t="shared" ca="1" si="0"/>
        <v>0</v>
      </c>
      <c r="H42" s="41">
        <f t="shared" ca="1" si="1"/>
        <v>16362675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>
      <c r="A43" s="43">
        <f ca="1">IF(ROWS($1:28)&gt;COUNT(Dong),"",OFFSET(TH!B$1,SMALL(Dong,ROWS($1:28)),))</f>
        <v>41644</v>
      </c>
      <c r="B43" s="43" t="str">
        <f ca="1">IF(ROWS($1:28)&gt;COUNT(Dong),"",OFFSET(TH!C$1,SMALL(Dong,ROWS($1:28)),))</f>
        <v>X01/VL</v>
      </c>
      <c r="C43" s="43">
        <f ca="1">IF(ROWS($1:28)&gt;COUNT(Dong),"",OFFSET(TH!D$1,SMALL(Dong,ROWS($1:28)),))</f>
        <v>41644</v>
      </c>
      <c r="D43" s="47" t="str">
        <f ca="1">IF(ROWS($1:28)&gt;COUNT(Dong),"",OFFSET(TH!E$1,SMALL(Dong,ROWS($1:28)),))</f>
        <v>Xuất dùng - Muối</v>
      </c>
      <c r="E43" s="43" t="str">
        <f ca="1">IF(ROWS($1:28)&gt;COUNT(Dong),"",OFFSET(TH!H$1,SMALL(Dong,ROWS($1:28)),))</f>
        <v>1522</v>
      </c>
      <c r="F43" s="41">
        <f ca="1">IF(ROWS($1:28)&gt;COUNT(Dong),"",OFFSET(TH!F$1,SMALL(Dong,ROWS($1:28)),))</f>
        <v>3149196</v>
      </c>
      <c r="G43" s="41">
        <f t="shared" ca="1" si="0"/>
        <v>0</v>
      </c>
      <c r="H43" s="41">
        <f t="shared" ca="1" si="1"/>
        <v>3149196</v>
      </c>
      <c r="I43" s="41">
        <f t="shared" ca="1" si="2"/>
        <v>0</v>
      </c>
      <c r="J43" s="41">
        <f t="shared" ca="1" si="5"/>
        <v>0</v>
      </c>
      <c r="K43" s="41">
        <f t="shared" ca="1" si="4"/>
        <v>0</v>
      </c>
    </row>
    <row r="44" spans="1:11">
      <c r="A44" s="43">
        <f ca="1">IF(ROWS($1:29)&gt;COUNT(Dong),"",OFFSET(TH!B$1,SMALL(Dong,ROWS($1:29)),))</f>
        <v>41644</v>
      </c>
      <c r="B44" s="43" t="str">
        <f ca="1">IF(ROWS($1:29)&gt;COUNT(Dong),"",OFFSET(TH!C$1,SMALL(Dong,ROWS($1:29)),))</f>
        <v>X01/VL</v>
      </c>
      <c r="C44" s="43">
        <f ca="1">IF(ROWS($1:29)&gt;COUNT(Dong),"",OFFSET(TH!D$1,SMALL(Dong,ROWS($1:29)),))</f>
        <v>41644</v>
      </c>
      <c r="D44" s="47" t="str">
        <f ca="1">IF(ROWS($1:29)&gt;COUNT(Dong),"",OFFSET(TH!E$1,SMALL(Dong,ROWS($1:29)),))</f>
        <v>Xuất dùng - Băng keo</v>
      </c>
      <c r="E44" s="43" t="str">
        <f ca="1">IF(ROWS($1:29)&gt;COUNT(Dong),"",OFFSET(TH!H$1,SMALL(Dong,ROWS($1:29)),))</f>
        <v>1522</v>
      </c>
      <c r="F44" s="41">
        <f ca="1">IF(ROWS($1:29)&gt;COUNT(Dong),"",OFFSET(TH!F$1,SMALL(Dong,ROWS($1:29)),))</f>
        <v>2171300</v>
      </c>
      <c r="G44" s="41">
        <f t="shared" ca="1" si="0"/>
        <v>0</v>
      </c>
      <c r="H44" s="41">
        <f t="shared" ca="1" si="1"/>
        <v>2171300</v>
      </c>
      <c r="I44" s="41">
        <f t="shared" ca="1" si="2"/>
        <v>0</v>
      </c>
      <c r="J44" s="41">
        <f t="shared" ca="1" si="5"/>
        <v>0</v>
      </c>
      <c r="K44" s="41">
        <f t="shared" ca="1" si="4"/>
        <v>0</v>
      </c>
    </row>
    <row r="45" spans="1:11">
      <c r="A45" s="43">
        <f ca="1">IF(ROWS($1:30)&gt;COUNT(Dong),"",OFFSET(TH!B$1,SMALL(Dong,ROWS($1:30)),))</f>
        <v>41644</v>
      </c>
      <c r="B45" s="43" t="str">
        <f ca="1">IF(ROWS($1:30)&gt;COUNT(Dong),"",OFFSET(TH!C$1,SMALL(Dong,ROWS($1:30)),))</f>
        <v>X02/VL</v>
      </c>
      <c r="C45" s="43">
        <f ca="1">IF(ROWS($1:30)&gt;COUNT(Dong),"",OFFSET(TH!D$1,SMALL(Dong,ROWS($1:30)),))</f>
        <v>41644</v>
      </c>
      <c r="D45" s="47" t="str">
        <f ca="1">IF(ROWS($1:30)&gt;COUNT(Dong),"",OFFSET(TH!E$1,SMALL(Dong,ROWS($1:30)),))</f>
        <v>Xuất dùng - Túi PE</v>
      </c>
      <c r="E45" s="43" t="str">
        <f ca="1">IF(ROWS($1:30)&gt;COUNT(Dong),"",OFFSET(TH!H$1,SMALL(Dong,ROWS($1:30)),))</f>
        <v>1522</v>
      </c>
      <c r="F45" s="41">
        <f ca="1">IF(ROWS($1:30)&gt;COUNT(Dong),"",OFFSET(TH!F$1,SMALL(Dong,ROWS($1:30)),))</f>
        <v>123772</v>
      </c>
      <c r="G45" s="41">
        <f t="shared" ca="1" si="0"/>
        <v>0</v>
      </c>
      <c r="H45" s="41">
        <f t="shared" ca="1" si="1"/>
        <v>123772</v>
      </c>
      <c r="I45" s="41">
        <f t="shared" ca="1" si="2"/>
        <v>0</v>
      </c>
      <c r="J45" s="41">
        <f t="shared" ca="1" si="5"/>
        <v>0</v>
      </c>
      <c r="K45" s="41">
        <f t="shared" ca="1" si="4"/>
        <v>0</v>
      </c>
    </row>
    <row r="46" spans="1:11">
      <c r="A46" s="43">
        <f ca="1">IF(ROWS($1:31)&gt;COUNT(Dong),"",OFFSET(TH!B$1,SMALL(Dong,ROWS($1:31)),))</f>
        <v>41644</v>
      </c>
      <c r="B46" s="43" t="str">
        <f ca="1">IF(ROWS($1:31)&gt;COUNT(Dong),"",OFFSET(TH!C$1,SMALL(Dong,ROWS($1:31)),))</f>
        <v>X02/VL</v>
      </c>
      <c r="C46" s="43">
        <f ca="1">IF(ROWS($1:31)&gt;COUNT(Dong),"",OFFSET(TH!D$1,SMALL(Dong,ROWS($1:31)),))</f>
        <v>41644</v>
      </c>
      <c r="D46" s="47" t="str">
        <f ca="1">IF(ROWS($1:31)&gt;COUNT(Dong),"",OFFSET(TH!E$1,SMALL(Dong,ROWS($1:31)),))</f>
        <v>Xuất dùng - Thùng carton 54.5x37.5x38</v>
      </c>
      <c r="E46" s="43" t="str">
        <f ca="1">IF(ROWS($1:31)&gt;COUNT(Dong),"",OFFSET(TH!H$1,SMALL(Dong,ROWS($1:31)),))</f>
        <v>1522</v>
      </c>
      <c r="F46" s="41">
        <f ca="1">IF(ROWS($1:31)&gt;COUNT(Dong),"",OFFSET(TH!F$1,SMALL(Dong,ROWS($1:31)),))</f>
        <v>5851200</v>
      </c>
      <c r="G46" s="41">
        <f t="shared" ca="1" si="0"/>
        <v>0</v>
      </c>
      <c r="H46" s="41">
        <f t="shared" ca="1" si="1"/>
        <v>5851200</v>
      </c>
      <c r="I46" s="41">
        <f t="shared" ca="1" si="2"/>
        <v>0</v>
      </c>
      <c r="J46" s="41">
        <f t="shared" ca="1" si="5"/>
        <v>0</v>
      </c>
      <c r="K46" s="41">
        <f t="shared" ca="1" si="4"/>
        <v>0</v>
      </c>
    </row>
    <row r="47" spans="1:11">
      <c r="A47" s="43">
        <f ca="1">IF(ROWS($1:32)&gt;COUNT(Dong),"",OFFSET(TH!B$1,SMALL(Dong,ROWS($1:32)),))</f>
        <v>41644</v>
      </c>
      <c r="B47" s="43" t="str">
        <f ca="1">IF(ROWS($1:32)&gt;COUNT(Dong),"",OFFSET(TH!C$1,SMALL(Dong,ROWS($1:32)),))</f>
        <v>X02/VL</v>
      </c>
      <c r="C47" s="43">
        <f ca="1">IF(ROWS($1:32)&gt;COUNT(Dong),"",OFFSET(TH!D$1,SMALL(Dong,ROWS($1:32)),))</f>
        <v>41644</v>
      </c>
      <c r="D47" s="47" t="str">
        <f ca="1">IF(ROWS($1:32)&gt;COUNT(Dong),"",OFFSET(TH!E$1,SMALL(Dong,ROWS($1:32)),))</f>
        <v>Xuất dùng - Thùng carton 36.5x26x17.5</v>
      </c>
      <c r="E47" s="43" t="str">
        <f ca="1">IF(ROWS($1:32)&gt;COUNT(Dong),"",OFFSET(TH!H$1,SMALL(Dong,ROWS($1:32)),))</f>
        <v>1522</v>
      </c>
      <c r="F47" s="41">
        <f ca="1">IF(ROWS($1:32)&gt;COUNT(Dong),"",OFFSET(TH!F$1,SMALL(Dong,ROWS($1:32)),))</f>
        <v>10444392</v>
      </c>
      <c r="G47" s="41">
        <f t="shared" ca="1" si="0"/>
        <v>0</v>
      </c>
      <c r="H47" s="41">
        <f t="shared" ca="1" si="1"/>
        <v>10444392</v>
      </c>
      <c r="I47" s="41">
        <f t="shared" ca="1" si="2"/>
        <v>0</v>
      </c>
      <c r="J47" s="41">
        <f t="shared" ca="1" si="5"/>
        <v>0</v>
      </c>
      <c r="K47" s="41">
        <f t="shared" ca="1" si="4"/>
        <v>0</v>
      </c>
    </row>
    <row r="48" spans="1:11">
      <c r="A48" s="43">
        <f ca="1">IF(ROWS($1:33)&gt;COUNT(Dong),"",OFFSET(TH!B$1,SMALL(Dong,ROWS($1:33)),))</f>
        <v>41644</v>
      </c>
      <c r="B48" s="43" t="str">
        <f ca="1">IF(ROWS($1:33)&gt;COUNT(Dong),"",OFFSET(TH!C$1,SMALL(Dong,ROWS($1:33)),))</f>
        <v>X02/VL</v>
      </c>
      <c r="C48" s="43">
        <f ca="1">IF(ROWS($1:33)&gt;COUNT(Dong),"",OFFSET(TH!D$1,SMALL(Dong,ROWS($1:33)),))</f>
        <v>41644</v>
      </c>
      <c r="D48" s="47" t="str">
        <f ca="1">IF(ROWS($1:33)&gt;COUNT(Dong),"",OFFSET(TH!E$1,SMALL(Dong,ROWS($1:33)),))</f>
        <v>Xuất dùng - Thùng carton 56x36x22</v>
      </c>
      <c r="E48" s="43" t="str">
        <f ca="1">IF(ROWS($1:33)&gt;COUNT(Dong),"",OFFSET(TH!H$1,SMALL(Dong,ROWS($1:33)),))</f>
        <v>1522</v>
      </c>
      <c r="F48" s="41">
        <f ca="1">IF(ROWS($1:33)&gt;COUNT(Dong),"",OFFSET(TH!F$1,SMALL(Dong,ROWS($1:33)),))</f>
        <v>2100000</v>
      </c>
      <c r="G48" s="41">
        <f t="shared" ca="1" si="0"/>
        <v>0</v>
      </c>
      <c r="H48" s="41">
        <f t="shared" ca="1" si="1"/>
        <v>2100000</v>
      </c>
      <c r="I48" s="41">
        <f t="shared" ca="1" si="2"/>
        <v>0</v>
      </c>
      <c r="J48" s="41">
        <f t="shared" ca="1" si="5"/>
        <v>0</v>
      </c>
      <c r="K48" s="41">
        <f t="shared" ca="1" si="4"/>
        <v>0</v>
      </c>
    </row>
    <row r="49" spans="1:11">
      <c r="A49" s="43">
        <f ca="1">IF(ROWS($1:34)&gt;COUNT(Dong),"",OFFSET(TH!B$1,SMALL(Dong,ROWS($1:34)),))</f>
        <v>41644</v>
      </c>
      <c r="B49" s="43" t="str">
        <f ca="1">IF(ROWS($1:34)&gt;COUNT(Dong),"",OFFSET(TH!C$1,SMALL(Dong,ROWS($1:34)),))</f>
        <v>X02/VL</v>
      </c>
      <c r="C49" s="43">
        <f ca="1">IF(ROWS($1:34)&gt;COUNT(Dong),"",OFFSET(TH!D$1,SMALL(Dong,ROWS($1:34)),))</f>
        <v>41644</v>
      </c>
      <c r="D49" s="47" t="str">
        <f ca="1">IF(ROWS($1:34)&gt;COUNT(Dong),"",OFFSET(TH!E$1,SMALL(Dong,ROWS($1:34)),))</f>
        <v>Xuất dùng - Thùng carton 48x32x16</v>
      </c>
      <c r="E49" s="43" t="str">
        <f ca="1">IF(ROWS($1:34)&gt;COUNT(Dong),"",OFFSET(TH!H$1,SMALL(Dong,ROWS($1:34)),))</f>
        <v>1522</v>
      </c>
      <c r="F49" s="41">
        <f ca="1">IF(ROWS($1:34)&gt;COUNT(Dong),"",OFFSET(TH!F$1,SMALL(Dong,ROWS($1:34)),))</f>
        <v>2347250</v>
      </c>
      <c r="G49" s="41">
        <f t="shared" ca="1" si="0"/>
        <v>0</v>
      </c>
      <c r="H49" s="41">
        <f t="shared" ca="1" si="1"/>
        <v>2347250</v>
      </c>
      <c r="I49" s="41">
        <f t="shared" ca="1" si="2"/>
        <v>0</v>
      </c>
      <c r="J49" s="41">
        <f t="shared" ca="1" si="5"/>
        <v>0</v>
      </c>
      <c r="K49" s="41">
        <f t="shared" ca="1" si="4"/>
        <v>0</v>
      </c>
    </row>
    <row r="50" spans="1:11">
      <c r="A50" s="43">
        <f ca="1">IF(ROWS($1:35)&gt;COUNT(Dong),"",OFFSET(TH!B$1,SMALL(Dong,ROWS($1:35)),))</f>
        <v>41645</v>
      </c>
      <c r="B50" s="43" t="str">
        <f ca="1">IF(ROWS($1:35)&gt;COUNT(Dong),"",OFFSET(TH!C$1,SMALL(Dong,ROWS($1:35)),))</f>
        <v>X03/VL</v>
      </c>
      <c r="C50" s="43">
        <f ca="1">IF(ROWS($1:35)&gt;COUNT(Dong),"",OFFSET(TH!D$1,SMALL(Dong,ROWS($1:35)),))</f>
        <v>41645</v>
      </c>
      <c r="D50" s="47" t="str">
        <f ca="1">IF(ROWS($1:35)&gt;COUNT(Dong),"",OFFSET(TH!E$1,SMALL(Dong,ROWS($1:35)),))</f>
        <v>Xuất dùng - Túi PE</v>
      </c>
      <c r="E50" s="43" t="str">
        <f ca="1">IF(ROWS($1:35)&gt;COUNT(Dong),"",OFFSET(TH!H$1,SMALL(Dong,ROWS($1:35)),))</f>
        <v>1522</v>
      </c>
      <c r="F50" s="41">
        <f ca="1">IF(ROWS($1:35)&gt;COUNT(Dong),"",OFFSET(TH!F$1,SMALL(Dong,ROWS($1:35)),))</f>
        <v>23666</v>
      </c>
      <c r="G50" s="41">
        <f t="shared" ca="1" si="0"/>
        <v>0</v>
      </c>
      <c r="H50" s="41">
        <f t="shared" ca="1" si="1"/>
        <v>23666</v>
      </c>
      <c r="I50" s="41">
        <f t="shared" ca="1" si="2"/>
        <v>0</v>
      </c>
      <c r="J50" s="41">
        <f t="shared" ca="1" si="5"/>
        <v>0</v>
      </c>
      <c r="K50" s="41">
        <f t="shared" ca="1" si="4"/>
        <v>0</v>
      </c>
    </row>
    <row r="51" spans="1:11">
      <c r="A51" s="43">
        <f ca="1">IF(ROWS($1:36)&gt;COUNT(Dong),"",OFFSET(TH!B$1,SMALL(Dong,ROWS($1:36)),))</f>
        <v>41649</v>
      </c>
      <c r="B51" s="43" t="str">
        <f ca="1">IF(ROWS($1:36)&gt;COUNT(Dong),"",OFFSET(TH!C$1,SMALL(Dong,ROWS($1:36)),))</f>
        <v>X04/VL</v>
      </c>
      <c r="C51" s="43">
        <f ca="1">IF(ROWS($1:36)&gt;COUNT(Dong),"",OFFSET(TH!D$1,SMALL(Dong,ROWS($1:36)),))</f>
        <v>41649</v>
      </c>
      <c r="D51" s="47" t="str">
        <f ca="1">IF(ROWS($1:36)&gt;COUNT(Dong),"",OFFSET(TH!E$1,SMALL(Dong,ROWS($1:36)),))</f>
        <v>Xuất dùng - Túi PE</v>
      </c>
      <c r="E51" s="43" t="str">
        <f ca="1">IF(ROWS($1:36)&gt;COUNT(Dong),"",OFFSET(TH!H$1,SMALL(Dong,ROWS($1:36)),))</f>
        <v>1522</v>
      </c>
      <c r="F51" s="41">
        <f ca="1">IF(ROWS($1:36)&gt;COUNT(Dong),"",OFFSET(TH!F$1,SMALL(Dong,ROWS($1:36)),))</f>
        <v>788072</v>
      </c>
      <c r="G51" s="41">
        <f t="shared" ca="1" si="0"/>
        <v>0</v>
      </c>
      <c r="H51" s="41">
        <f t="shared" ca="1" si="1"/>
        <v>788072</v>
      </c>
      <c r="I51" s="41">
        <f t="shared" ca="1" si="2"/>
        <v>0</v>
      </c>
      <c r="J51" s="41">
        <f t="shared" ca="1" si="5"/>
        <v>0</v>
      </c>
      <c r="K51" s="41">
        <f t="shared" ca="1" si="4"/>
        <v>0</v>
      </c>
    </row>
    <row r="52" spans="1:11">
      <c r="A52" s="43">
        <f ca="1">IF(ROWS($1:37)&gt;COUNT(Dong),"",OFFSET(TH!B$1,SMALL(Dong,ROWS($1:37)),))</f>
        <v>41650</v>
      </c>
      <c r="B52" s="43" t="str">
        <f ca="1">IF(ROWS($1:37)&gt;COUNT(Dong),"",OFFSET(TH!C$1,SMALL(Dong,ROWS($1:37)),))</f>
        <v>X05/VL</v>
      </c>
      <c r="C52" s="43">
        <f ca="1">IF(ROWS($1:37)&gt;COUNT(Dong),"",OFFSET(TH!D$1,SMALL(Dong,ROWS($1:37)),))</f>
        <v>41650</v>
      </c>
      <c r="D52" s="47" t="str">
        <f ca="1">IF(ROWS($1:37)&gt;COUNT(Dong),"",OFFSET(TH!E$1,SMALL(Dong,ROWS($1:37)),))</f>
        <v>Xuất dùng - Thùng carton 48x35.5x22</v>
      </c>
      <c r="E52" s="43" t="str">
        <f ca="1">IF(ROWS($1:37)&gt;COUNT(Dong),"",OFFSET(TH!H$1,SMALL(Dong,ROWS($1:37)),))</f>
        <v>1522</v>
      </c>
      <c r="F52" s="41">
        <f ca="1">IF(ROWS($1:37)&gt;COUNT(Dong),"",OFFSET(TH!F$1,SMALL(Dong,ROWS($1:37)),))</f>
        <v>54112500</v>
      </c>
      <c r="G52" s="41">
        <f t="shared" ca="1" si="0"/>
        <v>0</v>
      </c>
      <c r="H52" s="41">
        <f t="shared" ca="1" si="1"/>
        <v>54112500</v>
      </c>
      <c r="I52" s="41">
        <f t="shared" ca="1" si="2"/>
        <v>0</v>
      </c>
      <c r="J52" s="41">
        <f t="shared" ca="1" si="5"/>
        <v>0</v>
      </c>
      <c r="K52" s="41">
        <f t="shared" ca="1" si="4"/>
        <v>0</v>
      </c>
    </row>
    <row r="53" spans="1:11">
      <c r="A53" s="43">
        <f ca="1">IF(ROWS($1:38)&gt;COUNT(Dong),"",OFFSET(TH!B$1,SMALL(Dong,ROWS($1:38)),))</f>
        <v>41656</v>
      </c>
      <c r="B53" s="43" t="str">
        <f ca="1">IF(ROWS($1:38)&gt;COUNT(Dong),"",OFFSET(TH!C$1,SMALL(Dong,ROWS($1:38)),))</f>
        <v>X06/VL</v>
      </c>
      <c r="C53" s="43">
        <f ca="1">IF(ROWS($1:38)&gt;COUNT(Dong),"",OFFSET(TH!D$1,SMALL(Dong,ROWS($1:38)),))</f>
        <v>41656</v>
      </c>
      <c r="D53" s="47" t="str">
        <f ca="1">IF(ROWS($1:38)&gt;COUNT(Dong),"",OFFSET(TH!E$1,SMALL(Dong,ROWS($1:38)),))</f>
        <v>Xuất dùng - Hũ ly nhỏ nắp trắng trong</v>
      </c>
      <c r="E53" s="43" t="str">
        <f ca="1">IF(ROWS($1:38)&gt;COUNT(Dong),"",OFFSET(TH!H$1,SMALL(Dong,ROWS($1:38)),))</f>
        <v>1522</v>
      </c>
      <c r="F53" s="41">
        <f ca="1">IF(ROWS($1:38)&gt;COUNT(Dong),"",OFFSET(TH!F$1,SMALL(Dong,ROWS($1:38)),))</f>
        <v>6635527</v>
      </c>
      <c r="G53" s="41">
        <f t="shared" ca="1" si="0"/>
        <v>0</v>
      </c>
      <c r="H53" s="41">
        <f t="shared" ca="1" si="1"/>
        <v>6635527</v>
      </c>
      <c r="I53" s="41">
        <f t="shared" ca="1" si="2"/>
        <v>0</v>
      </c>
      <c r="J53" s="41">
        <f t="shared" ca="1" si="5"/>
        <v>0</v>
      </c>
      <c r="K53" s="41">
        <f t="shared" ca="1" si="4"/>
        <v>0</v>
      </c>
    </row>
    <row r="54" spans="1:11">
      <c r="A54" s="43">
        <f ca="1">IF(ROWS($1:39)&gt;COUNT(Dong),"",OFFSET(TH!B$1,SMALL(Dong,ROWS($1:39)),))</f>
        <v>41659</v>
      </c>
      <c r="B54" s="43" t="str">
        <f ca="1">IF(ROWS($1:39)&gt;COUNT(Dong),"",OFFSET(TH!C$1,SMALL(Dong,ROWS($1:39)),))</f>
        <v>X07/VL</v>
      </c>
      <c r="C54" s="43">
        <f ca="1">IF(ROWS($1:39)&gt;COUNT(Dong),"",OFFSET(TH!D$1,SMALL(Dong,ROWS($1:39)),))</f>
        <v>41659</v>
      </c>
      <c r="D54" s="47" t="str">
        <f ca="1">IF(ROWS($1:39)&gt;COUNT(Dong),"",OFFSET(TH!E$1,SMALL(Dong,ROWS($1:39)),))</f>
        <v>Xuất dùng - Túi PE</v>
      </c>
      <c r="E54" s="43" t="str">
        <f ca="1">IF(ROWS($1:39)&gt;COUNT(Dong),"",OFFSET(TH!H$1,SMALL(Dong,ROWS($1:39)),))</f>
        <v>1522</v>
      </c>
      <c r="F54" s="41">
        <f ca="1">IF(ROWS($1:39)&gt;COUNT(Dong),"",OFFSET(TH!F$1,SMALL(Dong,ROWS($1:39)),))</f>
        <v>23666</v>
      </c>
      <c r="G54" s="41">
        <f t="shared" ca="1" si="0"/>
        <v>0</v>
      </c>
      <c r="H54" s="41">
        <f t="shared" ca="1" si="1"/>
        <v>23666</v>
      </c>
      <c r="I54" s="41">
        <f t="shared" ca="1" si="2"/>
        <v>0</v>
      </c>
      <c r="J54" s="41">
        <f t="shared" ca="1" si="5"/>
        <v>0</v>
      </c>
      <c r="K54" s="41">
        <f t="shared" ca="1" si="4"/>
        <v>0</v>
      </c>
    </row>
    <row r="55" spans="1:11">
      <c r="A55" s="43">
        <f ca="1">IF(ROWS($1:40)&gt;COUNT(Dong),"",OFFSET(TH!B$1,SMALL(Dong,ROWS($1:40)),))</f>
        <v>41659</v>
      </c>
      <c r="B55" s="43" t="str">
        <f ca="1">IF(ROWS($1:40)&gt;COUNT(Dong),"",OFFSET(TH!C$1,SMALL(Dong,ROWS($1:40)),))</f>
        <v>X07/VL</v>
      </c>
      <c r="C55" s="43">
        <f ca="1">IF(ROWS($1:40)&gt;COUNT(Dong),"",OFFSET(TH!D$1,SMALL(Dong,ROWS($1:40)),))</f>
        <v>41659</v>
      </c>
      <c r="D55" s="47" t="str">
        <f ca="1">IF(ROWS($1:40)&gt;COUNT(Dong),"",OFFSET(TH!E$1,SMALL(Dong,ROWS($1:40)),))</f>
        <v>Xuất dùng - Thùng carton 56x30x32</v>
      </c>
      <c r="E55" s="43" t="str">
        <f ca="1">IF(ROWS($1:40)&gt;COUNT(Dong),"",OFFSET(TH!H$1,SMALL(Dong,ROWS($1:40)),))</f>
        <v>1522</v>
      </c>
      <c r="F55" s="41">
        <f ca="1">IF(ROWS($1:40)&gt;COUNT(Dong),"",OFFSET(TH!F$1,SMALL(Dong,ROWS($1:40)),))</f>
        <v>1800000</v>
      </c>
      <c r="G55" s="41">
        <f t="shared" ca="1" si="0"/>
        <v>0</v>
      </c>
      <c r="H55" s="41">
        <f t="shared" ca="1" si="1"/>
        <v>1800000</v>
      </c>
      <c r="I55" s="41">
        <f t="shared" ca="1" si="2"/>
        <v>0</v>
      </c>
      <c r="J55" s="41">
        <f t="shared" ca="1" si="5"/>
        <v>0</v>
      </c>
      <c r="K55" s="41">
        <f t="shared" ca="1" si="4"/>
        <v>0</v>
      </c>
    </row>
    <row r="56" spans="1:11">
      <c r="A56" s="43">
        <f ca="1">IF(ROWS($1:41)&gt;COUNT(Dong),"",OFFSET(TH!B$1,SMALL(Dong,ROWS($1:41)),))</f>
        <v>41670</v>
      </c>
      <c r="B56" s="43" t="str">
        <f ca="1">IF(ROWS($1:41)&gt;COUNT(Dong),"",OFFSET(TH!C$1,SMALL(Dong,ROWS($1:41)),))</f>
        <v>CTGS</v>
      </c>
      <c r="C56" s="43">
        <f ca="1">IF(ROWS($1:41)&gt;COUNT(Dong),"",OFFSET(TH!D$1,SMALL(Dong,ROWS($1:41)),))</f>
        <v>41670</v>
      </c>
      <c r="D56" s="47" t="str">
        <f ca="1">IF(ROWS($1:41)&gt;COUNT(Dong),"",OFFSET(TH!E$1,SMALL(Dong,ROWS($1:41)),))</f>
        <v>Trích khấu hao máy chiển chân không</v>
      </c>
      <c r="E56" s="43" t="str">
        <f ca="1">IF(ROWS($1:41)&gt;COUNT(Dong),"",OFFSET(TH!H$1,SMALL(Dong,ROWS($1:41)),))</f>
        <v>2141</v>
      </c>
      <c r="F56" s="41">
        <f ca="1">IF(ROWS($1:41)&gt;COUNT(Dong),"",OFFSET(TH!F$1,SMALL(Dong,ROWS($1:41)),))</f>
        <v>3500000</v>
      </c>
      <c r="G56" s="41">
        <f t="shared" ca="1" si="0"/>
        <v>0</v>
      </c>
      <c r="H56" s="41">
        <f t="shared" ca="1" si="1"/>
        <v>0</v>
      </c>
      <c r="I56" s="41">
        <f t="shared" ca="1" si="2"/>
        <v>0</v>
      </c>
      <c r="J56" s="41">
        <f t="shared" ca="1" si="5"/>
        <v>0</v>
      </c>
      <c r="K56" s="41">
        <f t="shared" ca="1" si="4"/>
        <v>3500000</v>
      </c>
    </row>
    <row r="57" spans="1:11">
      <c r="A57" s="43">
        <f ca="1">IF(ROWS($1:42)&gt;COUNT(Dong),"",OFFSET(TH!B$1,SMALL(Dong,ROWS($1:42)),))</f>
        <v>41670</v>
      </c>
      <c r="B57" s="43" t="str">
        <f ca="1">IF(ROWS($1:42)&gt;COUNT(Dong),"",OFFSET(TH!C$1,SMALL(Dong,ROWS($1:42)),))</f>
        <v>CTGS</v>
      </c>
      <c r="C57" s="43">
        <f ca="1">IF(ROWS($1:42)&gt;COUNT(Dong),"",OFFSET(TH!D$1,SMALL(Dong,ROWS($1:42)),))</f>
        <v>41670</v>
      </c>
      <c r="D57" s="47" t="str">
        <f ca="1">IF(ROWS($1:42)&gt;COUNT(Dong),"",OFFSET(TH!E$1,SMALL(Dong,ROWS($1:42)),))</f>
        <v>Trích khấu hao nhà xưởng</v>
      </c>
      <c r="E57" s="43" t="str">
        <f ca="1">IF(ROWS($1:42)&gt;COUNT(Dong),"",OFFSET(TH!H$1,SMALL(Dong,ROWS($1:42)),))</f>
        <v>2141</v>
      </c>
      <c r="F57" s="41">
        <f ca="1">IF(ROWS($1:42)&gt;COUNT(Dong),"",OFFSET(TH!F$1,SMALL(Dong,ROWS($1:42)),))</f>
        <v>15225379</v>
      </c>
      <c r="G57" s="41">
        <f t="shared" ca="1" si="0"/>
        <v>0</v>
      </c>
      <c r="H57" s="41">
        <f t="shared" ca="1" si="1"/>
        <v>0</v>
      </c>
      <c r="I57" s="41">
        <f t="shared" ca="1" si="2"/>
        <v>0</v>
      </c>
      <c r="J57" s="41">
        <f t="shared" ca="1" si="5"/>
        <v>0</v>
      </c>
      <c r="K57" s="41">
        <f t="shared" ca="1" si="4"/>
        <v>15225379</v>
      </c>
    </row>
    <row r="58" spans="1:11">
      <c r="A58" s="43">
        <f ca="1">IF(ROWS($1:43)&gt;COUNT(Dong),"",OFFSET(TH!B$1,SMALL(Dong,ROWS($1:43)),))</f>
        <v>41670</v>
      </c>
      <c r="B58" s="43" t="str">
        <f ca="1">IF(ROWS($1:43)&gt;COUNT(Dong),"",OFFSET(TH!C$1,SMALL(Dong,ROWS($1:43)),))</f>
        <v>CTGS</v>
      </c>
      <c r="C58" s="43">
        <f ca="1">IF(ROWS($1:43)&gt;COUNT(Dong),"",OFFSET(TH!D$1,SMALL(Dong,ROWS($1:43)),))</f>
        <v>41670</v>
      </c>
      <c r="D58" s="47" t="str">
        <f ca="1">IF(ROWS($1:43)&gt;COUNT(Dong),"",OFFSET(TH!E$1,SMALL(Dong,ROWS($1:43)),))</f>
        <v>Trích khấu hao kho lạnh</v>
      </c>
      <c r="E58" s="43" t="str">
        <f ca="1">IF(ROWS($1:43)&gt;COUNT(Dong),"",OFFSET(TH!H$1,SMALL(Dong,ROWS($1:43)),))</f>
        <v>2141</v>
      </c>
      <c r="F58" s="41">
        <f ca="1">IF(ROWS($1:43)&gt;COUNT(Dong),"",OFFSET(TH!F$1,SMALL(Dong,ROWS($1:43)),))</f>
        <v>46464981</v>
      </c>
      <c r="G58" s="41">
        <f t="shared" ca="1" si="0"/>
        <v>0</v>
      </c>
      <c r="H58" s="41">
        <f t="shared" ca="1" si="1"/>
        <v>0</v>
      </c>
      <c r="I58" s="41">
        <f t="shared" ca="1" si="2"/>
        <v>0</v>
      </c>
      <c r="J58" s="41">
        <f t="shared" ca="1" si="5"/>
        <v>0</v>
      </c>
      <c r="K58" s="41">
        <f t="shared" ca="1" si="4"/>
        <v>46464981</v>
      </c>
    </row>
    <row r="59" spans="1:11">
      <c r="A59" s="43">
        <f ca="1">IF(ROWS($1:44)&gt;COUNT(Dong),"",OFFSET(TH!B$1,SMALL(Dong,ROWS($1:44)),))</f>
        <v>41670</v>
      </c>
      <c r="B59" s="43" t="str">
        <f ca="1">IF(ROWS($1:44)&gt;COUNT(Dong),"",OFFSET(TH!C$1,SMALL(Dong,ROWS($1:44)),))</f>
        <v>CTGS</v>
      </c>
      <c r="C59" s="43">
        <f ca="1">IF(ROWS($1:44)&gt;COUNT(Dong),"",OFFSET(TH!D$1,SMALL(Dong,ROWS($1:44)),))</f>
        <v>41670</v>
      </c>
      <c r="D59" s="47" t="str">
        <f ca="1">IF(ROWS($1:44)&gt;COUNT(Dong),"",OFFSET(TH!E$1,SMALL(Dong,ROWS($1:44)),))</f>
        <v>Trích khấu hao điện chiếu sáng</v>
      </c>
      <c r="E59" s="43" t="str">
        <f ca="1">IF(ROWS($1:44)&gt;COUNT(Dong),"",OFFSET(TH!H$1,SMALL(Dong,ROWS($1:44)),))</f>
        <v>2141</v>
      </c>
      <c r="F59" s="41">
        <f ca="1">IF(ROWS($1:44)&gt;COUNT(Dong),"",OFFSET(TH!F$1,SMALL(Dong,ROWS($1:44)),))</f>
        <v>36231014</v>
      </c>
      <c r="G59" s="41">
        <f t="shared" ca="1" si="0"/>
        <v>0</v>
      </c>
      <c r="H59" s="41">
        <f t="shared" ca="1" si="1"/>
        <v>0</v>
      </c>
      <c r="I59" s="41">
        <f t="shared" ca="1" si="2"/>
        <v>0</v>
      </c>
      <c r="J59" s="41">
        <f t="shared" ca="1" si="5"/>
        <v>0</v>
      </c>
      <c r="K59" s="41">
        <f t="shared" ca="1" si="4"/>
        <v>36231014</v>
      </c>
    </row>
    <row r="60" spans="1:11">
      <c r="A60" s="43">
        <f ca="1">IF(ROWS($1:45)&gt;COUNT(Dong),"",OFFSET(TH!B$1,SMALL(Dong,ROWS($1:45)),))</f>
        <v>41670</v>
      </c>
      <c r="B60" s="43" t="str">
        <f ca="1">IF(ROWS($1:45)&gt;COUNT(Dong),"",OFFSET(TH!C$1,SMALL(Dong,ROWS($1:45)),))</f>
        <v>CTGS</v>
      </c>
      <c r="C60" s="43">
        <f ca="1">IF(ROWS($1:45)&gt;COUNT(Dong),"",OFFSET(TH!D$1,SMALL(Dong,ROWS($1:45)),))</f>
        <v>41670</v>
      </c>
      <c r="D60" s="47" t="str">
        <f ca="1">IF(ROWS($1:45)&gt;COUNT(Dong),"",OFFSET(TH!E$1,SMALL(Dong,ROWS($1:45)),))</f>
        <v>Trích khấu hao cấp thoát nước</v>
      </c>
      <c r="E60" s="43" t="str">
        <f ca="1">IF(ROWS($1:45)&gt;COUNT(Dong),"",OFFSET(TH!H$1,SMALL(Dong,ROWS($1:45)),))</f>
        <v>2141</v>
      </c>
      <c r="F60" s="41">
        <f ca="1">IF(ROWS($1:45)&gt;COUNT(Dong),"",OFFSET(TH!F$1,SMALL(Dong,ROWS($1:45)),))</f>
        <v>10859839</v>
      </c>
      <c r="G60" s="41">
        <f t="shared" ca="1" si="0"/>
        <v>0</v>
      </c>
      <c r="H60" s="41">
        <f t="shared" ca="1" si="1"/>
        <v>0</v>
      </c>
      <c r="I60" s="41">
        <f t="shared" ca="1" si="2"/>
        <v>0</v>
      </c>
      <c r="J60" s="41">
        <f t="shared" ca="1" si="5"/>
        <v>0</v>
      </c>
      <c r="K60" s="41">
        <f t="shared" ca="1" si="4"/>
        <v>10859839</v>
      </c>
    </row>
    <row r="61" spans="1:11">
      <c r="A61" s="43">
        <f ca="1">IF(ROWS($1:46)&gt;COUNT(Dong),"",OFFSET(TH!B$1,SMALL(Dong,ROWS($1:46)),))</f>
        <v>41670</v>
      </c>
      <c r="B61" s="43" t="str">
        <f ca="1">IF(ROWS($1:46)&gt;COUNT(Dong),"",OFFSET(TH!C$1,SMALL(Dong,ROWS($1:46)),))</f>
        <v>CTGS</v>
      </c>
      <c r="C61" s="43">
        <f ca="1">IF(ROWS($1:46)&gt;COUNT(Dong),"",OFFSET(TH!D$1,SMALL(Dong,ROWS($1:46)),))</f>
        <v>41670</v>
      </c>
      <c r="D61" s="47" t="str">
        <f ca="1">IF(ROWS($1:46)&gt;COUNT(Dong),"",OFFSET(TH!E$1,SMALL(Dong,ROWS($1:46)),))</f>
        <v>Trích khấu hao phòng cháy chữa cháy</v>
      </c>
      <c r="E61" s="43" t="str">
        <f ca="1">IF(ROWS($1:46)&gt;COUNT(Dong),"",OFFSET(TH!H$1,SMALL(Dong,ROWS($1:46)),))</f>
        <v>2141</v>
      </c>
      <c r="F61" s="41">
        <f ca="1">IF(ROWS($1:46)&gt;COUNT(Dong),"",OFFSET(TH!F$1,SMALL(Dong,ROWS($1:46)),))</f>
        <v>2615641</v>
      </c>
      <c r="G61" s="41">
        <f t="shared" ca="1" si="0"/>
        <v>0</v>
      </c>
      <c r="H61" s="41"/>
      <c r="I61" s="41">
        <f t="shared" ca="1" si="2"/>
        <v>0</v>
      </c>
      <c r="J61" s="41">
        <f t="shared" ca="1" si="5"/>
        <v>0</v>
      </c>
      <c r="K61" s="41">
        <f t="shared" ca="1" si="4"/>
        <v>2615641</v>
      </c>
    </row>
    <row r="62" spans="1:11">
      <c r="A62" s="43">
        <f ca="1">IF(ROWS($1:47)&gt;COUNT(Dong),"",OFFSET(TH!B$1,SMALL(Dong,ROWS($1:47)),))</f>
        <v>41670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41670</v>
      </c>
      <c r="D62" s="47" t="str">
        <f ca="1">IF(ROWS($1:47)&gt;COUNT(Dong),"",OFFSET(TH!E$1,SMALL(Dong,ROWS($1:47)),))</f>
        <v>Trích khấu hao quyền sử dụng đất</v>
      </c>
      <c r="E62" s="43" t="str">
        <f ca="1">IF(ROWS($1:47)&gt;COUNT(Dong),"",OFFSET(TH!H$1,SMALL(Dong,ROWS($1:47)),))</f>
        <v>2143</v>
      </c>
      <c r="F62" s="41">
        <f ca="1">IF(ROWS($1:47)&gt;COUNT(Dong),"",OFFSET(TH!F$1,SMALL(Dong,ROWS($1:47)),))</f>
        <v>10010706</v>
      </c>
      <c r="G62" s="41">
        <f t="shared" ca="1" si="0"/>
        <v>0</v>
      </c>
      <c r="H62" s="41">
        <f t="shared" ca="1" si="1"/>
        <v>0</v>
      </c>
      <c r="I62" s="41">
        <f t="shared" ca="1" si="2"/>
        <v>0</v>
      </c>
      <c r="J62" s="41">
        <f t="shared" ca="1" si="5"/>
        <v>0</v>
      </c>
      <c r="K62" s="41">
        <f t="shared" ca="1" si="4"/>
        <v>10010706</v>
      </c>
    </row>
    <row r="63" spans="1:11">
      <c r="A63" s="43">
        <f ca="1">IF(ROWS($1:48)&gt;COUNT(Dong),"",OFFSET(TH!B$1,SMALL(Dong,ROWS($1:48)),))</f>
        <v>41670</v>
      </c>
      <c r="B63" s="43" t="str">
        <f ca="1">IF(ROWS($1:48)&gt;COUNT(Dong),"",OFFSET(TH!C$1,SMALL(Dong,ROWS($1:48)),))</f>
        <v>CTGS</v>
      </c>
      <c r="C63" s="43">
        <f ca="1">IF(ROWS($1:48)&gt;COUNT(Dong),"",OFFSET(TH!D$1,SMALL(Dong,ROWS($1:48)),))</f>
        <v>41670</v>
      </c>
      <c r="D63" s="47" t="str">
        <f ca="1">IF(ROWS($1:48)&gt;COUNT(Dong),"",OFFSET(TH!E$1,SMALL(Dong,ROWS($1:48)),))</f>
        <v>Trích khấu hao nhà vòm</v>
      </c>
      <c r="E63" s="43" t="str">
        <f ca="1">IF(ROWS($1:48)&gt;COUNT(Dong),"",OFFSET(TH!H$1,SMALL(Dong,ROWS($1:48)),))</f>
        <v>2141</v>
      </c>
      <c r="F63" s="41">
        <f ca="1">IF(ROWS($1:48)&gt;COUNT(Dong),"",OFFSET(TH!F$1,SMALL(Dong,ROWS($1:48)),))</f>
        <v>1816167</v>
      </c>
      <c r="G63" s="41">
        <f t="shared" ca="1" si="0"/>
        <v>0</v>
      </c>
      <c r="H63" s="41">
        <f t="shared" ca="1" si="1"/>
        <v>0</v>
      </c>
      <c r="I63" s="41">
        <f t="shared" ca="1" si="2"/>
        <v>0</v>
      </c>
      <c r="J63" s="41">
        <f t="shared" ca="1" si="5"/>
        <v>0</v>
      </c>
      <c r="K63" s="41">
        <f t="shared" ca="1" si="4"/>
        <v>1816167</v>
      </c>
    </row>
    <row r="64" spans="1:11">
      <c r="A64" s="43">
        <f ca="1">IF(ROWS($1:49)&gt;COUNT(Dong),"",OFFSET(TH!B$1,SMALL(Dong,ROWS($1:49)),))</f>
        <v>41670</v>
      </c>
      <c r="B64" s="43" t="str">
        <f ca="1">IF(ROWS($1:49)&gt;COUNT(Dong),"",OFFSET(TH!C$1,SMALL(Dong,ROWS($1:49)),))</f>
        <v>CTGS</v>
      </c>
      <c r="C64" s="43">
        <f ca="1">IF(ROWS($1:49)&gt;COUNT(Dong),"",OFFSET(TH!D$1,SMALL(Dong,ROWS($1:49)),))</f>
        <v>41670</v>
      </c>
      <c r="D64" s="47" t="str">
        <f ca="1">IF(ROWS($1:49)&gt;COUNT(Dong),"",OFFSET(TH!E$1,SMALL(Dong,ROWS($1:49)),))</f>
        <v>Tiền lương phải trả cho BP Phân Xưởng</v>
      </c>
      <c r="E64" s="43" t="str">
        <f ca="1">IF(ROWS($1:49)&gt;COUNT(Dong),"",OFFSET(TH!H$1,SMALL(Dong,ROWS($1:49)),))</f>
        <v>3341</v>
      </c>
      <c r="F64" s="41">
        <f ca="1">IF(ROWS($1:49)&gt;COUNT(Dong),"",OFFSET(TH!F$1,SMALL(Dong,ROWS($1:49)),))</f>
        <v>15003000</v>
      </c>
      <c r="G64" s="41">
        <f t="shared" ca="1" si="0"/>
        <v>0</v>
      </c>
      <c r="H64" s="41">
        <f t="shared" ca="1" si="1"/>
        <v>0</v>
      </c>
      <c r="I64" s="41">
        <f t="shared" ca="1" si="2"/>
        <v>15003000</v>
      </c>
      <c r="J64" s="41">
        <f t="shared" ca="1" si="5"/>
        <v>0</v>
      </c>
      <c r="K64" s="41">
        <f t="shared" ca="1" si="4"/>
        <v>0</v>
      </c>
    </row>
    <row r="65" spans="1:11">
      <c r="A65" s="43">
        <f ca="1">IF(ROWS($1:50)&gt;COUNT(Dong),"",OFFSET(TH!B$1,SMALL(Dong,ROWS($1:50)),))</f>
        <v>41670</v>
      </c>
      <c r="B65" s="43" t="str">
        <f ca="1">IF(ROWS($1:50)&gt;COUNT(Dong),"",OFFSET(TH!C$1,SMALL(Dong,ROWS($1:50)),))</f>
        <v>CTGS</v>
      </c>
      <c r="C65" s="43">
        <f ca="1">IF(ROWS($1:50)&gt;COUNT(Dong),"",OFFSET(TH!D$1,SMALL(Dong,ROWS($1:50)),))</f>
        <v>41670</v>
      </c>
      <c r="D65" s="47" t="str">
        <f ca="1">IF(ROWS($1:50)&gt;COUNT(Dong),"",OFFSET(TH!E$1,SMALL(Dong,ROWS($1:50)),))</f>
        <v>Tiền lương công nhân trực tiếp</v>
      </c>
      <c r="E65" s="43" t="str">
        <f ca="1">IF(ROWS($1:50)&gt;COUNT(Dong),"",OFFSET(TH!H$1,SMALL(Dong,ROWS($1:50)),))</f>
        <v>3341</v>
      </c>
      <c r="F65" s="41">
        <f ca="1">IF(ROWS($1:50)&gt;COUNT(Dong),"",OFFSET(TH!F$1,SMALL(Dong,ROWS($1:50)),))</f>
        <v>77297000</v>
      </c>
      <c r="G65" s="41">
        <f t="shared" ca="1" si="0"/>
        <v>0</v>
      </c>
      <c r="H65" s="41">
        <f t="shared" ca="1" si="1"/>
        <v>0</v>
      </c>
      <c r="I65" s="41">
        <f t="shared" ca="1" si="2"/>
        <v>77297000</v>
      </c>
      <c r="J65" s="41">
        <f t="shared" ca="1" si="5"/>
        <v>0</v>
      </c>
      <c r="K65" s="41">
        <f t="shared" ca="1" si="4"/>
        <v>0</v>
      </c>
    </row>
    <row r="66" spans="1:11">
      <c r="A66" s="43">
        <f ca="1">IF(ROWS($1:51)&gt;COUNT(Dong),"",OFFSET(TH!B$1,SMALL(Dong,ROWS($1:51)),))</f>
        <v>41670</v>
      </c>
      <c r="B66" s="43" t="str">
        <f ca="1">IF(ROWS($1:51)&gt;COUNT(Dong),"",OFFSET(TH!C$1,SMALL(Dong,ROWS($1:51)),))</f>
        <v>CTGS</v>
      </c>
      <c r="C66" s="43">
        <f ca="1">IF(ROWS($1:51)&gt;COUNT(Dong),"",OFFSET(TH!D$1,SMALL(Dong,ROWS($1:51)),))</f>
        <v>41670</v>
      </c>
      <c r="D66" s="47" t="str">
        <f ca="1">IF(ROWS($1:51)&gt;COUNT(Dong),"",OFFSET(TH!E$1,SMALL(Dong,ROWS($1:51)),))</f>
        <v>Tiền cơm BP Phân xưởng</v>
      </c>
      <c r="E66" s="43" t="str">
        <f ca="1">IF(ROWS($1:51)&gt;COUNT(Dong),"",OFFSET(TH!H$1,SMALL(Dong,ROWS($1:51)),))</f>
        <v>3341</v>
      </c>
      <c r="F66" s="41">
        <f ca="1">IF(ROWS($1:51)&gt;COUNT(Dong),"",OFFSET(TH!F$1,SMALL(Dong,ROWS($1:51)),))</f>
        <v>1320000</v>
      </c>
      <c r="G66" s="41">
        <f t="shared" ca="1" si="0"/>
        <v>0</v>
      </c>
      <c r="H66" s="41">
        <f t="shared" ca="1" si="1"/>
        <v>0</v>
      </c>
      <c r="I66" s="41">
        <f t="shared" ca="1" si="2"/>
        <v>1320000</v>
      </c>
      <c r="J66" s="41">
        <f t="shared" ca="1" si="5"/>
        <v>0</v>
      </c>
      <c r="K66" s="41">
        <f t="shared" ca="1" si="4"/>
        <v>0</v>
      </c>
    </row>
    <row r="67" spans="1:11">
      <c r="A67" s="43">
        <f ca="1">IF(ROWS($1:52)&gt;COUNT(Dong),"",OFFSET(TH!B$1,SMALL(Dong,ROWS($1:52)),))</f>
        <v>41670</v>
      </c>
      <c r="B67" s="43" t="str">
        <f ca="1">IF(ROWS($1:52)&gt;COUNT(Dong),"",OFFSET(TH!C$1,SMALL(Dong,ROWS($1:52)),))</f>
        <v>CTGS</v>
      </c>
      <c r="C67" s="43">
        <f ca="1">IF(ROWS($1:52)&gt;COUNT(Dong),"",OFFSET(TH!D$1,SMALL(Dong,ROWS($1:52)),))</f>
        <v>41670</v>
      </c>
      <c r="D67" s="47" t="str">
        <f ca="1">IF(ROWS($1:52)&gt;COUNT(Dong),"",OFFSET(TH!E$1,SMALL(Dong,ROWS($1:52)),))</f>
        <v>Tiền cơm công nhân</v>
      </c>
      <c r="E67" s="43" t="str">
        <f ca="1">IF(ROWS($1:52)&gt;COUNT(Dong),"",OFFSET(TH!H$1,SMALL(Dong,ROWS($1:52)),))</f>
        <v>3341</v>
      </c>
      <c r="F67" s="41">
        <f ca="1">IF(ROWS($1:52)&gt;COUNT(Dong),"",OFFSET(TH!F$1,SMALL(Dong,ROWS($1:52)),))</f>
        <v>9900000</v>
      </c>
      <c r="G67" s="41">
        <f t="shared" ca="1" si="0"/>
        <v>0</v>
      </c>
      <c r="H67" s="41">
        <f t="shared" ca="1" si="1"/>
        <v>0</v>
      </c>
      <c r="I67" s="41">
        <f t="shared" ca="1" si="2"/>
        <v>9900000</v>
      </c>
      <c r="J67" s="41">
        <f t="shared" ca="1" si="5"/>
        <v>0</v>
      </c>
      <c r="K67" s="41">
        <f t="shared" ca="1" si="4"/>
        <v>0</v>
      </c>
    </row>
    <row r="68" spans="1:11">
      <c r="A68" s="43">
        <f ca="1">IF(ROWS($1:53)&gt;COUNT(Dong),"",OFFSET(TH!B$1,SMALL(Dong,ROWS($1:53)),))</f>
        <v>41670</v>
      </c>
      <c r="B68" s="43" t="str">
        <f ca="1">IF(ROWS($1:53)&gt;COUNT(Dong),"",OFFSET(TH!C$1,SMALL(Dong,ROWS($1:53)),))</f>
        <v>CTGS</v>
      </c>
      <c r="C68" s="43">
        <f ca="1">IF(ROWS($1:53)&gt;COUNT(Dong),"",OFFSET(TH!D$1,SMALL(Dong,ROWS($1:53)),))</f>
        <v>41670</v>
      </c>
      <c r="D68" s="47" t="str">
        <f ca="1">IF(ROWS($1:53)&gt;COUNT(Dong),"",OFFSET(TH!E$1,SMALL(Dong,ROWS($1:53)),))</f>
        <v>BHXH phải trả cho BP Phân Xưởng</v>
      </c>
      <c r="E68" s="43" t="str">
        <f ca="1">IF(ROWS($1:53)&gt;COUNT(Dong),"",OFFSET(TH!H$1,SMALL(Dong,ROWS($1:53)),))</f>
        <v>3383</v>
      </c>
      <c r="F68" s="41">
        <f ca="1">IF(ROWS($1:53)&gt;COUNT(Dong),"",OFFSET(TH!F$1,SMALL(Dong,ROWS($1:53)),))</f>
        <v>2700540</v>
      </c>
      <c r="G68" s="41">
        <f t="shared" ca="1" si="0"/>
        <v>0</v>
      </c>
      <c r="H68" s="41">
        <f t="shared" ca="1" si="1"/>
        <v>0</v>
      </c>
      <c r="I68" s="41">
        <f t="shared" ca="1" si="2"/>
        <v>2700540</v>
      </c>
      <c r="J68" s="41">
        <f t="shared" ca="1" si="5"/>
        <v>0</v>
      </c>
      <c r="K68" s="41">
        <f t="shared" ca="1" si="4"/>
        <v>0</v>
      </c>
    </row>
    <row r="69" spans="1:11">
      <c r="A69" s="43">
        <f ca="1">IF(ROWS($1:54)&gt;COUNT(Dong),"",OFFSET(TH!B$1,SMALL(Dong,ROWS($1:54)),))</f>
        <v>41670</v>
      </c>
      <c r="B69" s="43" t="str">
        <f ca="1">IF(ROWS($1:54)&gt;COUNT(Dong),"",OFFSET(TH!C$1,SMALL(Dong,ROWS($1:54)),))</f>
        <v>CTGS</v>
      </c>
      <c r="C69" s="43">
        <f ca="1">IF(ROWS($1:54)&gt;COUNT(Dong),"",OFFSET(TH!D$1,SMALL(Dong,ROWS($1:54)),))</f>
        <v>41670</v>
      </c>
      <c r="D69" s="47" t="str">
        <f ca="1">IF(ROWS($1:54)&gt;COUNT(Dong),"",OFFSET(TH!E$1,SMALL(Dong,ROWS($1:54)),))</f>
        <v>BHXH công nhân trực tiếp</v>
      </c>
      <c r="E69" s="43" t="str">
        <f ca="1">IF(ROWS($1:54)&gt;COUNT(Dong),"",OFFSET(TH!H$1,SMALL(Dong,ROWS($1:54)),))</f>
        <v>3383</v>
      </c>
      <c r="F69" s="41">
        <f ca="1">IF(ROWS($1:54)&gt;COUNT(Dong),"",OFFSET(TH!F$1,SMALL(Dong,ROWS($1:54)),))</f>
        <v>13913460</v>
      </c>
      <c r="G69" s="41">
        <f t="shared" ca="1" si="0"/>
        <v>0</v>
      </c>
      <c r="H69" s="41">
        <f t="shared" ca="1" si="1"/>
        <v>0</v>
      </c>
      <c r="I69" s="41">
        <f t="shared" ca="1" si="2"/>
        <v>13913460</v>
      </c>
      <c r="J69" s="41">
        <f t="shared" ca="1" si="5"/>
        <v>0</v>
      </c>
      <c r="K69" s="41">
        <f t="shared" ca="1" si="4"/>
        <v>0</v>
      </c>
    </row>
    <row r="70" spans="1:11">
      <c r="A70" s="43">
        <f ca="1">IF(ROWS($1:55)&gt;COUNT(Dong),"",OFFSET(TH!B$1,SMALL(Dong,ROWS($1:55)),))</f>
        <v>41670</v>
      </c>
      <c r="B70" s="43" t="str">
        <f ca="1">IF(ROWS($1:55)&gt;COUNT(Dong),"",OFFSET(TH!C$1,SMALL(Dong,ROWS($1:55)),))</f>
        <v>CTGS</v>
      </c>
      <c r="C70" s="43">
        <f ca="1">IF(ROWS($1:55)&gt;COUNT(Dong),"",OFFSET(TH!D$1,SMALL(Dong,ROWS($1:55)),))</f>
        <v>41670</v>
      </c>
      <c r="D70" s="47" t="str">
        <f ca="1">IF(ROWS($1:55)&gt;COUNT(Dong),"",OFFSET(TH!E$1,SMALL(Dong,ROWS($1:55)),))</f>
        <v>BHYT phải trả cho BP Phân Xưởng</v>
      </c>
      <c r="E70" s="43" t="str">
        <f ca="1">IF(ROWS($1:55)&gt;COUNT(Dong),"",OFFSET(TH!H$1,SMALL(Dong,ROWS($1:55)),))</f>
        <v>3384</v>
      </c>
      <c r="F70" s="41">
        <f ca="1">IF(ROWS($1:55)&gt;COUNT(Dong),"",OFFSET(TH!F$1,SMALL(Dong,ROWS($1:55)),))</f>
        <v>450090</v>
      </c>
      <c r="G70" s="41">
        <f t="shared" ca="1" si="0"/>
        <v>0</v>
      </c>
      <c r="H70" s="41">
        <f t="shared" ca="1" si="1"/>
        <v>0</v>
      </c>
      <c r="I70" s="41">
        <f t="shared" ca="1" si="2"/>
        <v>450090</v>
      </c>
      <c r="J70" s="41">
        <f t="shared" ca="1" si="5"/>
        <v>0</v>
      </c>
      <c r="K70" s="41">
        <f t="shared" ca="1" si="4"/>
        <v>0</v>
      </c>
    </row>
    <row r="71" spans="1:11">
      <c r="A71" s="43">
        <f ca="1">IF(ROWS($1:56)&gt;COUNT(Dong),"",OFFSET(TH!B$1,SMALL(Dong,ROWS($1:56)),))</f>
        <v>41670</v>
      </c>
      <c r="B71" s="43" t="str">
        <f ca="1">IF(ROWS($1:56)&gt;COUNT(Dong),"",OFFSET(TH!C$1,SMALL(Dong,ROWS($1:56)),))</f>
        <v>CTGS</v>
      </c>
      <c r="C71" s="43">
        <f ca="1">IF(ROWS($1:56)&gt;COUNT(Dong),"",OFFSET(TH!D$1,SMALL(Dong,ROWS($1:56)),))</f>
        <v>41670</v>
      </c>
      <c r="D71" s="47" t="str">
        <f ca="1">IF(ROWS($1:56)&gt;COUNT(Dong),"",OFFSET(TH!E$1,SMALL(Dong,ROWS($1:56)),))</f>
        <v>BHYT công nhân trực tiếp</v>
      </c>
      <c r="E71" s="43" t="str">
        <f ca="1">IF(ROWS($1:56)&gt;COUNT(Dong),"",OFFSET(TH!H$1,SMALL(Dong,ROWS($1:56)),))</f>
        <v>3384</v>
      </c>
      <c r="F71" s="41">
        <f ca="1">IF(ROWS($1:56)&gt;COUNT(Dong),"",OFFSET(TH!F$1,SMALL(Dong,ROWS($1:56)),))</f>
        <v>2318910</v>
      </c>
      <c r="G71" s="41">
        <f t="shared" ca="1" si="0"/>
        <v>0</v>
      </c>
      <c r="H71" s="41">
        <f t="shared" ca="1" si="1"/>
        <v>0</v>
      </c>
      <c r="I71" s="41">
        <f t="shared" ca="1" si="2"/>
        <v>2318910</v>
      </c>
      <c r="J71" s="41">
        <f t="shared" ca="1" si="5"/>
        <v>0</v>
      </c>
      <c r="K71" s="41">
        <f t="shared" ca="1" si="4"/>
        <v>0</v>
      </c>
    </row>
    <row r="72" spans="1:11">
      <c r="A72" s="43">
        <f ca="1">IF(ROWS($1:57)&gt;COUNT(Dong),"",OFFSET(TH!B$1,SMALL(Dong,ROWS($1:57)),))</f>
        <v>41670</v>
      </c>
      <c r="B72" s="43" t="str">
        <f ca="1">IF(ROWS($1:57)&gt;COUNT(Dong),"",OFFSET(TH!C$1,SMALL(Dong,ROWS($1:57)),))</f>
        <v>CTGS</v>
      </c>
      <c r="C72" s="43">
        <f ca="1">IF(ROWS($1:57)&gt;COUNT(Dong),"",OFFSET(TH!D$1,SMALL(Dong,ROWS($1:57)),))</f>
        <v>41670</v>
      </c>
      <c r="D72" s="47" t="str">
        <f ca="1">IF(ROWS($1:57)&gt;COUNT(Dong),"",OFFSET(TH!E$1,SMALL(Dong,ROWS($1:57)),))</f>
        <v>BHTN của  BP Phân Xưởng</v>
      </c>
      <c r="E72" s="43" t="str">
        <f ca="1">IF(ROWS($1:57)&gt;COUNT(Dong),"",OFFSET(TH!H$1,SMALL(Dong,ROWS($1:57)),))</f>
        <v>3389</v>
      </c>
      <c r="F72" s="41">
        <f ca="1">IF(ROWS($1:57)&gt;COUNT(Dong),"",OFFSET(TH!F$1,SMALL(Dong,ROWS($1:57)),))</f>
        <v>150030</v>
      </c>
      <c r="G72" s="41">
        <f t="shared" ca="1" si="0"/>
        <v>0</v>
      </c>
      <c r="H72" s="41">
        <f t="shared" ca="1" si="1"/>
        <v>0</v>
      </c>
      <c r="I72" s="41">
        <f t="shared" ca="1" si="2"/>
        <v>150030</v>
      </c>
      <c r="J72" s="41">
        <f t="shared" ca="1" si="5"/>
        <v>0</v>
      </c>
      <c r="K72" s="41">
        <f t="shared" ca="1" si="4"/>
        <v>0</v>
      </c>
    </row>
    <row r="73" spans="1:11">
      <c r="A73" s="43">
        <f ca="1">IF(ROWS($1:58)&gt;COUNT(Dong),"",OFFSET(TH!B$1,SMALL(Dong,ROWS($1:58)),))</f>
        <v>41670</v>
      </c>
      <c r="B73" s="43" t="str">
        <f ca="1">IF(ROWS($1:58)&gt;COUNT(Dong),"",OFFSET(TH!C$1,SMALL(Dong,ROWS($1:58)),))</f>
        <v>CTGS</v>
      </c>
      <c r="C73" s="43">
        <f ca="1">IF(ROWS($1:58)&gt;COUNT(Dong),"",OFFSET(TH!D$1,SMALL(Dong,ROWS($1:58)),))</f>
        <v>41670</v>
      </c>
      <c r="D73" s="47" t="str">
        <f ca="1">IF(ROWS($1:58)&gt;COUNT(Dong),"",OFFSET(TH!E$1,SMALL(Dong,ROWS($1:58)),))</f>
        <v>BHTN của công nhân trực tiếp</v>
      </c>
      <c r="E73" s="43" t="str">
        <f ca="1">IF(ROWS($1:58)&gt;COUNT(Dong),"",OFFSET(TH!H$1,SMALL(Dong,ROWS($1:58)),))</f>
        <v>3389</v>
      </c>
      <c r="F73" s="41">
        <f ca="1">IF(ROWS($1:58)&gt;COUNT(Dong),"",OFFSET(TH!F$1,SMALL(Dong,ROWS($1:58)),))</f>
        <v>772970</v>
      </c>
      <c r="G73" s="41">
        <f t="shared" ca="1" si="0"/>
        <v>0</v>
      </c>
      <c r="H73" s="41">
        <f t="shared" ca="1" si="1"/>
        <v>0</v>
      </c>
      <c r="I73" s="41">
        <f t="shared" ca="1" si="2"/>
        <v>772970</v>
      </c>
      <c r="J73" s="41">
        <f t="shared" ca="1" si="5"/>
        <v>0</v>
      </c>
      <c r="K73" s="41">
        <f t="shared" ca="1" si="4"/>
        <v>0</v>
      </c>
    </row>
    <row r="74" spans="1:11">
      <c r="A74" s="43" t="str">
        <f ca="1">IF(ROWS($1:59)&gt;COUNT(Dong),"",OFFSET(TH!B$1,SMALL(Dong,ROWS($1:59)),))</f>
        <v/>
      </c>
      <c r="B74" s="43" t="str">
        <f ca="1">IF(ROWS($1:59)&gt;COUNT(Dong),"",OFFSET(TH!C$1,SMALL(Dong,ROWS($1:59)),))</f>
        <v/>
      </c>
      <c r="C74" s="43" t="str">
        <f ca="1">IF(ROWS($1:59)&gt;COUNT(Dong),"",OFFSET(TH!D$1,SMALL(Dong,ROWS($1:59)),))</f>
        <v/>
      </c>
      <c r="D74" s="47" t="str">
        <f ca="1">IF(ROWS($1:59)&gt;COUNT(Dong),"",OFFSET(TH!E$1,SMALL(Dong,ROWS($1:59)),))</f>
        <v/>
      </c>
      <c r="E74" s="43" t="str">
        <f ca="1">IF(ROWS($1:59)&gt;COUNT(Dong),"",OFFSET(TH!H$1,SMALL(Dong,ROWS($1:59)),))</f>
        <v/>
      </c>
      <c r="F74" s="41" t="str">
        <f ca="1">IF(ROWS($1:59)&gt;COUNT(Dong),"",OFFSET(TH!F$1,SMALL(Dong,ROWS($1:59)),))</f>
        <v/>
      </c>
      <c r="G74" s="41">
        <f t="shared" ca="1" si="0"/>
        <v>0</v>
      </c>
      <c r="H74" s="41">
        <f t="shared" ca="1" si="1"/>
        <v>0</v>
      </c>
      <c r="I74" s="41">
        <f t="shared" ca="1" si="2"/>
        <v>0</v>
      </c>
      <c r="J74" s="41">
        <f t="shared" ca="1" si="5"/>
        <v>0</v>
      </c>
      <c r="K74" s="41">
        <f t="shared" ca="1" si="4"/>
        <v>0</v>
      </c>
    </row>
    <row r="75" spans="1:11">
      <c r="A75" s="43" t="str">
        <f ca="1">IF(ROWS($1:60)&gt;COUNT(Dong),"",OFFSET(TH!B$1,SMALL(Dong,ROWS($1:60)),))</f>
        <v/>
      </c>
      <c r="B75" s="43" t="str">
        <f ca="1">IF(ROWS($1:60)&gt;COUNT(Dong),"",OFFSET(TH!C$1,SMALL(Dong,ROWS($1:60)),))</f>
        <v/>
      </c>
      <c r="C75" s="43" t="str">
        <f ca="1">IF(ROWS($1:60)&gt;COUNT(Dong),"",OFFSET(TH!D$1,SMALL(Dong,ROWS($1:60)),))</f>
        <v/>
      </c>
      <c r="D75" s="47" t="str">
        <f ca="1">IF(ROWS($1:60)&gt;COUNT(Dong),"",OFFSET(TH!E$1,SMALL(Dong,ROWS($1:60)),))</f>
        <v/>
      </c>
      <c r="E75" s="43" t="str">
        <f ca="1">IF(ROWS($1:60)&gt;COUNT(Dong),"",OFFSET(TH!H$1,SMALL(Dong,ROWS($1:60)),))</f>
        <v/>
      </c>
      <c r="F75" s="41" t="str">
        <f ca="1">IF(ROWS($1:60)&gt;COUNT(Dong),"",OFFSET(TH!F$1,SMALL(Dong,ROWS($1:60)),))</f>
        <v/>
      </c>
      <c r="G75" s="41">
        <f t="shared" ca="1" si="0"/>
        <v>0</v>
      </c>
      <c r="H75" s="41">
        <f t="shared" ca="1" si="1"/>
        <v>0</v>
      </c>
      <c r="I75" s="41">
        <f t="shared" ca="1" si="2"/>
        <v>0</v>
      </c>
      <c r="J75" s="41">
        <f t="shared" ca="1" si="5"/>
        <v>0</v>
      </c>
      <c r="K75" s="41">
        <f t="shared" ca="1" si="4"/>
        <v>0</v>
      </c>
    </row>
    <row r="76" spans="1:11">
      <c r="A76" s="43" t="str">
        <f ca="1">IF(ROWS($1:61)&gt;COUNT(Dong),"",OFFSET(TH!B$1,SMALL(Dong,ROWS($1:61)),))</f>
        <v/>
      </c>
      <c r="B76" s="43" t="str">
        <f ca="1">IF(ROWS($1:61)&gt;COUNT(Dong),"",OFFSET(TH!C$1,SMALL(Dong,ROWS($1:61)),))</f>
        <v/>
      </c>
      <c r="C76" s="43" t="str">
        <f ca="1">IF(ROWS($1:61)&gt;COUNT(Dong),"",OFFSET(TH!D$1,SMALL(Dong,ROWS($1:61)),))</f>
        <v/>
      </c>
      <c r="D76" s="47" t="str">
        <f ca="1">IF(ROWS($1:61)&gt;COUNT(Dong),"",OFFSET(TH!E$1,SMALL(Dong,ROWS($1:61)),))</f>
        <v/>
      </c>
      <c r="E76" s="43" t="str">
        <f ca="1">IF(ROWS($1:61)&gt;COUNT(Dong),"",OFFSET(TH!H$1,SMALL(Dong,ROWS($1:61)),))</f>
        <v/>
      </c>
      <c r="F76" s="41" t="str">
        <f ca="1">IF(ROWS($1:61)&gt;COUNT(Dong),"",OFFSET(TH!F$1,SMALL(Dong,ROWS($1:61)),))</f>
        <v/>
      </c>
      <c r="G76" s="41">
        <f t="shared" ca="1" si="0"/>
        <v>0</v>
      </c>
      <c r="H76" s="41">
        <f t="shared" ca="1" si="1"/>
        <v>0</v>
      </c>
      <c r="I76" s="41">
        <f t="shared" ca="1" si="2"/>
        <v>0</v>
      </c>
      <c r="J76" s="41">
        <f t="shared" ca="1" si="5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5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5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5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5"/>
        <v>0</v>
      </c>
      <c r="K80" s="41">
        <f t="shared" ca="1" si="4"/>
        <v>0</v>
      </c>
    </row>
    <row r="81" spans="1:11">
      <c r="A81" s="43"/>
      <c r="B81" s="24"/>
      <c r="C81" s="43"/>
      <c r="D81" s="30"/>
      <c r="E81" s="25"/>
      <c r="F81" s="42"/>
      <c r="G81" s="42"/>
      <c r="H81" s="42"/>
      <c r="I81" s="42"/>
      <c r="J81" s="42"/>
      <c r="K81" s="42"/>
    </row>
    <row r="82" spans="1:11">
      <c r="A82" s="43"/>
      <c r="B82" s="24"/>
      <c r="C82" s="43"/>
      <c r="D82" s="28" t="s">
        <v>32</v>
      </c>
      <c r="E82" s="23" t="s">
        <v>10</v>
      </c>
      <c r="F82" s="39">
        <f ca="1">SUM(F16:F81)</f>
        <v>5045216886</v>
      </c>
      <c r="G82" s="39">
        <f ca="1">SUM(G15:G81)</f>
        <v>4606129000</v>
      </c>
      <c r="H82" s="39">
        <f ca="1">SUM(H15:H81)</f>
        <v>106669136</v>
      </c>
      <c r="I82" s="39">
        <f ca="1">SUM(I15:I81)</f>
        <v>123826000</v>
      </c>
      <c r="J82" s="39">
        <f ca="1">SUM(J15:J81)</f>
        <v>64079173</v>
      </c>
      <c r="K82" s="39">
        <f ca="1">SUM(K15:K81)</f>
        <v>144513577</v>
      </c>
    </row>
    <row r="83" spans="1:11">
      <c r="A83" s="44"/>
      <c r="B83" s="25"/>
      <c r="C83" s="44"/>
      <c r="D83" s="29" t="s">
        <v>91</v>
      </c>
      <c r="E83" s="24"/>
      <c r="F83" s="41">
        <f ca="1">SUM(G83:K83)</f>
        <v>5045216886</v>
      </c>
      <c r="G83" s="40">
        <f t="shared" ref="F83:K83" ca="1" si="6">G82</f>
        <v>4606129000</v>
      </c>
      <c r="H83" s="40">
        <f t="shared" ca="1" si="6"/>
        <v>106669136</v>
      </c>
      <c r="I83" s="40">
        <f t="shared" ca="1" si="6"/>
        <v>123826000</v>
      </c>
      <c r="J83" s="40">
        <f t="shared" ca="1" si="6"/>
        <v>64079173</v>
      </c>
      <c r="K83" s="40">
        <f t="shared" ca="1" si="6"/>
        <v>144513577</v>
      </c>
    </row>
    <row r="84" spans="1:11">
      <c r="A84" s="26"/>
      <c r="B84" s="26"/>
      <c r="C84" s="26"/>
      <c r="D84" s="31" t="s">
        <v>33</v>
      </c>
      <c r="E84" s="26" t="s">
        <v>10</v>
      </c>
      <c r="F84" s="38">
        <f t="shared" ref="F84:K84" ca="1" si="7">F15+F82-F83</f>
        <v>0</v>
      </c>
      <c r="G84" s="38">
        <f t="shared" ca="1" si="7"/>
        <v>0</v>
      </c>
      <c r="H84" s="38">
        <f t="shared" ca="1" si="7"/>
        <v>0</v>
      </c>
      <c r="I84" s="38">
        <f t="shared" ca="1" si="7"/>
        <v>0</v>
      </c>
      <c r="J84" s="38">
        <f t="shared" ca="1" si="7"/>
        <v>0</v>
      </c>
      <c r="K84" s="38">
        <f t="shared" ca="1" si="7"/>
        <v>0</v>
      </c>
    </row>
    <row r="86" spans="1:11">
      <c r="B86" s="45"/>
      <c r="C86" s="37" t="s">
        <v>34</v>
      </c>
    </row>
    <row r="87" spans="1:11">
      <c r="C87" s="37" t="s">
        <v>35</v>
      </c>
    </row>
    <row r="88" spans="1:11">
      <c r="E88" s="27"/>
      <c r="F88" s="27"/>
      <c r="G88" s="27"/>
      <c r="H88" s="27"/>
      <c r="I88" s="64" t="str">
        <f>IF(OR($L$7=1,$L$7=4,$L$7=6,$L$7=9,$L$7=11),"Ngày  30  tháng  "&amp;$L$7&amp;"  năm 2014",IF(OR($L$7=3,$L$7=5,$L$7=7,$L$7=8,$L$7=10,$L$7=12),"Ngày  31  tháng  "&amp;$L$7&amp;"  năm 2015","Ngày  28  tháng  "&amp;$L$7&amp;"  năm 2015"))</f>
        <v>Ngày  30  tháng  1  năm 2014</v>
      </c>
      <c r="J88" s="64"/>
      <c r="K88" s="64"/>
    </row>
    <row r="89" spans="1:11">
      <c r="B89" s="27"/>
      <c r="C89" s="20" t="s">
        <v>11</v>
      </c>
      <c r="D89" s="27"/>
      <c r="E89" s="27"/>
      <c r="F89" s="27"/>
      <c r="G89" s="27"/>
      <c r="H89" s="27"/>
      <c r="I89" s="64" t="s">
        <v>12</v>
      </c>
      <c r="J89" s="64"/>
      <c r="K89" s="64"/>
    </row>
    <row r="90" spans="1:11">
      <c r="B90" s="27"/>
      <c r="C90" s="20" t="s">
        <v>13</v>
      </c>
      <c r="D90" s="27"/>
      <c r="E90" s="27"/>
      <c r="F90" s="27"/>
      <c r="G90" s="27"/>
      <c r="H90" s="27"/>
      <c r="I90" s="27"/>
      <c r="J90" s="27" t="s">
        <v>13</v>
      </c>
    </row>
  </sheetData>
  <mergeCells count="17">
    <mergeCell ref="I88:K88"/>
    <mergeCell ref="I89:K89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I2:K2"/>
    <mergeCell ref="I3:K3"/>
    <mergeCell ref="I4:K4"/>
    <mergeCell ref="F11:K11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82 H82:K82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K7" sqref="K7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25</v>
      </c>
      <c r="J2" s="50"/>
    </row>
    <row r="3" spans="1:11" ht="15" customHeight="1">
      <c r="A3" s="19" t="s">
        <v>17</v>
      </c>
      <c r="H3" s="20" t="s">
        <v>36</v>
      </c>
      <c r="J3" s="27"/>
    </row>
    <row r="4" spans="1:11">
      <c r="H4" s="20" t="s">
        <v>19</v>
      </c>
      <c r="J4" s="27"/>
    </row>
    <row r="5" spans="1:11" ht="19.5" customHeight="1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48" t="s">
        <v>98</v>
      </c>
    </row>
    <row r="6" spans="1:11">
      <c r="A6" s="62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21" t="s">
        <v>23</v>
      </c>
    </row>
    <row r="7" spans="1:11" ht="16.5">
      <c r="B7" s="27"/>
      <c r="C7" s="27"/>
      <c r="D7" s="27"/>
      <c r="E7" s="37" t="s">
        <v>100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37</v>
      </c>
      <c r="G8" s="27"/>
      <c r="H8" s="27"/>
      <c r="I8" s="27"/>
      <c r="J8" s="27"/>
    </row>
    <row r="9" spans="1:11">
      <c r="B9" s="36"/>
      <c r="C9" s="36"/>
      <c r="D9" s="36"/>
      <c r="E9" s="37" t="s">
        <v>97</v>
      </c>
      <c r="G9" s="36"/>
      <c r="H9" s="36"/>
      <c r="I9" s="36"/>
      <c r="J9" s="36"/>
    </row>
    <row r="10" spans="1:11" ht="9.75" customHeight="1">
      <c r="C10" s="57"/>
      <c r="D10" s="57"/>
      <c r="E10" s="57"/>
      <c r="F10" s="57"/>
      <c r="G10" s="57"/>
      <c r="H10" s="57"/>
      <c r="I10" s="57"/>
      <c r="J10" s="57"/>
    </row>
    <row r="11" spans="1:11" ht="15.75" customHeight="1">
      <c r="A11" s="65" t="s">
        <v>28</v>
      </c>
      <c r="B11" s="63" t="s">
        <v>0</v>
      </c>
      <c r="C11" s="63"/>
      <c r="D11" s="65" t="s">
        <v>1</v>
      </c>
      <c r="E11" s="65" t="s">
        <v>2</v>
      </c>
      <c r="F11" s="63" t="s">
        <v>101</v>
      </c>
      <c r="G11" s="63"/>
      <c r="H11" s="63"/>
      <c r="I11" s="63"/>
      <c r="J11" s="63"/>
    </row>
    <row r="12" spans="1:11" ht="15.75" customHeight="1">
      <c r="A12" s="65"/>
      <c r="B12" s="59" t="s">
        <v>4</v>
      </c>
      <c r="C12" s="59" t="s">
        <v>5</v>
      </c>
      <c r="D12" s="65"/>
      <c r="E12" s="65"/>
      <c r="F12" s="59" t="s">
        <v>29</v>
      </c>
      <c r="G12" s="59" t="s">
        <v>30</v>
      </c>
      <c r="H12" s="59"/>
      <c r="I12" s="59"/>
      <c r="J12" s="59"/>
    </row>
    <row r="13" spans="1:11" ht="15.75" customHeight="1">
      <c r="A13" s="65"/>
      <c r="B13" s="59"/>
      <c r="C13" s="59"/>
      <c r="D13" s="65"/>
      <c r="E13" s="65"/>
      <c r="F13" s="59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41648</v>
      </c>
      <c r="B16" s="43" t="str">
        <f ca="1">IF(ROWS($1:1)&gt;COUNT(Dong),"",OFFSET(TH!C$1,SMALL(Dong,ROWS($1:1)),))</f>
        <v>X01</v>
      </c>
      <c r="C16" s="43">
        <f ca="1">IF(ROWS($1:1)&gt;COUNT(Dong),"",OFFSET(TH!D$1,SMALL(Dong,ROWS($1:1)),))</f>
        <v>41648</v>
      </c>
      <c r="D16" s="47" t="str">
        <f ca="1">IF(ROWS($1:1)&gt;COUNT(Dong),"",OFFSET(TH!E$1,SMALL(Dong,ROWS($1:1)),))</f>
        <v>Ghẹ khô</v>
      </c>
      <c r="E16" s="43" t="str">
        <f ca="1">IF(ROWS($1:1)&gt;COUNT(Dong),"",OFFSET(TH!H$1,SMALL(Dong,ROWS($1:1)),))</f>
        <v>155</v>
      </c>
      <c r="F16" s="41">
        <f ca="1">IF(ROWS($1:1)&gt;COUNT(Dong),"",OFFSET(TH!F$1,SMALL(Dong,ROWS($1:1)),))</f>
        <v>359570973</v>
      </c>
      <c r="G16" s="41">
        <f ca="1">IF($E16="154",$F16,0)</f>
        <v>0</v>
      </c>
      <c r="H16" s="41">
        <f ca="1">IF($E16="155",$F16,0)</f>
        <v>359570973</v>
      </c>
      <c r="I16" s="41">
        <f ca="1">IF($E16="156",$F16,0)</f>
        <v>0</v>
      </c>
      <c r="J16" s="41">
        <f ca="1">IF($E16="157",$F16,0)</f>
        <v>0</v>
      </c>
    </row>
    <row r="17" spans="1:10">
      <c r="A17" s="43">
        <f ca="1">IF(ROWS($1:2)&gt;COUNT(Dong),"",OFFSET(TH!B$1,SMALL(Dong,ROWS($1:2)),))</f>
        <v>41654</v>
      </c>
      <c r="B17" s="43" t="str">
        <f ca="1">IF(ROWS($1:2)&gt;COUNT(Dong),"",OFFSET(TH!C$1,SMALL(Dong,ROWS($1:2)),))</f>
        <v>X02</v>
      </c>
      <c r="C17" s="43">
        <f ca="1">IF(ROWS($1:2)&gt;COUNT(Dong),"",OFFSET(TH!D$1,SMALL(Dong,ROWS($1:2)),))</f>
        <v>41654</v>
      </c>
      <c r="D17" s="47" t="str">
        <f ca="1">IF(ROWS($1:2)&gt;COUNT(Dong),"",OFFSET(TH!E$1,SMALL(Dong,ROWS($1:2)),))</f>
        <v>Ghẹ khô tẩm nướng</v>
      </c>
      <c r="E17" s="43" t="str">
        <f ca="1">IF(ROWS($1:2)&gt;COUNT(Dong),"",OFFSET(TH!H$1,SMALL(Dong,ROWS($1:2)),))</f>
        <v>155</v>
      </c>
      <c r="F17" s="41">
        <f ca="1">IF(ROWS($1:2)&gt;COUNT(Dong),"",OFFSET(TH!F$1,SMALL(Dong,ROWS($1:2)),))</f>
        <v>37738773</v>
      </c>
      <c r="G17" s="41">
        <f t="shared" ref="G17:G35" ca="1" si="0">IF($E17="154",$F17,0)</f>
        <v>0</v>
      </c>
      <c r="H17" s="41">
        <f t="shared" ref="H17:H35" ca="1" si="1">IF($E17="155",$F17,0)</f>
        <v>37738773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>
        <f ca="1">IF(ROWS($1:3)&gt;COUNT(Dong),"",OFFSET(TH!B$1,SMALL(Dong,ROWS($1:3)),))</f>
        <v>41661</v>
      </c>
      <c r="B18" s="43" t="str">
        <f ca="1">IF(ROWS($1:3)&gt;COUNT(Dong),"",OFFSET(TH!C$1,SMALL(Dong,ROWS($1:3)),))</f>
        <v>X03</v>
      </c>
      <c r="C18" s="43">
        <f ca="1">IF(ROWS($1:3)&gt;COUNT(Dong),"",OFFSET(TH!D$1,SMALL(Dong,ROWS($1:3)),))</f>
        <v>41661</v>
      </c>
      <c r="D18" s="47" t="str">
        <f ca="1">IF(ROWS($1:3)&gt;COUNT(Dong),"",OFFSET(TH!E$1,SMALL(Dong,ROWS($1:3)),))</f>
        <v xml:space="preserve"> Khô cá cơm </v>
      </c>
      <c r="E18" s="43" t="str">
        <f ca="1">IF(ROWS($1:3)&gt;COUNT(Dong),"",OFFSET(TH!H$1,SMALL(Dong,ROWS($1:3)),))</f>
        <v>155</v>
      </c>
      <c r="F18" s="41">
        <f ca="1">IF(ROWS($1:3)&gt;COUNT(Dong),"",OFFSET(TH!F$1,SMALL(Dong,ROWS($1:3)),))</f>
        <v>484859435</v>
      </c>
      <c r="G18" s="41">
        <f t="shared" ca="1" si="0"/>
        <v>0</v>
      </c>
      <c r="H18" s="41">
        <f t="shared" ca="1" si="1"/>
        <v>484859435</v>
      </c>
      <c r="I18" s="41">
        <f t="shared" ca="1" si="2"/>
        <v>0</v>
      </c>
      <c r="J18" s="41">
        <f t="shared" ca="1" si="3"/>
        <v>0</v>
      </c>
    </row>
    <row r="19" spans="1:10">
      <c r="A19" s="43">
        <f ca="1">IF(ROWS($1:4)&gt;COUNT(Dong),"",OFFSET(TH!B$1,SMALL(Dong,ROWS($1:4)),))</f>
        <v>41662</v>
      </c>
      <c r="B19" s="43" t="str">
        <f ca="1">IF(ROWS($1:4)&gt;COUNT(Dong),"",OFFSET(TH!C$1,SMALL(Dong,ROWS($1:4)),))</f>
        <v>X04</v>
      </c>
      <c r="C19" s="43">
        <f ca="1">IF(ROWS($1:4)&gt;COUNT(Dong),"",OFFSET(TH!D$1,SMALL(Dong,ROWS($1:4)),))</f>
        <v>41662</v>
      </c>
      <c r="D19" s="47" t="str">
        <f ca="1">IF(ROWS($1:4)&gt;COUNT(Dong),"",OFFSET(TH!E$1,SMALL(Dong,ROWS($1:4)),))</f>
        <v xml:space="preserve"> Khô cá cơm </v>
      </c>
      <c r="E19" s="43" t="str">
        <f ca="1">IF(ROWS($1:4)&gt;COUNT(Dong),"",OFFSET(TH!H$1,SMALL(Dong,ROWS($1:4)),))</f>
        <v>155</v>
      </c>
      <c r="F19" s="41">
        <f ca="1">IF(ROWS($1:4)&gt;COUNT(Dong),"",OFFSET(TH!F$1,SMALL(Dong,ROWS($1:4)),))</f>
        <v>65940883</v>
      </c>
      <c r="G19" s="41">
        <f t="shared" ca="1" si="0"/>
        <v>0</v>
      </c>
      <c r="H19" s="41">
        <f t="shared" ca="1" si="1"/>
        <v>65940883</v>
      </c>
      <c r="I19" s="41">
        <f t="shared" ca="1" si="2"/>
        <v>0</v>
      </c>
      <c r="J19" s="41">
        <f t="shared" ca="1" si="3"/>
        <v>0</v>
      </c>
    </row>
    <row r="20" spans="1:10">
      <c r="A20" s="43">
        <f ca="1">IF(ROWS($1:5)&gt;COUNT(Dong),"",OFFSET(TH!B$1,SMALL(Dong,ROWS($1:5)),))</f>
        <v>41661</v>
      </c>
      <c r="B20" s="43" t="str">
        <f ca="1">IF(ROWS($1:5)&gt;COUNT(Dong),"",OFFSET(TH!C$1,SMALL(Dong,ROWS($1:5)),))</f>
        <v>X03</v>
      </c>
      <c r="C20" s="43">
        <f ca="1">IF(ROWS($1:5)&gt;COUNT(Dong),"",OFFSET(TH!D$1,SMALL(Dong,ROWS($1:5)),))</f>
        <v>41661</v>
      </c>
      <c r="D20" s="47" t="str">
        <f ca="1">IF(ROWS($1:5)&gt;COUNT(Dong),"",OFFSET(TH!E$1,SMALL(Dong,ROWS($1:5)),))</f>
        <v xml:space="preserve">Khô cá ngân </v>
      </c>
      <c r="E20" s="43" t="str">
        <f ca="1">IF(ROWS($1:5)&gt;COUNT(Dong),"",OFFSET(TH!H$1,SMALL(Dong,ROWS($1:5)),))</f>
        <v>155</v>
      </c>
      <c r="F20" s="41">
        <f ca="1">IF(ROWS($1:5)&gt;COUNT(Dong),"",OFFSET(TH!F$1,SMALL(Dong,ROWS($1:5)),))</f>
        <v>1218090340</v>
      </c>
      <c r="G20" s="41">
        <f t="shared" ca="1" si="0"/>
        <v>0</v>
      </c>
      <c r="H20" s="41">
        <f t="shared" ca="1" si="1"/>
        <v>1218090340</v>
      </c>
      <c r="I20" s="41">
        <f t="shared" ca="1" si="2"/>
        <v>0</v>
      </c>
      <c r="J20" s="41">
        <f t="shared" ca="1" si="3"/>
        <v>0</v>
      </c>
    </row>
    <row r="21" spans="1:10">
      <c r="A21" s="43">
        <f ca="1">IF(ROWS($1:6)&gt;COUNT(Dong),"",OFFSET(TH!B$1,SMALL(Dong,ROWS($1:6)),))</f>
        <v>41661</v>
      </c>
      <c r="B21" s="43" t="str">
        <f ca="1">IF(ROWS($1:6)&gt;COUNT(Dong),"",OFFSET(TH!C$1,SMALL(Dong,ROWS($1:6)),))</f>
        <v>X03</v>
      </c>
      <c r="C21" s="43">
        <f ca="1">IF(ROWS($1:6)&gt;COUNT(Dong),"",OFFSET(TH!D$1,SMALL(Dong,ROWS($1:6)),))</f>
        <v>41661</v>
      </c>
      <c r="D21" s="47" t="str">
        <f ca="1">IF(ROWS($1:6)&gt;COUNT(Dong),"",OFFSET(TH!E$1,SMALL(Dong,ROWS($1:6)),))</f>
        <v>Khô cá chỉ vàng</v>
      </c>
      <c r="E21" s="43" t="str">
        <f ca="1">IF(ROWS($1:6)&gt;COUNT(Dong),"",OFFSET(TH!H$1,SMALL(Dong,ROWS($1:6)),))</f>
        <v>155</v>
      </c>
      <c r="F21" s="41">
        <f ca="1">IF(ROWS($1:6)&gt;COUNT(Dong),"",OFFSET(TH!F$1,SMALL(Dong,ROWS($1:6)),))</f>
        <v>17860192</v>
      </c>
      <c r="G21" s="41">
        <f t="shared" ca="1" si="0"/>
        <v>0</v>
      </c>
      <c r="H21" s="41">
        <f t="shared" ca="1" si="1"/>
        <v>17860192</v>
      </c>
      <c r="I21" s="41">
        <f t="shared" ca="1" si="2"/>
        <v>0</v>
      </c>
      <c r="J21" s="41">
        <f t="shared" ca="1" si="3"/>
        <v>0</v>
      </c>
    </row>
    <row r="22" spans="1:10">
      <c r="A22" s="43">
        <f ca="1">IF(ROWS($1:7)&gt;COUNT(Dong),"",OFFSET(TH!B$1,SMALL(Dong,ROWS($1:7)),))</f>
        <v>41661</v>
      </c>
      <c r="B22" s="43" t="str">
        <f ca="1">IF(ROWS($1:7)&gt;COUNT(Dong),"",OFFSET(TH!C$1,SMALL(Dong,ROWS($1:7)),))</f>
        <v>X03</v>
      </c>
      <c r="C22" s="43">
        <f ca="1">IF(ROWS($1:7)&gt;COUNT(Dong),"",OFFSET(TH!D$1,SMALL(Dong,ROWS($1:7)),))</f>
        <v>41661</v>
      </c>
      <c r="D22" s="47" t="str">
        <f ca="1">IF(ROWS($1:7)&gt;COUNT(Dong),"",OFFSET(TH!E$1,SMALL(Dong,ROWS($1:7)),))</f>
        <v>Khô cá chỉ vàng</v>
      </c>
      <c r="E22" s="43" t="str">
        <f ca="1">IF(ROWS($1:7)&gt;COUNT(Dong),"",OFFSET(TH!H$1,SMALL(Dong,ROWS($1:7)),))</f>
        <v>155</v>
      </c>
      <c r="F22" s="41">
        <f ca="1">IF(ROWS($1:7)&gt;COUNT(Dong),"",OFFSET(TH!F$1,SMALL(Dong,ROWS($1:7)),))</f>
        <v>1104981299</v>
      </c>
      <c r="G22" s="41">
        <f t="shared" ca="1" si="0"/>
        <v>0</v>
      </c>
      <c r="H22" s="41">
        <f t="shared" ca="1" si="1"/>
        <v>1104981299</v>
      </c>
      <c r="I22" s="41">
        <f t="shared" ca="1" si="2"/>
        <v>0</v>
      </c>
      <c r="J22" s="41">
        <f t="shared" ca="1" si="3"/>
        <v>0</v>
      </c>
    </row>
    <row r="23" spans="1:10">
      <c r="A23" s="43">
        <f ca="1">IF(ROWS($1:8)&gt;COUNT(Dong),"",OFFSET(TH!B$1,SMALL(Dong,ROWS($1:8)),))</f>
        <v>41662</v>
      </c>
      <c r="B23" s="43" t="str">
        <f ca="1">IF(ROWS($1:8)&gt;COUNT(Dong),"",OFFSET(TH!C$1,SMALL(Dong,ROWS($1:8)),))</f>
        <v>X04</v>
      </c>
      <c r="C23" s="43">
        <f ca="1">IF(ROWS($1:8)&gt;COUNT(Dong),"",OFFSET(TH!D$1,SMALL(Dong,ROWS($1:8)),))</f>
        <v>41662</v>
      </c>
      <c r="D23" s="47" t="str">
        <f ca="1">IF(ROWS($1:8)&gt;COUNT(Dong),"",OFFSET(TH!E$1,SMALL(Dong,ROWS($1:8)),))</f>
        <v>Khô cá chỉ vàng</v>
      </c>
      <c r="E23" s="43" t="str">
        <f ca="1">IF(ROWS($1:8)&gt;COUNT(Dong),"",OFFSET(TH!H$1,SMALL(Dong,ROWS($1:8)),))</f>
        <v>155</v>
      </c>
      <c r="F23" s="41">
        <f ca="1">IF(ROWS($1:8)&gt;COUNT(Dong),"",OFFSET(TH!F$1,SMALL(Dong,ROWS($1:8)),))</f>
        <v>1626174954</v>
      </c>
      <c r="G23" s="41">
        <f t="shared" ca="1" si="0"/>
        <v>0</v>
      </c>
      <c r="H23" s="41">
        <f t="shared" ca="1" si="1"/>
        <v>1626174954</v>
      </c>
      <c r="I23" s="41">
        <f t="shared" ca="1" si="2"/>
        <v>0</v>
      </c>
      <c r="J23" s="41">
        <f t="shared" ca="1" si="3"/>
        <v>0</v>
      </c>
    </row>
    <row r="24" spans="1:10">
      <c r="A24" s="43">
        <f ca="1">IF(ROWS($1:9)&gt;COUNT(Dong),"",OFFSET(TH!B$1,SMALL(Dong,ROWS($1:9)),))</f>
        <v>41664</v>
      </c>
      <c r="B24" s="43" t="str">
        <f ca="1">IF(ROWS($1:9)&gt;COUNT(Dong),"",OFFSET(TH!C$1,SMALL(Dong,ROWS($1:9)),))</f>
        <v>X05</v>
      </c>
      <c r="C24" s="43">
        <f ca="1">IF(ROWS($1:9)&gt;COUNT(Dong),"",OFFSET(TH!D$1,SMALL(Dong,ROWS($1:9)),))</f>
        <v>41664</v>
      </c>
      <c r="D24" s="47" t="str">
        <f ca="1">IF(ROWS($1:9)&gt;COUNT(Dong),"",OFFSET(TH!E$1,SMALL(Dong,ROWS($1:9)),))</f>
        <v>Cá bống cắt 100g</v>
      </c>
      <c r="E24" s="43" t="str">
        <f ca="1">IF(ROWS($1:9)&gt;COUNT(Dong),"",OFFSET(TH!H$1,SMALL(Dong,ROWS($1:9)),))</f>
        <v>155</v>
      </c>
      <c r="F24" s="41">
        <f ca="1">IF(ROWS($1:9)&gt;COUNT(Dong),"",OFFSET(TH!F$1,SMALL(Dong,ROWS($1:9)),))</f>
        <v>6511491</v>
      </c>
      <c r="G24" s="41">
        <f t="shared" ca="1" si="0"/>
        <v>0</v>
      </c>
      <c r="H24" s="41">
        <f t="shared" ca="1" si="1"/>
        <v>6511491</v>
      </c>
      <c r="I24" s="41">
        <f t="shared" ca="1" si="2"/>
        <v>0</v>
      </c>
      <c r="J24" s="41">
        <f t="shared" ca="1" si="3"/>
        <v>0</v>
      </c>
    </row>
    <row r="25" spans="1:10">
      <c r="A25" s="43">
        <f ca="1">IF(ROWS($1:10)&gt;COUNT(Dong),"",OFFSET(TH!B$1,SMALL(Dong,ROWS($1:10)),))</f>
        <v>41664</v>
      </c>
      <c r="B25" s="43" t="str">
        <f ca="1">IF(ROWS($1:10)&gt;COUNT(Dong),"",OFFSET(TH!C$1,SMALL(Dong,ROWS($1:10)),))</f>
        <v>X05</v>
      </c>
      <c r="C25" s="43">
        <f ca="1">IF(ROWS($1:10)&gt;COUNT(Dong),"",OFFSET(TH!D$1,SMALL(Dong,ROWS($1:10)),))</f>
        <v>41664</v>
      </c>
      <c r="D25" s="47" t="str">
        <f ca="1">IF(ROWS($1:10)&gt;COUNT(Dong),"",OFFSET(TH!E$1,SMALL(Dong,ROWS($1:10)),))</f>
        <v>Cá bống giòn 100g</v>
      </c>
      <c r="E25" s="43" t="str">
        <f ca="1">IF(ROWS($1:10)&gt;COUNT(Dong),"",OFFSET(TH!H$1,SMALL(Dong,ROWS($1:10)),))</f>
        <v>155</v>
      </c>
      <c r="F25" s="41">
        <f ca="1">IF(ROWS($1:10)&gt;COUNT(Dong),"",OFFSET(TH!F$1,SMALL(Dong,ROWS($1:10)),))</f>
        <v>1417467</v>
      </c>
      <c r="G25" s="41">
        <f t="shared" ca="1" si="0"/>
        <v>0</v>
      </c>
      <c r="H25" s="41">
        <f t="shared" ca="1" si="1"/>
        <v>1417467</v>
      </c>
      <c r="I25" s="41">
        <f t="shared" ca="1" si="2"/>
        <v>0</v>
      </c>
      <c r="J25" s="41">
        <f t="shared" ca="1" si="3"/>
        <v>0</v>
      </c>
    </row>
    <row r="26" spans="1:10">
      <c r="A26" s="43">
        <f ca="1">IF(ROWS($1:11)&gt;COUNT(Dong),"",OFFSET(TH!B$1,SMALL(Dong,ROWS($1:11)),))</f>
        <v>41664</v>
      </c>
      <c r="B26" s="43" t="str">
        <f ca="1">IF(ROWS($1:11)&gt;COUNT(Dong),"",OFFSET(TH!C$1,SMALL(Dong,ROWS($1:11)),))</f>
        <v>X05</v>
      </c>
      <c r="C26" s="43">
        <f ca="1">IF(ROWS($1:11)&gt;COUNT(Dong),"",OFFSET(TH!D$1,SMALL(Dong,ROWS($1:11)),))</f>
        <v>41664</v>
      </c>
      <c r="D26" s="47" t="str">
        <f ca="1">IF(ROWS($1:11)&gt;COUNT(Dong),"",OFFSET(TH!E$1,SMALL(Dong,ROWS($1:11)),))</f>
        <v>Tôm khô sấy 100g</v>
      </c>
      <c r="E26" s="43" t="str">
        <f ca="1">IF(ROWS($1:11)&gt;COUNT(Dong),"",OFFSET(TH!H$1,SMALL(Dong,ROWS($1:11)),))</f>
        <v>155</v>
      </c>
      <c r="F26" s="41">
        <f ca="1">IF(ROWS($1:11)&gt;COUNT(Dong),"",OFFSET(TH!F$1,SMALL(Dong,ROWS($1:11)),))</f>
        <v>9973779</v>
      </c>
      <c r="G26" s="41">
        <f t="shared" ca="1" si="0"/>
        <v>0</v>
      </c>
      <c r="H26" s="41">
        <f t="shared" ca="1" si="1"/>
        <v>9973779</v>
      </c>
      <c r="I26" s="41">
        <f t="shared" ca="1" si="2"/>
        <v>0</v>
      </c>
      <c r="J26" s="41">
        <f t="shared" ca="1" si="3"/>
        <v>0</v>
      </c>
    </row>
    <row r="27" spans="1:10">
      <c r="A27" s="43">
        <f ca="1">IF(ROWS($1:12)&gt;COUNT(Dong),"",OFFSET(TH!B$1,SMALL(Dong,ROWS($1:12)),))</f>
        <v>41664</v>
      </c>
      <c r="B27" s="43" t="str">
        <f ca="1">IF(ROWS($1:12)&gt;COUNT(Dong),"",OFFSET(TH!C$1,SMALL(Dong,ROWS($1:12)),))</f>
        <v>X05</v>
      </c>
      <c r="C27" s="43">
        <f ca="1">IF(ROWS($1:12)&gt;COUNT(Dong),"",OFFSET(TH!D$1,SMALL(Dong,ROWS($1:12)),))</f>
        <v>41664</v>
      </c>
      <c r="D27" s="47" t="str">
        <f ca="1">IF(ROWS($1:12)&gt;COUNT(Dong),"",OFFSET(TH!E$1,SMALL(Dong,ROWS($1:12)),))</f>
        <v>xương cá bò 50g</v>
      </c>
      <c r="E27" s="43" t="str">
        <f ca="1">IF(ROWS($1:12)&gt;COUNT(Dong),"",OFFSET(TH!H$1,SMALL(Dong,ROWS($1:12)),))</f>
        <v>155</v>
      </c>
      <c r="F27" s="41">
        <f ca="1">IF(ROWS($1:12)&gt;COUNT(Dong),"",OFFSET(TH!F$1,SMALL(Dong,ROWS($1:12)),))</f>
        <v>228658</v>
      </c>
      <c r="G27" s="41">
        <f t="shared" ca="1" si="0"/>
        <v>0</v>
      </c>
      <c r="H27" s="41">
        <f t="shared" ca="1" si="1"/>
        <v>228658</v>
      </c>
      <c r="I27" s="41">
        <f t="shared" ca="1" si="2"/>
        <v>0</v>
      </c>
      <c r="J27" s="41">
        <f t="shared" ca="1" si="3"/>
        <v>0</v>
      </c>
    </row>
    <row r="28" spans="1:10">
      <c r="A28" s="43">
        <f ca="1">IF(ROWS($1:13)&gt;COUNT(Dong),"",OFFSET(TH!B$1,SMALL(Dong,ROWS($1:13)),))</f>
        <v>41664</v>
      </c>
      <c r="B28" s="43" t="str">
        <f ca="1">IF(ROWS($1:13)&gt;COUNT(Dong),"",OFFSET(TH!C$1,SMALL(Dong,ROWS($1:13)),))</f>
        <v>X05</v>
      </c>
      <c r="C28" s="43">
        <f ca="1">IF(ROWS($1:13)&gt;COUNT(Dong),"",OFFSET(TH!D$1,SMALL(Dong,ROWS($1:13)),))</f>
        <v>41664</v>
      </c>
      <c r="D28" s="47" t="str">
        <f ca="1">IF(ROWS($1:13)&gt;COUNT(Dong),"",OFFSET(TH!E$1,SMALL(Dong,ROWS($1:13)),))</f>
        <v>Tôm khô sấy 50gr</v>
      </c>
      <c r="E28" s="43" t="str">
        <f ca="1">IF(ROWS($1:13)&gt;COUNT(Dong),"",OFFSET(TH!H$1,SMALL(Dong,ROWS($1:13)),))</f>
        <v>155</v>
      </c>
      <c r="F28" s="41">
        <f ca="1">IF(ROWS($1:13)&gt;COUNT(Dong),"",OFFSET(TH!F$1,SMALL(Dong,ROWS($1:13)),))</f>
        <v>3109152</v>
      </c>
      <c r="G28" s="41">
        <f t="shared" ca="1" si="0"/>
        <v>0</v>
      </c>
      <c r="H28" s="41">
        <f t="shared" ca="1" si="1"/>
        <v>3109152</v>
      </c>
      <c r="I28" s="41">
        <f t="shared" ca="1" si="2"/>
        <v>0</v>
      </c>
      <c r="J28" s="41">
        <f t="shared" ca="1" si="3"/>
        <v>0</v>
      </c>
    </row>
    <row r="29" spans="1:10">
      <c r="A29" s="43">
        <f ca="1">IF(ROWS($1:14)&gt;COUNT(Dong),"",OFFSET(TH!B$1,SMALL(Dong,ROWS($1:14)),))</f>
        <v>41654</v>
      </c>
      <c r="B29" s="43" t="str">
        <f ca="1">IF(ROWS($1:14)&gt;COUNT(Dong),"",OFFSET(TH!C$1,SMALL(Dong,ROWS($1:14)),))</f>
        <v>X02</v>
      </c>
      <c r="C29" s="43">
        <f ca="1">IF(ROWS($1:14)&gt;COUNT(Dong),"",OFFSET(TH!D$1,SMALL(Dong,ROWS($1:14)),))</f>
        <v>41654</v>
      </c>
      <c r="D29" s="47" t="str">
        <f ca="1">IF(ROWS($1:14)&gt;COUNT(Dong),"",OFFSET(TH!E$1,SMALL(Dong,ROWS($1:14)),))</f>
        <v>Cá mai tẩm</v>
      </c>
      <c r="E29" s="43" t="str">
        <f ca="1">IF(ROWS($1:14)&gt;COUNT(Dong),"",OFFSET(TH!H$1,SMALL(Dong,ROWS($1:14)),))</f>
        <v>155</v>
      </c>
      <c r="F29" s="41">
        <f ca="1">IF(ROWS($1:14)&gt;COUNT(Dong),"",OFFSET(TH!F$1,SMALL(Dong,ROWS($1:14)),))</f>
        <v>110830207</v>
      </c>
      <c r="G29" s="41">
        <f t="shared" ca="1" si="0"/>
        <v>0</v>
      </c>
      <c r="H29" s="41">
        <f t="shared" ca="1" si="1"/>
        <v>110830207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32</v>
      </c>
      <c r="E37" s="23" t="s">
        <v>10</v>
      </c>
      <c r="F37" s="39">
        <f ca="1">SUM(G37:J37)</f>
        <v>5047287603</v>
      </c>
      <c r="G37" s="39">
        <f ca="1">SUM(G15:G36)</f>
        <v>0</v>
      </c>
      <c r="H37" s="39">
        <f ca="1">SUM(H15:H36)</f>
        <v>5047287603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102</v>
      </c>
      <c r="E38" s="24"/>
      <c r="F38" s="40">
        <f ca="1">F37</f>
        <v>5047287603</v>
      </c>
      <c r="G38" s="40">
        <f ca="1">G37</f>
        <v>0</v>
      </c>
      <c r="H38" s="40">
        <f ca="1">H37</f>
        <v>5047287603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33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34</v>
      </c>
    </row>
    <row r="42" spans="1:10">
      <c r="C42" s="37" t="s">
        <v>35</v>
      </c>
    </row>
    <row r="43" spans="1:10">
      <c r="E43" s="27"/>
      <c r="F43" s="27"/>
      <c r="G43" s="27"/>
      <c r="H43" s="27"/>
      <c r="I43" s="64" t="str">
        <f>IF(OR($K$7=1,$K$7=4,$K$7=6,$K$7=9,$K$7=11),"Ngày  30  tháng  "&amp;$K$7&amp;"  năm 2014",IF(OR($K$7=3,$K$7=5,$K$7=7,$K$7=8,$K$7=10,$K$7=12),"Ngày  31  tháng  "&amp;$K$7&amp;"  năm 2015","Ngày  28  tháng  "&amp;$K$7&amp;"  năm 2015"))</f>
        <v>Ngày  30  tháng  1  năm 2014</v>
      </c>
      <c r="J43" s="64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64" t="s">
        <v>12</v>
      </c>
      <c r="J44" s="64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I44:J44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43:J43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K61"/>
  <sheetViews>
    <sheetView topLeftCell="A5" workbookViewId="0">
      <pane ySplit="11" topLeftCell="A61" activePane="bottomLeft" state="frozen"/>
      <selection activeCell="L7" sqref="L7"/>
      <selection pane="bottomLeft" activeCell="F55" sqref="F55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25</v>
      </c>
      <c r="J2" s="50"/>
    </row>
    <row r="3" spans="1:11" ht="15" customHeight="1">
      <c r="A3" s="19" t="s">
        <v>17</v>
      </c>
      <c r="H3" s="20" t="s">
        <v>36</v>
      </c>
      <c r="J3" s="27"/>
    </row>
    <row r="4" spans="1:11">
      <c r="H4" s="20" t="s">
        <v>19</v>
      </c>
      <c r="J4" s="27"/>
    </row>
    <row r="5" spans="1:11" ht="19.5" customHeight="1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48" t="s">
        <v>103</v>
      </c>
    </row>
    <row r="6" spans="1:11">
      <c r="A6" s="62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21" t="s">
        <v>23</v>
      </c>
    </row>
    <row r="7" spans="1:11" ht="16.5">
      <c r="B7" s="27"/>
      <c r="C7" s="27"/>
      <c r="D7" s="27"/>
      <c r="E7" s="37" t="s">
        <v>127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37</v>
      </c>
      <c r="G8" s="27"/>
      <c r="H8" s="27"/>
      <c r="I8" s="27"/>
      <c r="J8" s="27"/>
    </row>
    <row r="9" spans="1:11">
      <c r="B9" s="36"/>
      <c r="C9" s="36"/>
      <c r="D9" s="36"/>
      <c r="E9" s="37" t="s">
        <v>97</v>
      </c>
      <c r="G9" s="36"/>
      <c r="H9" s="36"/>
      <c r="I9" s="36"/>
      <c r="J9" s="36"/>
    </row>
    <row r="10" spans="1:11" ht="9.75" customHeight="1">
      <c r="C10" s="57"/>
      <c r="D10" s="57"/>
      <c r="E10" s="57"/>
      <c r="F10" s="57"/>
      <c r="G10" s="57"/>
      <c r="H10" s="57"/>
      <c r="I10" s="57"/>
      <c r="J10" s="57"/>
    </row>
    <row r="11" spans="1:11" ht="15.75" customHeight="1">
      <c r="A11" s="65" t="s">
        <v>28</v>
      </c>
      <c r="B11" s="63" t="s">
        <v>0</v>
      </c>
      <c r="C11" s="63"/>
      <c r="D11" s="65" t="s">
        <v>1</v>
      </c>
      <c r="E11" s="65" t="s">
        <v>2</v>
      </c>
      <c r="F11" s="63" t="s">
        <v>128</v>
      </c>
      <c r="G11" s="63"/>
      <c r="H11" s="63"/>
      <c r="I11" s="63"/>
      <c r="J11" s="63"/>
    </row>
    <row r="12" spans="1:11" ht="15.75" customHeight="1">
      <c r="A12" s="65"/>
      <c r="B12" s="59" t="s">
        <v>4</v>
      </c>
      <c r="C12" s="59" t="s">
        <v>5</v>
      </c>
      <c r="D12" s="65"/>
      <c r="E12" s="65"/>
      <c r="F12" s="59" t="s">
        <v>29</v>
      </c>
      <c r="G12" s="59" t="s">
        <v>30</v>
      </c>
      <c r="H12" s="59"/>
      <c r="I12" s="59"/>
      <c r="J12" s="59"/>
    </row>
    <row r="13" spans="1:11" ht="16.5" customHeight="1">
      <c r="A13" s="65"/>
      <c r="B13" s="59"/>
      <c r="C13" s="59"/>
      <c r="D13" s="65"/>
      <c r="E13" s="65"/>
      <c r="F13" s="59"/>
      <c r="G13" s="49" t="s">
        <v>18</v>
      </c>
      <c r="H13" s="49" t="s">
        <v>212</v>
      </c>
      <c r="I13" s="49" t="s">
        <v>132</v>
      </c>
      <c r="J13" s="49" t="s">
        <v>133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</row>
    <row r="16" spans="1:11">
      <c r="A16" s="43">
        <f ca="1">IF(ROWS($1:1)&gt;COUNT(Dong),"",OFFSET(TH!B$1,SMALL(Dong,ROWS($1:1)),))</f>
        <v>41670</v>
      </c>
      <c r="B16" s="43" t="str">
        <f ca="1">IF(ROWS($1:1)&gt;COUNT(Dong),"",OFFSET(TH!C$1,SMALL(Dong,ROWS($1:1)),))</f>
        <v>CTGS</v>
      </c>
      <c r="C16" s="43">
        <f ca="1">IF(ROWS($1:1)&gt;COUNT(Dong),"",OFFSET(TH!D$1,SMALL(Dong,ROWS($1:1)),))</f>
        <v>41642</v>
      </c>
      <c r="D16" s="47" t="str">
        <f ca="1">IF(ROWS($1:1)&gt;COUNT(Dong),"",OFFSET(TH!E$1,SMALL(Dong,ROWS($1:1)),))</f>
        <v>Giai Điệu - Cước vận chuyển quốc tế</v>
      </c>
      <c r="E16" s="43" t="str">
        <f ca="1">IF(ROWS($1:1)&gt;COUNT(Dong),"",OFFSET(TH!H$1,SMALL(Dong,ROWS($1:1)),))</f>
        <v>331</v>
      </c>
      <c r="F16" s="41">
        <f ca="1">IF(ROWS($1:1)&gt;COUNT(Dong),"",OFFSET(TH!F$1,SMALL(Dong,ROWS($1:1)),))</f>
        <v>85536000</v>
      </c>
      <c r="G16" s="41">
        <f ca="1">IF($E16=G$13,$F16,0)</f>
        <v>85536000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>
        <f ca="1">IF(ROWS($1:2)&gt;COUNT(Dong),"",OFFSET(TH!B$1,SMALL(Dong,ROWS($1:2)),))</f>
        <v>41670</v>
      </c>
      <c r="B17" s="43" t="str">
        <f ca="1">IF(ROWS($1:2)&gt;COUNT(Dong),"",OFFSET(TH!C$1,SMALL(Dong,ROWS($1:2)),))</f>
        <v>CTGS</v>
      </c>
      <c r="C17" s="43">
        <f ca="1">IF(ROWS($1:2)&gt;COUNT(Dong),"",OFFSET(TH!D$1,SMALL(Dong,ROWS($1:2)),))</f>
        <v>41642</v>
      </c>
      <c r="D17" s="47" t="str">
        <f ca="1">IF(ROWS($1:2)&gt;COUNT(Dong),"",OFFSET(TH!E$1,SMALL(Dong,ROWS($1:2)),))</f>
        <v>Giai Điệu - Cước vận chuyển quốc tế</v>
      </c>
      <c r="E17" s="43" t="str">
        <f ca="1">IF(ROWS($1:2)&gt;COUNT(Dong),"",OFFSET(TH!H$1,SMALL(Dong,ROWS($1:2)),))</f>
        <v>331</v>
      </c>
      <c r="F17" s="41">
        <f ca="1">IF(ROWS($1:2)&gt;COUNT(Dong),"",OFFSET(TH!F$1,SMALL(Dong,ROWS($1:2)),))</f>
        <v>85536000</v>
      </c>
      <c r="G17" s="41">
        <f t="shared" ref="G17:H48" ca="1" si="0">IF($E17=G$13,$F17,0)</f>
        <v>85536000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>
        <f ca="1">IF(ROWS($1:3)&gt;COUNT(Dong),"",OFFSET(TH!B$1,SMALL(Dong,ROWS($1:3)),))</f>
        <v>41670</v>
      </c>
      <c r="B18" s="43" t="str">
        <f ca="1">IF(ROWS($1:3)&gt;COUNT(Dong),"",OFFSET(TH!C$1,SMALL(Dong,ROWS($1:3)),))</f>
        <v>CTGS</v>
      </c>
      <c r="C18" s="43">
        <f ca="1">IF(ROWS($1:3)&gt;COUNT(Dong),"",OFFSET(TH!D$1,SMALL(Dong,ROWS($1:3)),))</f>
        <v>41634</v>
      </c>
      <c r="D18" s="47" t="str">
        <f ca="1">IF(ROWS($1:3)&gt;COUNT(Dong),"",OFFSET(TH!E$1,SMALL(Dong,ROWS($1:3)),))</f>
        <v>Song Tân - Cước vận chuyển quốc tế</v>
      </c>
      <c r="E18" s="43" t="str">
        <f ca="1">IF(ROWS($1:3)&gt;COUNT(Dong),"",OFFSET(TH!H$1,SMALL(Dong,ROWS($1:3)),))</f>
        <v>331</v>
      </c>
      <c r="F18" s="41">
        <f ca="1">IF(ROWS($1:3)&gt;COUNT(Dong),"",OFFSET(TH!F$1,SMALL(Dong,ROWS($1:3)),))</f>
        <v>4328575</v>
      </c>
      <c r="G18" s="41">
        <f t="shared" ca="1" si="0"/>
        <v>4328575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>
        <f ca="1">IF(ROWS($1:4)&gt;COUNT(Dong),"",OFFSET(TH!B$1,SMALL(Dong,ROWS($1:4)),))</f>
        <v>41670</v>
      </c>
      <c r="B19" s="43" t="str">
        <f ca="1">IF(ROWS($1:4)&gt;COUNT(Dong),"",OFFSET(TH!C$1,SMALL(Dong,ROWS($1:4)),))</f>
        <v>CTGS</v>
      </c>
      <c r="C19" s="43">
        <f ca="1">IF(ROWS($1:4)&gt;COUNT(Dong),"",OFFSET(TH!D$1,SMALL(Dong,ROWS($1:4)),))</f>
        <v>41634</v>
      </c>
      <c r="D19" s="47" t="str">
        <f ca="1">IF(ROWS($1:4)&gt;COUNT(Dong),"",OFFSET(TH!E$1,SMALL(Dong,ROWS($1:4)),))</f>
        <v>Song Tân - Phí chứng từ, phí THC, Seal</v>
      </c>
      <c r="E19" s="43" t="str">
        <f ca="1">IF(ROWS($1:4)&gt;COUNT(Dong),"",OFFSET(TH!H$1,SMALL(Dong,ROWS($1:4)),))</f>
        <v>331</v>
      </c>
      <c r="F19" s="41">
        <f ca="1">IF(ROWS($1:4)&gt;COUNT(Dong),"",OFFSET(TH!F$1,SMALL(Dong,ROWS($1:4)),))</f>
        <v>1191220</v>
      </c>
      <c r="G19" s="41">
        <f t="shared" ca="1" si="0"/>
        <v>1191220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>
        <f ca="1">IF(ROWS($1:5)&gt;COUNT(Dong),"",OFFSET(TH!B$1,SMALL(Dong,ROWS($1:5)),))</f>
        <v>41670</v>
      </c>
      <c r="B20" s="43" t="str">
        <f ca="1">IF(ROWS($1:5)&gt;COUNT(Dong),"",OFFSET(TH!C$1,SMALL(Dong,ROWS($1:5)),))</f>
        <v>CTGS</v>
      </c>
      <c r="C20" s="43">
        <f ca="1">IF(ROWS($1:5)&gt;COUNT(Dong),"",OFFSET(TH!D$1,SMALL(Dong,ROWS($1:5)),))</f>
        <v>41639</v>
      </c>
      <c r="D20" s="47" t="str">
        <f ca="1">IF(ROWS($1:5)&gt;COUNT(Dong),"",OFFSET(TH!E$1,SMALL(Dong,ROWS($1:5)),))</f>
        <v>Song Tân - Cước vận chuyển quốc tế</v>
      </c>
      <c r="E20" s="43" t="str">
        <f ca="1">IF(ROWS($1:5)&gt;COUNT(Dong),"",OFFSET(TH!H$1,SMALL(Dong,ROWS($1:5)),))</f>
        <v>331</v>
      </c>
      <c r="F20" s="41">
        <f ca="1">IF(ROWS($1:5)&gt;COUNT(Dong),"",OFFSET(TH!F$1,SMALL(Dong,ROWS($1:5)),))</f>
        <v>14794500</v>
      </c>
      <c r="G20" s="41">
        <f t="shared" ca="1" si="0"/>
        <v>14794500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>
        <f ca="1">IF(ROWS($1:6)&gt;COUNT(Dong),"",OFFSET(TH!B$1,SMALL(Dong,ROWS($1:6)),))</f>
        <v>41670</v>
      </c>
      <c r="B21" s="43" t="str">
        <f ca="1">IF(ROWS($1:6)&gt;COUNT(Dong),"",OFFSET(TH!C$1,SMALL(Dong,ROWS($1:6)),))</f>
        <v>CTGS</v>
      </c>
      <c r="C21" s="43">
        <f ca="1">IF(ROWS($1:6)&gt;COUNT(Dong),"",OFFSET(TH!D$1,SMALL(Dong,ROWS($1:6)),))</f>
        <v>41639</v>
      </c>
      <c r="D21" s="47" t="str">
        <f ca="1">IF(ROWS($1:6)&gt;COUNT(Dong),"",OFFSET(TH!E$1,SMALL(Dong,ROWS($1:6)),))</f>
        <v>Song Tân - Phí chứng từ, phí THC, Seal</v>
      </c>
      <c r="E21" s="43" t="str">
        <f ca="1">IF(ROWS($1:6)&gt;COUNT(Dong),"",OFFSET(TH!H$1,SMALL(Dong,ROWS($1:6)),))</f>
        <v>331</v>
      </c>
      <c r="F21" s="41">
        <f ca="1">IF(ROWS($1:6)&gt;COUNT(Dong),"",OFFSET(TH!F$1,SMALL(Dong,ROWS($1:6)),))</f>
        <v>3510955</v>
      </c>
      <c r="G21" s="41">
        <f t="shared" ca="1" si="0"/>
        <v>3510955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>
        <f ca="1">IF(ROWS($1:7)&gt;COUNT(Dong),"",OFFSET(TH!B$1,SMALL(Dong,ROWS($1:7)),))</f>
        <v>41670</v>
      </c>
      <c r="B22" s="43" t="str">
        <f ca="1">IF(ROWS($1:7)&gt;COUNT(Dong),"",OFFSET(TH!C$1,SMALL(Dong,ROWS($1:7)),))</f>
        <v>CTGS</v>
      </c>
      <c r="C22" s="43">
        <f ca="1">IF(ROWS($1:7)&gt;COUNT(Dong),"",OFFSET(TH!D$1,SMALL(Dong,ROWS($1:7)),))</f>
        <v>41639</v>
      </c>
      <c r="D22" s="47" t="str">
        <f ca="1">IF(ROWS($1:7)&gt;COUNT(Dong),"",OFFSET(TH!E$1,SMALL(Dong,ROWS($1:7)),))</f>
        <v>Song Tân - Phí chứng từ bổ sung</v>
      </c>
      <c r="E22" s="43" t="str">
        <f ca="1">IF(ROWS($1:7)&gt;COUNT(Dong),"",OFFSET(TH!H$1,SMALL(Dong,ROWS($1:7)),))</f>
        <v>331</v>
      </c>
      <c r="F22" s="41">
        <f ca="1">IF(ROWS($1:7)&gt;COUNT(Dong),"",OFFSET(TH!F$1,SMALL(Dong,ROWS($1:7)),))</f>
        <v>700000</v>
      </c>
      <c r="G22" s="41">
        <f t="shared" ca="1" si="0"/>
        <v>700000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>
        <f ca="1">IF(ROWS($1:8)&gt;COUNT(Dong),"",OFFSET(TH!B$1,SMALL(Dong,ROWS($1:8)),))</f>
        <v>41670</v>
      </c>
      <c r="B23" s="43" t="str">
        <f ca="1">IF(ROWS($1:8)&gt;COUNT(Dong),"",OFFSET(TH!C$1,SMALL(Dong,ROWS($1:8)),))</f>
        <v>CTGS</v>
      </c>
      <c r="C23" s="43">
        <f ca="1">IF(ROWS($1:8)&gt;COUNT(Dong),"",OFFSET(TH!D$1,SMALL(Dong,ROWS($1:8)),))</f>
        <v>41641</v>
      </c>
      <c r="D23" s="47" t="str">
        <f ca="1">IF(ROWS($1:8)&gt;COUNT(Dong),"",OFFSET(TH!E$1,SMALL(Dong,ROWS($1:8)),))</f>
        <v>Song Tân - Cước VC nội địa, nâng hạ cont rỗng</v>
      </c>
      <c r="E23" s="43" t="str">
        <f ca="1">IF(ROWS($1:8)&gt;COUNT(Dong),"",OFFSET(TH!H$1,SMALL(Dong,ROWS($1:8)),))</f>
        <v>331</v>
      </c>
      <c r="F23" s="41">
        <f ca="1">IF(ROWS($1:8)&gt;COUNT(Dong),"",OFFSET(TH!F$1,SMALL(Dong,ROWS($1:8)),))</f>
        <v>4181818</v>
      </c>
      <c r="G23" s="41">
        <f t="shared" ca="1" si="0"/>
        <v>4181818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>
      <c r="A24" s="43">
        <f ca="1">IF(ROWS($1:9)&gt;COUNT(Dong),"",OFFSET(TH!B$1,SMALL(Dong,ROWS($1:9)),))</f>
        <v>41670</v>
      </c>
      <c r="B24" s="43" t="str">
        <f ca="1">IF(ROWS($1:9)&gt;COUNT(Dong),"",OFFSET(TH!C$1,SMALL(Dong,ROWS($1:9)),))</f>
        <v>CTGS</v>
      </c>
      <c r="C24" s="43">
        <f ca="1">IF(ROWS($1:9)&gt;COUNT(Dong),"",OFFSET(TH!D$1,SMALL(Dong,ROWS($1:9)),))</f>
        <v>41641</v>
      </c>
      <c r="D24" s="47" t="str">
        <f ca="1">IF(ROWS($1:9)&gt;COUNT(Dong),"",OFFSET(TH!E$1,SMALL(Dong,ROWS($1:9)),))</f>
        <v>Song Tân - Cước VC nội địa, nâng hạ cont rỗng</v>
      </c>
      <c r="E24" s="43" t="str">
        <f ca="1">IF(ROWS($1:9)&gt;COUNT(Dong),"",OFFSET(TH!H$1,SMALL(Dong,ROWS($1:9)),))</f>
        <v>331</v>
      </c>
      <c r="F24" s="41">
        <f ca="1">IF(ROWS($1:9)&gt;COUNT(Dong),"",OFFSET(TH!F$1,SMALL(Dong,ROWS($1:9)),))</f>
        <v>4181818</v>
      </c>
      <c r="G24" s="41">
        <f t="shared" ca="1" si="0"/>
        <v>4181818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>
      <c r="A25" s="43">
        <f ca="1">IF(ROWS($1:10)&gt;COUNT(Dong),"",OFFSET(TH!B$1,SMALL(Dong,ROWS($1:10)),))</f>
        <v>41670</v>
      </c>
      <c r="B25" s="43" t="str">
        <f ca="1">IF(ROWS($1:10)&gt;COUNT(Dong),"",OFFSET(TH!C$1,SMALL(Dong,ROWS($1:10)),))</f>
        <v>CTGS</v>
      </c>
      <c r="C25" s="43">
        <f ca="1">IF(ROWS($1:10)&gt;COUNT(Dong),"",OFFSET(TH!D$1,SMALL(Dong,ROWS($1:10)),))</f>
        <v>41652</v>
      </c>
      <c r="D25" s="47" t="str">
        <f ca="1">IF(ROWS($1:10)&gt;COUNT(Dong),"",OFFSET(TH!E$1,SMALL(Dong,ROWS($1:10)),))</f>
        <v>Song Tân - Cước vận chuyển quốc tế</v>
      </c>
      <c r="E25" s="43" t="str">
        <f ca="1">IF(ROWS($1:10)&gt;COUNT(Dong),"",OFFSET(TH!H$1,SMALL(Dong,ROWS($1:10)),))</f>
        <v>331</v>
      </c>
      <c r="F25" s="41">
        <f ca="1">IF(ROWS($1:10)&gt;COUNT(Dong),"",OFFSET(TH!F$1,SMALL(Dong,ROWS($1:10)),))</f>
        <v>14780500</v>
      </c>
      <c r="G25" s="41">
        <f t="shared" ca="1" si="0"/>
        <v>14780500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>
      <c r="A26" s="43">
        <f ca="1">IF(ROWS($1:11)&gt;COUNT(Dong),"",OFFSET(TH!B$1,SMALL(Dong,ROWS($1:11)),))</f>
        <v>41670</v>
      </c>
      <c r="B26" s="43" t="str">
        <f ca="1">IF(ROWS($1:11)&gt;COUNT(Dong),"",OFFSET(TH!C$1,SMALL(Dong,ROWS($1:11)),))</f>
        <v>CTGS</v>
      </c>
      <c r="C26" s="43">
        <f ca="1">IF(ROWS($1:11)&gt;COUNT(Dong),"",OFFSET(TH!D$1,SMALL(Dong,ROWS($1:11)),))</f>
        <v>41652</v>
      </c>
      <c r="D26" s="47" t="str">
        <f ca="1">IF(ROWS($1:11)&gt;COUNT(Dong),"",OFFSET(TH!E$1,SMALL(Dong,ROWS($1:11)),))</f>
        <v>Song Tân - Phí chứng từ, phí THC, Seal</v>
      </c>
      <c r="E26" s="43" t="str">
        <f ca="1">IF(ROWS($1:11)&gt;COUNT(Dong),"",OFFSET(TH!H$1,SMALL(Dong,ROWS($1:11)),))</f>
        <v>331</v>
      </c>
      <c r="F26" s="41">
        <f ca="1">IF(ROWS($1:11)&gt;COUNT(Dong),"",OFFSET(TH!F$1,SMALL(Dong,ROWS($1:11)),))</f>
        <v>3508295</v>
      </c>
      <c r="G26" s="41">
        <f t="shared" ca="1" si="0"/>
        <v>3508295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>
      <c r="A27" s="43">
        <f ca="1">IF(ROWS($1:12)&gt;COUNT(Dong),"",OFFSET(TH!B$1,SMALL(Dong,ROWS($1:12)),))</f>
        <v>41670</v>
      </c>
      <c r="B27" s="43" t="str">
        <f ca="1">IF(ROWS($1:12)&gt;COUNT(Dong),"",OFFSET(TH!C$1,SMALL(Dong,ROWS($1:12)),))</f>
        <v>CTGS</v>
      </c>
      <c r="C27" s="43">
        <f ca="1">IF(ROWS($1:12)&gt;COUNT(Dong),"",OFFSET(TH!D$1,SMALL(Dong,ROWS($1:12)),))</f>
        <v>41653</v>
      </c>
      <c r="D27" s="47" t="str">
        <f ca="1">IF(ROWS($1:12)&gt;COUNT(Dong),"",OFFSET(TH!E$1,SMALL(Dong,ROWS($1:12)),))</f>
        <v>Song Tân - Cước VC nội địa, nâng hạ cont rỗng</v>
      </c>
      <c r="E27" s="43" t="str">
        <f ca="1">IF(ROWS($1:12)&gt;COUNT(Dong),"",OFFSET(TH!H$1,SMALL(Dong,ROWS($1:12)),))</f>
        <v>331</v>
      </c>
      <c r="F27" s="41">
        <f ca="1">IF(ROWS($1:12)&gt;COUNT(Dong),"",OFFSET(TH!F$1,SMALL(Dong,ROWS($1:12)),))</f>
        <v>4331818</v>
      </c>
      <c r="G27" s="41">
        <f t="shared" ca="1" si="0"/>
        <v>4331818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>
        <f ca="1">IF(ROWS($1:13)&gt;COUNT(Dong),"",OFFSET(TH!B$1,SMALL(Dong,ROWS($1:13)),))</f>
        <v>41670</v>
      </c>
      <c r="B28" s="43" t="str">
        <f ca="1">IF(ROWS($1:13)&gt;COUNT(Dong),"",OFFSET(TH!C$1,SMALL(Dong,ROWS($1:13)),))</f>
        <v>CTGS</v>
      </c>
      <c r="C28" s="43">
        <f ca="1">IF(ROWS($1:13)&gt;COUNT(Dong),"",OFFSET(TH!D$1,SMALL(Dong,ROWS($1:13)),))</f>
        <v>41661</v>
      </c>
      <c r="D28" s="47" t="str">
        <f ca="1">IF(ROWS($1:13)&gt;COUNT(Dong),"",OFFSET(TH!E$1,SMALL(Dong,ROWS($1:13)),))</f>
        <v>Song Tân - Cước VC nội địa, nâng hạ cont rỗng</v>
      </c>
      <c r="E28" s="43" t="str">
        <f ca="1">IF(ROWS($1:13)&gt;COUNT(Dong),"",OFFSET(TH!H$1,SMALL(Dong,ROWS($1:13)),))</f>
        <v>331</v>
      </c>
      <c r="F28" s="41">
        <f ca="1">IF(ROWS($1:13)&gt;COUNT(Dong),"",OFFSET(TH!F$1,SMALL(Dong,ROWS($1:13)),))</f>
        <v>4300000</v>
      </c>
      <c r="G28" s="41">
        <f t="shared" ca="1" si="0"/>
        <v>4300000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>
        <f ca="1">IF(ROWS($1:14)&gt;COUNT(Dong),"",OFFSET(TH!B$1,SMALL(Dong,ROWS($1:14)),))</f>
        <v>41670</v>
      </c>
      <c r="B29" s="43" t="str">
        <f ca="1">IF(ROWS($1:14)&gt;COUNT(Dong),"",OFFSET(TH!C$1,SMALL(Dong,ROWS($1:14)),))</f>
        <v>CTGS</v>
      </c>
      <c r="C29" s="43">
        <f ca="1">IF(ROWS($1:14)&gt;COUNT(Dong),"",OFFSET(TH!D$1,SMALL(Dong,ROWS($1:14)),))</f>
        <v>41661</v>
      </c>
      <c r="D29" s="47" t="str">
        <f ca="1">IF(ROWS($1:14)&gt;COUNT(Dong),"",OFFSET(TH!E$1,SMALL(Dong,ROWS($1:14)),))</f>
        <v>Song Tân - Cước vận chuyển quốc tế</v>
      </c>
      <c r="E29" s="43" t="str">
        <f ca="1">IF(ROWS($1:14)&gt;COUNT(Dong),"",OFFSET(TH!H$1,SMALL(Dong,ROWS($1:14)),))</f>
        <v>331</v>
      </c>
      <c r="F29" s="41">
        <f ca="1">IF(ROWS($1:14)&gt;COUNT(Dong),"",OFFSET(TH!F$1,SMALL(Dong,ROWS($1:14)),))</f>
        <v>31665000</v>
      </c>
      <c r="G29" s="41">
        <f t="shared" ca="1" si="0"/>
        <v>31665000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>
        <f ca="1">IF(ROWS($1:15)&gt;COUNT(Dong),"",OFFSET(TH!B$1,SMALL(Dong,ROWS($1:15)),))</f>
        <v>41670</v>
      </c>
      <c r="B30" s="43" t="str">
        <f ca="1">IF(ROWS($1:15)&gt;COUNT(Dong),"",OFFSET(TH!C$1,SMALL(Dong,ROWS($1:15)),))</f>
        <v>CTGS</v>
      </c>
      <c r="C30" s="43">
        <f ca="1">IF(ROWS($1:15)&gt;COUNT(Dong),"",OFFSET(TH!D$1,SMALL(Dong,ROWS($1:15)),))</f>
        <v>41661</v>
      </c>
      <c r="D30" s="47" t="str">
        <f ca="1">IF(ROWS($1:15)&gt;COUNT(Dong),"",OFFSET(TH!E$1,SMALL(Dong,ROWS($1:15)),))</f>
        <v>Song Tân - Phí chứng từ, phí đại lý, phí THC</v>
      </c>
      <c r="E30" s="43" t="str">
        <f ca="1">IF(ROWS($1:15)&gt;COUNT(Dong),"",OFFSET(TH!H$1,SMALL(Dong,ROWS($1:15)),))</f>
        <v>331</v>
      </c>
      <c r="F30" s="41">
        <f ca="1">IF(ROWS($1:15)&gt;COUNT(Dong),"",OFFSET(TH!F$1,SMALL(Dong,ROWS($1:15)),))</f>
        <v>4200890</v>
      </c>
      <c r="G30" s="41">
        <f t="shared" ca="1" si="0"/>
        <v>4200890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</row>
    <row r="31" spans="1:10">
      <c r="A31" s="43">
        <f ca="1">IF(ROWS($1:16)&gt;COUNT(Dong),"",OFFSET(TH!B$1,SMALL(Dong,ROWS($1:16)),))</f>
        <v>41670</v>
      </c>
      <c r="B31" s="43" t="str">
        <f ca="1">IF(ROWS($1:16)&gt;COUNT(Dong),"",OFFSET(TH!C$1,SMALL(Dong,ROWS($1:16)),))</f>
        <v>CTGS</v>
      </c>
      <c r="C31" s="43">
        <f ca="1">IF(ROWS($1:16)&gt;COUNT(Dong),"",OFFSET(TH!D$1,SMALL(Dong,ROWS($1:16)),))</f>
        <v>41661</v>
      </c>
      <c r="D31" s="47" t="str">
        <f ca="1">IF(ROWS($1:16)&gt;COUNT(Dong),"",OFFSET(TH!E$1,SMALL(Dong,ROWS($1:16)),))</f>
        <v>Song Tân - Phụ phí tại cảng Matsuyama</v>
      </c>
      <c r="E31" s="43" t="str">
        <f ca="1">IF(ROWS($1:16)&gt;COUNT(Dong),"",OFFSET(TH!H$1,SMALL(Dong,ROWS($1:16)),))</f>
        <v>331</v>
      </c>
      <c r="F31" s="41">
        <f ca="1">IF(ROWS($1:16)&gt;COUNT(Dong),"",OFFSET(TH!F$1,SMALL(Dong,ROWS($1:16)),))</f>
        <v>9621305</v>
      </c>
      <c r="G31" s="41">
        <f t="shared" ca="1" si="0"/>
        <v>9621305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</row>
    <row r="32" spans="1:10">
      <c r="A32" s="43">
        <f ca="1">IF(ROWS($1:17)&gt;COUNT(Dong),"",OFFSET(TH!B$1,SMALL(Dong,ROWS($1:17)),))</f>
        <v>41670</v>
      </c>
      <c r="B32" s="43" t="str">
        <f ca="1">IF(ROWS($1:17)&gt;COUNT(Dong),"",OFFSET(TH!C$1,SMALL(Dong,ROWS($1:17)),))</f>
        <v>CTGS</v>
      </c>
      <c r="C32" s="43">
        <f ca="1">IF(ROWS($1:17)&gt;COUNT(Dong),"",OFFSET(TH!D$1,SMALL(Dong,ROWS($1:17)),))</f>
        <v>41650</v>
      </c>
      <c r="D32" s="47" t="str">
        <f ca="1">IF(ROWS($1:17)&gt;COUNT(Dong),"",OFFSET(TH!E$1,SMALL(Dong,ROWS($1:17)),))</f>
        <v>An Phú - Phí xử lý cá khô</v>
      </c>
      <c r="E32" s="43" t="str">
        <f ca="1">IF(ROWS($1:17)&gt;COUNT(Dong),"",OFFSET(TH!H$1,SMALL(Dong,ROWS($1:17)),))</f>
        <v>331</v>
      </c>
      <c r="F32" s="41">
        <f ca="1">IF(ROWS($1:17)&gt;COUNT(Dong),"",OFFSET(TH!F$1,SMALL(Dong,ROWS($1:17)),))</f>
        <v>20694308</v>
      </c>
      <c r="G32" s="41">
        <f t="shared" ca="1" si="0"/>
        <v>20694308</v>
      </c>
      <c r="H32" s="41">
        <f t="shared" ca="1" si="0"/>
        <v>0</v>
      </c>
      <c r="I32" s="41">
        <f t="shared" ca="1" si="1"/>
        <v>0</v>
      </c>
      <c r="J32" s="41">
        <f t="shared" ca="1" si="1"/>
        <v>0</v>
      </c>
    </row>
    <row r="33" spans="1:10">
      <c r="A33" s="43">
        <f ca="1">IF(ROWS($1:18)&gt;COUNT(Dong),"",OFFSET(TH!B$1,SMALL(Dong,ROWS($1:18)),))</f>
        <v>41670</v>
      </c>
      <c r="B33" s="43" t="str">
        <f ca="1">IF(ROWS($1:18)&gt;COUNT(Dong),"",OFFSET(TH!C$1,SMALL(Dong,ROWS($1:18)),))</f>
        <v>CTGS</v>
      </c>
      <c r="C33" s="43">
        <f ca="1">IF(ROWS($1:18)&gt;COUNT(Dong),"",OFFSET(TH!D$1,SMALL(Dong,ROWS($1:18)),))</f>
        <v>41659</v>
      </c>
      <c r="D33" s="47" t="str">
        <f ca="1">IF(ROWS($1:18)&gt;COUNT(Dong),"",OFFSET(TH!E$1,SMALL(Dong,ROWS($1:18)),))</f>
        <v>An Phú - Phí xử lý cá khô</v>
      </c>
      <c r="E33" s="43" t="str">
        <f ca="1">IF(ROWS($1:18)&gt;COUNT(Dong),"",OFFSET(TH!H$1,SMALL(Dong,ROWS($1:18)),))</f>
        <v>331</v>
      </c>
      <c r="F33" s="41">
        <f ca="1">IF(ROWS($1:18)&gt;COUNT(Dong),"",OFFSET(TH!F$1,SMALL(Dong,ROWS($1:18)),))</f>
        <v>25592126</v>
      </c>
      <c r="G33" s="41">
        <f t="shared" ca="1" si="0"/>
        <v>25592126</v>
      </c>
      <c r="H33" s="41">
        <f t="shared" ca="1" si="0"/>
        <v>0</v>
      </c>
      <c r="I33" s="41">
        <f t="shared" ca="1" si="1"/>
        <v>0</v>
      </c>
      <c r="J33" s="41">
        <f t="shared" ca="1" si="1"/>
        <v>0</v>
      </c>
    </row>
    <row r="34" spans="1:10">
      <c r="A34" s="43">
        <f ca="1">IF(ROWS($1:19)&gt;COUNT(Dong),"",OFFSET(TH!B$1,SMALL(Dong,ROWS($1:19)),))</f>
        <v>41642</v>
      </c>
      <c r="B34" s="43" t="str">
        <f ca="1">IF(ROWS($1:19)&gt;COUNT(Dong),"",OFFSET(TH!C$1,SMALL(Dong,ROWS($1:19)),))</f>
        <v>C06</v>
      </c>
      <c r="C34" s="43">
        <f ca="1">IF(ROWS($1:19)&gt;COUNT(Dong),"",OFFSET(TH!D$1,SMALL(Dong,ROWS($1:19)),))</f>
        <v>41642</v>
      </c>
      <c r="D34" s="47" t="str">
        <f ca="1">IF(ROWS($1:19)&gt;COUNT(Dong),"",OFFSET(TH!E$1,SMALL(Dong,ROWS($1:19)),))</f>
        <v>Phí xếp dỡ, niêm chì, chứng từ</v>
      </c>
      <c r="E34" s="43" t="str">
        <f ca="1">IF(ROWS($1:19)&gt;COUNT(Dong),"",OFFSET(TH!H$1,SMALL(Dong,ROWS($1:19)),))</f>
        <v>111</v>
      </c>
      <c r="F34" s="41">
        <f ca="1">IF(ROWS($1:19)&gt;COUNT(Dong),"",OFFSET(TH!F$1,SMALL(Dong,ROWS($1:19)),))</f>
        <v>4984320</v>
      </c>
      <c r="G34" s="41">
        <f t="shared" ca="1" si="0"/>
        <v>0</v>
      </c>
      <c r="H34" s="41">
        <f t="shared" ca="1" si="0"/>
        <v>4984320</v>
      </c>
      <c r="I34" s="41">
        <f t="shared" ca="1" si="1"/>
        <v>0</v>
      </c>
      <c r="J34" s="41">
        <f t="shared" ca="1" si="1"/>
        <v>0</v>
      </c>
    </row>
    <row r="35" spans="1:10">
      <c r="A35" s="43">
        <f ca="1">IF(ROWS($1:20)&gt;COUNT(Dong),"",OFFSET(TH!B$1,SMALL(Dong,ROWS($1:20)),))</f>
        <v>41642</v>
      </c>
      <c r="B35" s="43" t="str">
        <f ca="1">IF(ROWS($1:20)&gt;COUNT(Dong),"",OFFSET(TH!C$1,SMALL(Dong,ROWS($1:20)),))</f>
        <v>C07</v>
      </c>
      <c r="C35" s="43">
        <f ca="1">IF(ROWS($1:20)&gt;COUNT(Dong),"",OFFSET(TH!D$1,SMALL(Dong,ROWS($1:20)),))</f>
        <v>41642</v>
      </c>
      <c r="D35" s="47" t="str">
        <f ca="1">IF(ROWS($1:20)&gt;COUNT(Dong),"",OFFSET(TH!E$1,SMALL(Dong,ROWS($1:20)),))</f>
        <v>Phí xếp dỡ, niêm chì, chứng từ</v>
      </c>
      <c r="E35" s="43" t="str">
        <f ca="1">IF(ROWS($1:20)&gt;COUNT(Dong),"",OFFSET(TH!H$1,SMALL(Dong,ROWS($1:20)),))</f>
        <v>111</v>
      </c>
      <c r="F35" s="41">
        <f ca="1">IF(ROWS($1:20)&gt;COUNT(Dong),"",OFFSET(TH!F$1,SMALL(Dong,ROWS($1:20)),))</f>
        <v>4984320</v>
      </c>
      <c r="G35" s="41">
        <f t="shared" ca="1" si="0"/>
        <v>0</v>
      </c>
      <c r="H35" s="41">
        <f t="shared" ca="1" si="0"/>
        <v>4984320</v>
      </c>
      <c r="I35" s="41">
        <f t="shared" ca="1" si="1"/>
        <v>0</v>
      </c>
      <c r="J35" s="41">
        <f t="shared" ca="1" si="1"/>
        <v>0</v>
      </c>
    </row>
    <row r="36" spans="1:10">
      <c r="A36" s="43">
        <f ca="1">IF(ROWS($1:21)&gt;COUNT(Dong),"",OFFSET(TH!B$1,SMALL(Dong,ROWS($1:21)),))</f>
        <v>41656</v>
      </c>
      <c r="B36" s="43" t="str">
        <f ca="1">IF(ROWS($1:21)&gt;COUNT(Dong),"",OFFSET(TH!C$1,SMALL(Dong,ROWS($1:21)),))</f>
        <v>C24</v>
      </c>
      <c r="C36" s="43">
        <f ca="1">IF(ROWS($1:21)&gt;COUNT(Dong),"",OFFSET(TH!D$1,SMALL(Dong,ROWS($1:21)),))</f>
        <v>41656</v>
      </c>
      <c r="D36" s="47" t="str">
        <f ca="1">IF(ROWS($1:21)&gt;COUNT(Dong),"",OFFSET(TH!E$1,SMALL(Dong,ROWS($1:21)),))</f>
        <v>Cước vận tải quốc tế, phí THC, chứng từ</v>
      </c>
      <c r="E36" s="43" t="str">
        <f ca="1">IF(ROWS($1:21)&gt;COUNT(Dong),"",OFFSET(TH!H$1,SMALL(Dong,ROWS($1:21)),))</f>
        <v>111</v>
      </c>
      <c r="F36" s="41">
        <f ca="1">IF(ROWS($1:21)&gt;COUNT(Dong),"",OFFSET(TH!F$1,SMALL(Dong,ROWS($1:21)),))</f>
        <v>14339850</v>
      </c>
      <c r="G36" s="41">
        <f t="shared" ca="1" si="0"/>
        <v>0</v>
      </c>
      <c r="H36" s="41">
        <f t="shared" ca="1" si="0"/>
        <v>14339850</v>
      </c>
      <c r="I36" s="41">
        <f t="shared" ca="1" si="1"/>
        <v>0</v>
      </c>
      <c r="J36" s="41">
        <f t="shared" ca="1" si="1"/>
        <v>0</v>
      </c>
    </row>
    <row r="37" spans="1:10">
      <c r="A37" s="43">
        <f ca="1">IF(ROWS($1:22)&gt;COUNT(Dong),"",OFFSET(TH!B$1,SMALL(Dong,ROWS($1:22)),))</f>
        <v>41663</v>
      </c>
      <c r="B37" s="43" t="str">
        <f ca="1">IF(ROWS($1:22)&gt;COUNT(Dong),"",OFFSET(TH!C$1,SMALL(Dong,ROWS($1:22)),))</f>
        <v>C33</v>
      </c>
      <c r="C37" s="43">
        <f ca="1">IF(ROWS($1:22)&gt;COUNT(Dong),"",OFFSET(TH!D$1,SMALL(Dong,ROWS($1:22)),))</f>
        <v>41663</v>
      </c>
      <c r="D37" s="47" t="str">
        <f ca="1">IF(ROWS($1:22)&gt;COUNT(Dong),"",OFFSET(TH!E$1,SMALL(Dong,ROWS($1:22)),))</f>
        <v>Cước vận tải quốc tế, phí THC, chứng từ</v>
      </c>
      <c r="E37" s="43" t="str">
        <f ca="1">IF(ROWS($1:22)&gt;COUNT(Dong),"",OFFSET(TH!H$1,SMALL(Dong,ROWS($1:22)),))</f>
        <v>111</v>
      </c>
      <c r="F37" s="41">
        <f ca="1">IF(ROWS($1:22)&gt;COUNT(Dong),"",OFFSET(TH!F$1,SMALL(Dong,ROWS($1:22)),))</f>
        <v>2269580</v>
      </c>
      <c r="G37" s="41">
        <f t="shared" ca="1" si="0"/>
        <v>0</v>
      </c>
      <c r="H37" s="41">
        <f t="shared" ca="1" si="0"/>
        <v>2269580</v>
      </c>
      <c r="I37" s="41">
        <f t="shared" ca="1" si="1"/>
        <v>0</v>
      </c>
      <c r="J37" s="41">
        <f t="shared" ca="1" si="1"/>
        <v>0</v>
      </c>
    </row>
    <row r="38" spans="1:10">
      <c r="A38" s="43">
        <f ca="1">IF(ROWS($1:23)&gt;COUNT(Dong),"",OFFSET(TH!B$1,SMALL(Dong,ROWS($1:23)),))</f>
        <v>41663</v>
      </c>
      <c r="B38" s="43" t="str">
        <f ca="1">IF(ROWS($1:23)&gt;COUNT(Dong),"",OFFSET(TH!C$1,SMALL(Dong,ROWS($1:23)),))</f>
        <v>C34</v>
      </c>
      <c r="C38" s="43">
        <f ca="1">IF(ROWS($1:23)&gt;COUNT(Dong),"",OFFSET(TH!D$1,SMALL(Dong,ROWS($1:23)),))</f>
        <v>41663</v>
      </c>
      <c r="D38" s="47" t="str">
        <f ca="1">IF(ROWS($1:23)&gt;COUNT(Dong),"",OFFSET(TH!E$1,SMALL(Dong,ROWS($1:23)),))</f>
        <v>Phí điện và vận hành cont lạnh</v>
      </c>
      <c r="E38" s="43" t="str">
        <f ca="1">IF(ROWS($1:23)&gt;COUNT(Dong),"",OFFSET(TH!H$1,SMALL(Dong,ROWS($1:23)),))</f>
        <v>111</v>
      </c>
      <c r="F38" s="41">
        <f ca="1">IF(ROWS($1:23)&gt;COUNT(Dong),"",OFFSET(TH!F$1,SMALL(Dong,ROWS($1:23)),))</f>
        <v>2585455</v>
      </c>
      <c r="G38" s="41">
        <f t="shared" ca="1" si="0"/>
        <v>0</v>
      </c>
      <c r="H38" s="41">
        <f t="shared" ca="1" si="0"/>
        <v>2585455</v>
      </c>
      <c r="I38" s="41">
        <f t="shared" ca="1" si="1"/>
        <v>0</v>
      </c>
      <c r="J38" s="41">
        <f t="shared" ca="1" si="1"/>
        <v>0</v>
      </c>
    </row>
    <row r="39" spans="1:10">
      <c r="A39" s="43">
        <f ca="1">IF(ROWS($1:24)&gt;COUNT(Dong),"",OFFSET(TH!B$1,SMALL(Dong,ROWS($1:24)),))</f>
        <v>41666</v>
      </c>
      <c r="B39" s="43" t="str">
        <f ca="1">IF(ROWS($1:24)&gt;COUNT(Dong),"",OFFSET(TH!C$1,SMALL(Dong,ROWS($1:24)),))</f>
        <v>C40</v>
      </c>
      <c r="C39" s="43">
        <f ca="1">IF(ROWS($1:24)&gt;COUNT(Dong),"",OFFSET(TH!D$1,SMALL(Dong,ROWS($1:24)),))</f>
        <v>41666</v>
      </c>
      <c r="D39" s="47" t="str">
        <f ca="1">IF(ROWS($1:24)&gt;COUNT(Dong),"",OFFSET(TH!E$1,SMALL(Dong,ROWS($1:24)),))</f>
        <v>Phí điện và vận hành cont lạnh</v>
      </c>
      <c r="E39" s="43" t="str">
        <f ca="1">IF(ROWS($1:24)&gt;COUNT(Dong),"",OFFSET(TH!H$1,SMALL(Dong,ROWS($1:24)),))</f>
        <v>111</v>
      </c>
      <c r="F39" s="41">
        <f ca="1">IF(ROWS($1:24)&gt;COUNT(Dong),"",OFFSET(TH!F$1,SMALL(Dong,ROWS($1:24)),))</f>
        <v>1723636</v>
      </c>
      <c r="G39" s="41">
        <f t="shared" ca="1" si="0"/>
        <v>0</v>
      </c>
      <c r="H39" s="41">
        <f t="shared" ca="1" si="0"/>
        <v>1723636</v>
      </c>
      <c r="I39" s="41">
        <f t="shared" ca="1" si="1"/>
        <v>0</v>
      </c>
      <c r="J39" s="41">
        <f t="shared" ca="1" si="1"/>
        <v>0</v>
      </c>
    </row>
    <row r="40" spans="1:10">
      <c r="A40" s="43">
        <f ca="1">IF(ROWS($1:25)&gt;COUNT(Dong),"",OFFSET(TH!B$1,SMALL(Dong,ROWS($1:25)),))</f>
        <v>41670</v>
      </c>
      <c r="B40" s="43" t="str">
        <f ca="1">IF(ROWS($1:25)&gt;COUNT(Dong),"",OFFSET(TH!C$1,SMALL(Dong,ROWS($1:25)),))</f>
        <v>CTGS</v>
      </c>
      <c r="C40" s="43">
        <f ca="1">IF(ROWS($1:25)&gt;COUNT(Dong),"",OFFSET(TH!D$1,SMALL(Dong,ROWS($1:25)),))</f>
        <v>41670</v>
      </c>
      <c r="D40" s="47" t="str">
        <f ca="1">IF(ROWS($1:25)&gt;COUNT(Dong),"",OFFSET(TH!E$1,SMALL(Dong,ROWS($1:25)),))</f>
        <v>Tiền lương phải trả cho BP quản lý</v>
      </c>
      <c r="E40" s="43" t="str">
        <f ca="1">IF(ROWS($1:25)&gt;COUNT(Dong),"",OFFSET(TH!H$1,SMALL(Dong,ROWS($1:25)),))</f>
        <v>3341</v>
      </c>
      <c r="F40" s="41">
        <f ca="1">IF(ROWS($1:25)&gt;COUNT(Dong),"",OFFSET(TH!F$1,SMALL(Dong,ROWS($1:25)),))</f>
        <v>31899545</v>
      </c>
      <c r="G40" s="41">
        <f t="shared" ca="1" si="0"/>
        <v>0</v>
      </c>
      <c r="H40" s="41">
        <f t="shared" ca="1" si="0"/>
        <v>0</v>
      </c>
      <c r="I40" s="41">
        <f t="shared" ca="1" si="1"/>
        <v>31899545</v>
      </c>
      <c r="J40" s="41">
        <f t="shared" ca="1" si="1"/>
        <v>0</v>
      </c>
    </row>
    <row r="41" spans="1:10">
      <c r="A41" s="43">
        <f ca="1">IF(ROWS($1:26)&gt;COUNT(Dong),"",OFFSET(TH!B$1,SMALL(Dong,ROWS($1:26)),))</f>
        <v>41670</v>
      </c>
      <c r="B41" s="43" t="str">
        <f ca="1">IF(ROWS($1:26)&gt;COUNT(Dong),"",OFFSET(TH!C$1,SMALL(Dong,ROWS($1:26)),))</f>
        <v>CTGS</v>
      </c>
      <c r="C41" s="43">
        <f ca="1">IF(ROWS($1:26)&gt;COUNT(Dong),"",OFFSET(TH!D$1,SMALL(Dong,ROWS($1:26)),))</f>
        <v>41670</v>
      </c>
      <c r="D41" s="47" t="str">
        <f ca="1">IF(ROWS($1:26)&gt;COUNT(Dong),"",OFFSET(TH!E$1,SMALL(Dong,ROWS($1:26)),))</f>
        <v>Tiền cơm BP quản lý</v>
      </c>
      <c r="E41" s="43" t="str">
        <f ca="1">IF(ROWS($1:26)&gt;COUNT(Dong),"",OFFSET(TH!H$1,SMALL(Dong,ROWS($1:26)),))</f>
        <v>3341</v>
      </c>
      <c r="F41" s="41">
        <f ca="1">IF(ROWS($1:26)&gt;COUNT(Dong),"",OFFSET(TH!F$1,SMALL(Dong,ROWS($1:26)),))</f>
        <v>2295000</v>
      </c>
      <c r="G41" s="41">
        <f t="shared" ca="1" si="0"/>
        <v>0</v>
      </c>
      <c r="H41" s="41">
        <f t="shared" ca="1" si="0"/>
        <v>0</v>
      </c>
      <c r="I41" s="41">
        <f t="shared" ca="1" si="1"/>
        <v>2295000</v>
      </c>
      <c r="J41" s="41">
        <f t="shared" ca="1" si="1"/>
        <v>0</v>
      </c>
    </row>
    <row r="42" spans="1:10">
      <c r="A42" s="43">
        <f ca="1">IF(ROWS($1:27)&gt;COUNT(Dong),"",OFFSET(TH!B$1,SMALL(Dong,ROWS($1:27)),))</f>
        <v>41670</v>
      </c>
      <c r="B42" s="43" t="str">
        <f ca="1">IF(ROWS($1:27)&gt;COUNT(Dong),"",OFFSET(TH!C$1,SMALL(Dong,ROWS($1:27)),))</f>
        <v>CTGS</v>
      </c>
      <c r="C42" s="43">
        <f ca="1">IF(ROWS($1:27)&gt;COUNT(Dong),"",OFFSET(TH!D$1,SMALL(Dong,ROWS($1:27)),))</f>
        <v>41670</v>
      </c>
      <c r="D42" s="47" t="str">
        <f ca="1">IF(ROWS($1:27)&gt;COUNT(Dong),"",OFFSET(TH!E$1,SMALL(Dong,ROWS($1:27)),))</f>
        <v>BHXH cho BP quản lý</v>
      </c>
      <c r="E42" s="43" t="str">
        <f ca="1">IF(ROWS($1:27)&gt;COUNT(Dong),"",OFFSET(TH!H$1,SMALL(Dong,ROWS($1:27)),))</f>
        <v>3383</v>
      </c>
      <c r="F42" s="41">
        <f ca="1">IF(ROWS($1:27)&gt;COUNT(Dong),"",OFFSET(TH!F$1,SMALL(Dong,ROWS($1:27)),))</f>
        <v>5819400</v>
      </c>
      <c r="G42" s="41">
        <f t="shared" ca="1" si="0"/>
        <v>0</v>
      </c>
      <c r="H42" s="41">
        <f t="shared" ca="1" si="0"/>
        <v>0</v>
      </c>
      <c r="I42" s="41">
        <f t="shared" ca="1" si="1"/>
        <v>0</v>
      </c>
      <c r="J42" s="41">
        <f t="shared" ca="1" si="1"/>
        <v>5819400</v>
      </c>
    </row>
    <row r="43" spans="1:10">
      <c r="A43" s="43">
        <f ca="1">IF(ROWS($1:28)&gt;COUNT(Dong),"",OFFSET(TH!B$1,SMALL(Dong,ROWS($1:28)),))</f>
        <v>41670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41670</v>
      </c>
      <c r="D43" s="47" t="str">
        <f ca="1">IF(ROWS($1:28)&gt;COUNT(Dong),"",OFFSET(TH!E$1,SMALL(Dong,ROWS($1:28)),))</f>
        <v>BHYT cho BP quản lý</v>
      </c>
      <c r="E43" s="43" t="str">
        <f ca="1">IF(ROWS($1:28)&gt;COUNT(Dong),"",OFFSET(TH!H$1,SMALL(Dong,ROWS($1:28)),))</f>
        <v>3384</v>
      </c>
      <c r="F43" s="41">
        <f ca="1">IF(ROWS($1:28)&gt;COUNT(Dong),"",OFFSET(TH!F$1,SMALL(Dong,ROWS($1:28)),))</f>
        <v>969900</v>
      </c>
      <c r="G43" s="41">
        <f t="shared" ca="1" si="0"/>
        <v>0</v>
      </c>
      <c r="H43" s="41">
        <f t="shared" ca="1" si="0"/>
        <v>0</v>
      </c>
      <c r="I43" s="41">
        <f t="shared" ca="1" si="1"/>
        <v>0</v>
      </c>
      <c r="J43" s="41">
        <f t="shared" ca="1" si="1"/>
        <v>969900</v>
      </c>
    </row>
    <row r="44" spans="1:10">
      <c r="A44" s="43">
        <f ca="1">IF(ROWS($1:29)&gt;COUNT(Dong),"",OFFSET(TH!B$1,SMALL(Dong,ROWS($1:29)),))</f>
        <v>41670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41670</v>
      </c>
      <c r="D44" s="47" t="str">
        <f ca="1">IF(ROWS($1:29)&gt;COUNT(Dong),"",OFFSET(TH!E$1,SMALL(Dong,ROWS($1:29)),))</f>
        <v>BHTN của BP quản lý</v>
      </c>
      <c r="E44" s="43" t="str">
        <f ca="1">IF(ROWS($1:29)&gt;COUNT(Dong),"",OFFSET(TH!H$1,SMALL(Dong,ROWS($1:29)),))</f>
        <v>3389</v>
      </c>
      <c r="F44" s="41">
        <f ca="1">IF(ROWS($1:29)&gt;COUNT(Dong),"",OFFSET(TH!F$1,SMALL(Dong,ROWS($1:29)),))</f>
        <v>323300</v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323300</v>
      </c>
    </row>
    <row r="45" spans="1:10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0</v>
      </c>
    </row>
    <row r="46" spans="1:10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32</v>
      </c>
      <c r="E53" s="23" t="s">
        <v>10</v>
      </c>
      <c r="F53" s="39">
        <f ca="1">SUM(F15:F52)</f>
        <v>394849434</v>
      </c>
      <c r="G53" s="39">
        <f ca="1">SUM(G15:G52)</f>
        <v>322655128</v>
      </c>
      <c r="H53" s="39">
        <f ca="1">SUM(H15:H52)</f>
        <v>30887161</v>
      </c>
      <c r="I53" s="39">
        <f ca="1">SUM(I15:I52)</f>
        <v>34194545</v>
      </c>
      <c r="J53" s="39">
        <f ca="1">SUM(J15:J52)</f>
        <v>7112600</v>
      </c>
    </row>
    <row r="54" spans="1:10">
      <c r="A54" s="44"/>
      <c r="B54" s="25"/>
      <c r="C54" s="44"/>
      <c r="D54" s="29" t="s">
        <v>129</v>
      </c>
      <c r="E54" s="24"/>
      <c r="F54" s="41">
        <f ca="1">SUM(G54:J54)</f>
        <v>394849434</v>
      </c>
      <c r="G54" s="40">
        <f ca="1">G53</f>
        <v>322655128</v>
      </c>
      <c r="H54" s="40">
        <f ca="1">H53</f>
        <v>30887161</v>
      </c>
      <c r="I54" s="40">
        <f ca="1">I53</f>
        <v>34194545</v>
      </c>
      <c r="J54" s="40">
        <f ca="1">J53</f>
        <v>7112600</v>
      </c>
    </row>
    <row r="55" spans="1:10">
      <c r="A55" s="26"/>
      <c r="B55" s="26"/>
      <c r="C55" s="26"/>
      <c r="D55" s="31" t="s">
        <v>33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34</v>
      </c>
    </row>
    <row r="58" spans="1:10">
      <c r="C58" s="37" t="s">
        <v>35</v>
      </c>
    </row>
    <row r="59" spans="1:10">
      <c r="E59" s="27"/>
      <c r="F59" s="27"/>
      <c r="G59" s="27"/>
      <c r="H59" s="27"/>
      <c r="I59" s="64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64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64" t="s">
        <v>12</v>
      </c>
      <c r="J60" s="64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C10:J10"/>
    <mergeCell ref="A5:J5"/>
    <mergeCell ref="F12:F13"/>
    <mergeCell ref="F11:J11"/>
    <mergeCell ref="I59:J59"/>
    <mergeCell ref="A6:J6"/>
    <mergeCell ref="I60:J60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I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53"/>
  </sheetPr>
  <dimension ref="A2:N77"/>
  <sheetViews>
    <sheetView topLeftCell="C5" workbookViewId="0">
      <pane ySplit="11" topLeftCell="A46" activePane="bottomLeft" state="frozen"/>
      <selection activeCell="A5" sqref="A5"/>
      <selection pane="bottomLeft" activeCell="H58" sqref="H58"/>
    </sheetView>
  </sheetViews>
  <sheetFormatPr defaultRowHeight="15"/>
  <cols>
    <col min="1" max="2" width="8.85546875" style="20" customWidth="1"/>
    <col min="3" max="3" width="8.5703125" style="20" customWidth="1"/>
    <col min="4" max="4" width="46.140625" style="20" customWidth="1"/>
    <col min="5" max="5" width="8.42578125" style="20" customWidth="1"/>
    <col min="6" max="6" width="12.7109375" style="20" customWidth="1"/>
    <col min="7" max="7" width="8.85546875" style="20" customWidth="1"/>
    <col min="8" max="8" width="10.5703125" style="20" customWidth="1"/>
    <col min="9" max="9" width="11" style="20" customWidth="1"/>
    <col min="10" max="10" width="11.42578125" style="20" customWidth="1"/>
    <col min="11" max="11" width="11.140625" style="20" customWidth="1"/>
    <col min="12" max="12" width="11.140625" style="53" customWidth="1"/>
    <col min="13" max="13" width="10.7109375" style="20" customWidth="1"/>
    <col min="14" max="14" width="6.7109375" style="20" customWidth="1"/>
    <col min="15" max="16384" width="9.140625" style="20"/>
  </cols>
  <sheetData>
    <row r="2" spans="1:14">
      <c r="A2" s="19" t="s">
        <v>14</v>
      </c>
      <c r="F2" s="21"/>
      <c r="G2" s="21"/>
      <c r="H2" s="21"/>
      <c r="I2" s="21" t="s">
        <v>25</v>
      </c>
      <c r="J2" s="50"/>
      <c r="K2" s="50"/>
      <c r="L2" s="50"/>
      <c r="M2" s="50"/>
    </row>
    <row r="3" spans="1:14" ht="15" customHeight="1">
      <c r="A3" s="19" t="s">
        <v>17</v>
      </c>
      <c r="I3" s="20" t="s">
        <v>36</v>
      </c>
      <c r="J3" s="51"/>
      <c r="K3" s="51"/>
      <c r="L3" s="51"/>
      <c r="M3" s="27"/>
    </row>
    <row r="4" spans="1:14">
      <c r="I4" s="20" t="s">
        <v>19</v>
      </c>
      <c r="J4" s="27"/>
      <c r="K4" s="27"/>
      <c r="L4" s="27"/>
      <c r="M4" s="27"/>
    </row>
    <row r="5" spans="1:14" ht="19.5" customHeight="1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8" t="s">
        <v>114</v>
      </c>
    </row>
    <row r="6" spans="1:14">
      <c r="A6" s="62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21" t="s">
        <v>23</v>
      </c>
    </row>
    <row r="7" spans="1:14" ht="16.5">
      <c r="B7" s="27"/>
      <c r="C7" s="27"/>
      <c r="D7" s="27"/>
      <c r="E7" s="37" t="s">
        <v>130</v>
      </c>
      <c r="G7" s="27"/>
      <c r="H7" s="27"/>
      <c r="I7" s="27"/>
      <c r="J7" s="27"/>
      <c r="K7" s="27"/>
      <c r="L7" s="27"/>
      <c r="M7" s="27"/>
      <c r="N7" s="46">
        <v>1</v>
      </c>
    </row>
    <row r="8" spans="1:14">
      <c r="B8" s="27"/>
      <c r="C8" s="27"/>
      <c r="D8" s="27"/>
      <c r="E8" s="37" t="s">
        <v>37</v>
      </c>
      <c r="G8" s="27"/>
      <c r="H8" s="27"/>
      <c r="I8" s="27"/>
      <c r="J8" s="27"/>
      <c r="K8" s="27"/>
      <c r="L8" s="27"/>
      <c r="M8" s="27"/>
    </row>
    <row r="9" spans="1:14">
      <c r="B9" s="36"/>
      <c r="C9" s="36"/>
      <c r="D9" s="36"/>
      <c r="E9" s="37" t="s">
        <v>97</v>
      </c>
      <c r="G9" s="36"/>
      <c r="H9" s="36"/>
      <c r="I9" s="36"/>
      <c r="J9" s="36"/>
      <c r="K9" s="36"/>
      <c r="L9" s="36"/>
      <c r="M9" s="36"/>
    </row>
    <row r="10" spans="1:14" ht="9" customHeight="1"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4" ht="15.75" customHeight="1">
      <c r="A11" s="65" t="s">
        <v>28</v>
      </c>
      <c r="B11" s="63" t="s">
        <v>0</v>
      </c>
      <c r="C11" s="63"/>
      <c r="D11" s="65" t="s">
        <v>1</v>
      </c>
      <c r="E11" s="65" t="s">
        <v>2</v>
      </c>
      <c r="F11" s="63" t="s">
        <v>131</v>
      </c>
      <c r="G11" s="63"/>
      <c r="H11" s="63"/>
      <c r="I11" s="63"/>
      <c r="J11" s="63"/>
      <c r="K11" s="63"/>
      <c r="L11" s="63"/>
      <c r="M11" s="63"/>
    </row>
    <row r="12" spans="1:14" ht="15.75" customHeight="1">
      <c r="A12" s="65"/>
      <c r="B12" s="59" t="s">
        <v>4</v>
      </c>
      <c r="C12" s="59" t="s">
        <v>5</v>
      </c>
      <c r="D12" s="65"/>
      <c r="E12" s="65"/>
      <c r="F12" s="59" t="s">
        <v>29</v>
      </c>
      <c r="G12" s="59" t="s">
        <v>30</v>
      </c>
      <c r="H12" s="59"/>
      <c r="I12" s="59"/>
      <c r="J12" s="59"/>
      <c r="K12" s="59"/>
      <c r="L12" s="59"/>
      <c r="M12" s="59"/>
    </row>
    <row r="13" spans="1:14" ht="15" customHeight="1">
      <c r="A13" s="65"/>
      <c r="B13" s="59"/>
      <c r="C13" s="59"/>
      <c r="D13" s="65"/>
      <c r="E13" s="65"/>
      <c r="F13" s="59"/>
      <c r="G13" s="49" t="s">
        <v>115</v>
      </c>
      <c r="H13" s="49" t="s">
        <v>184</v>
      </c>
      <c r="I13" s="49" t="s">
        <v>118</v>
      </c>
      <c r="J13" s="49" t="s">
        <v>212</v>
      </c>
      <c r="K13" s="49" t="s">
        <v>134</v>
      </c>
      <c r="L13" s="49" t="s">
        <v>18</v>
      </c>
      <c r="M13" s="49" t="s">
        <v>135</v>
      </c>
    </row>
    <row r="14" spans="1:14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52"/>
      <c r="M14" s="22">
        <v>7</v>
      </c>
    </row>
    <row r="15" spans="1:14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  <c r="L15" s="39"/>
      <c r="M15" s="39"/>
    </row>
    <row r="16" spans="1:14">
      <c r="A16" s="43">
        <f ca="1">IF(ROWS($1:1)&gt;COUNT(Dong),"",OFFSET(TH!B$1,SMALL(Dong,ROWS($1:1)),))</f>
        <v>41649</v>
      </c>
      <c r="B16" s="43" t="str">
        <f ca="1">IF(ROWS($1:1)&gt;COUNT(Dong),"",OFFSET(TH!C$1,SMALL(Dong,ROWS($1:1)),))</f>
        <v>GBN</v>
      </c>
      <c r="C16" s="43">
        <f ca="1">IF(ROWS($1:1)&gt;COUNT(Dong),"",OFFSET(TH!D$1,SMALL(Dong,ROWS($1:1)),))</f>
        <v>41649</v>
      </c>
      <c r="D16" s="47" t="str">
        <f ca="1">IF(ROWS($1:1)&gt;COUNT(Dong),"",OFFSET(TH!E$1,SMALL(Dong,ROWS($1:1)),))</f>
        <v>Q11 - Phí thương lượng chứng từ</v>
      </c>
      <c r="E16" s="43" t="str">
        <f ca="1">IF(ROWS($1:1)&gt;COUNT(Dong),"",OFFSET(TH!H$1,SMALL(Dong,ROWS($1:1)),))</f>
        <v>1122</v>
      </c>
      <c r="F16" s="41">
        <f ca="1">IF(ROWS($1:1)&gt;COUNT(Dong),"",OFFSET(TH!F$1,SMALL(Dong,ROWS($1:1)),))</f>
        <v>611451</v>
      </c>
      <c r="G16" s="41">
        <f t="shared" ref="G16:H48" ca="1" si="0">IF($E16=G$13,$F16,0)</f>
        <v>0</v>
      </c>
      <c r="H16" s="41">
        <f t="shared" ca="1" si="0"/>
        <v>611451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  <c r="M16" s="41">
        <f ca="1">IF(LEFT($E16,3)=M$13,$F16,0)</f>
        <v>0</v>
      </c>
    </row>
    <row r="17" spans="1:13">
      <c r="A17" s="43">
        <f ca="1">IF(ROWS($1:2)&gt;COUNT(Dong),"",OFFSET(TH!B$1,SMALL(Dong,ROWS($1:2)),))</f>
        <v>41649</v>
      </c>
      <c r="B17" s="43" t="str">
        <f ca="1">IF(ROWS($1:2)&gt;COUNT(Dong),"",OFFSET(TH!C$1,SMALL(Dong,ROWS($1:2)),))</f>
        <v>GBN</v>
      </c>
      <c r="C17" s="43">
        <f ca="1">IF(ROWS($1:2)&gt;COUNT(Dong),"",OFFSET(TH!D$1,SMALL(Dong,ROWS($1:2)),))</f>
        <v>41649</v>
      </c>
      <c r="D17" s="47" t="str">
        <f ca="1">IF(ROWS($1:2)&gt;COUNT(Dong),"",OFFSET(TH!E$1,SMALL(Dong,ROWS($1:2)),))</f>
        <v>Q11 - Phí DHL</v>
      </c>
      <c r="E17" s="43" t="str">
        <f ca="1">IF(ROWS($1:2)&gt;COUNT(Dong),"",OFFSET(TH!H$1,SMALL(Dong,ROWS($1:2)),))</f>
        <v>1122</v>
      </c>
      <c r="F17" s="41">
        <f ca="1">IF(ROWS($1:2)&gt;COUNT(Dong),"",OFFSET(TH!F$1,SMALL(Dong,ROWS($1:2)),))</f>
        <v>581953</v>
      </c>
      <c r="G17" s="41">
        <f t="shared" ca="1" si="0"/>
        <v>0</v>
      </c>
      <c r="H17" s="41">
        <f t="shared" ca="1" si="0"/>
        <v>581953</v>
      </c>
      <c r="I17" s="41">
        <f t="shared" ca="1" si="1"/>
        <v>0</v>
      </c>
      <c r="J17" s="41">
        <f t="shared" ca="1" si="1"/>
        <v>0</v>
      </c>
      <c r="K17" s="41">
        <f t="shared" ref="K17:M48" ca="1" si="2">IF(LEFT($E17,3)=K$13,$F17,0)</f>
        <v>0</v>
      </c>
      <c r="L17" s="41">
        <f t="shared" ca="1" si="2"/>
        <v>0</v>
      </c>
      <c r="M17" s="41">
        <f t="shared" ca="1" si="2"/>
        <v>0</v>
      </c>
    </row>
    <row r="18" spans="1:13">
      <c r="A18" s="43">
        <f ca="1">IF(ROWS($1:3)&gt;COUNT(Dong),"",OFFSET(TH!B$1,SMALL(Dong,ROWS($1:3)),))</f>
        <v>41649</v>
      </c>
      <c r="B18" s="43" t="str">
        <f ca="1">IF(ROWS($1:3)&gt;COUNT(Dong),"",OFFSET(TH!C$1,SMALL(Dong,ROWS($1:3)),))</f>
        <v>GBN</v>
      </c>
      <c r="C18" s="43">
        <f ca="1">IF(ROWS($1:3)&gt;COUNT(Dong),"",OFFSET(TH!D$1,SMALL(Dong,ROWS($1:3)),))</f>
        <v>41649</v>
      </c>
      <c r="D18" s="47" t="str">
        <f ca="1">IF(ROWS($1:3)&gt;COUNT(Dong),"",OFFSET(TH!E$1,SMALL(Dong,ROWS($1:3)),))</f>
        <v>Q11 - Phí DHL</v>
      </c>
      <c r="E18" s="43" t="str">
        <f ca="1">IF(ROWS($1:3)&gt;COUNT(Dong),"",OFFSET(TH!H$1,SMALL(Dong,ROWS($1:3)),))</f>
        <v>1122</v>
      </c>
      <c r="F18" s="41">
        <f ca="1">IF(ROWS($1:3)&gt;COUNT(Dong),"",OFFSET(TH!F$1,SMALL(Dong,ROWS($1:3)),))</f>
        <v>753042</v>
      </c>
      <c r="G18" s="41">
        <f t="shared" ca="1" si="0"/>
        <v>0</v>
      </c>
      <c r="H18" s="41">
        <f t="shared" ca="1" si="0"/>
        <v>753042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  <c r="M18" s="41">
        <f t="shared" ca="1" si="2"/>
        <v>0</v>
      </c>
    </row>
    <row r="19" spans="1:13">
      <c r="A19" s="43">
        <f ca="1">IF(ROWS($1:4)&gt;COUNT(Dong),"",OFFSET(TH!B$1,SMALL(Dong,ROWS($1:4)),))</f>
        <v>41641</v>
      </c>
      <c r="B19" s="43" t="str">
        <f ca="1">IF(ROWS($1:4)&gt;COUNT(Dong),"",OFFSET(TH!C$1,SMALL(Dong,ROWS($1:4)),))</f>
        <v>GBN</v>
      </c>
      <c r="C19" s="43">
        <f ca="1">IF(ROWS($1:4)&gt;COUNT(Dong),"",OFFSET(TH!D$1,SMALL(Dong,ROWS($1:4)),))</f>
        <v>41641</v>
      </c>
      <c r="D19" s="47" t="str">
        <f ca="1">IF(ROWS($1:4)&gt;COUNT(Dong),"",OFFSET(TH!E$1,SMALL(Dong,ROWS($1:4)),))</f>
        <v>Q11 - Phí thanh toán</v>
      </c>
      <c r="E19" s="43" t="str">
        <f ca="1">IF(ROWS($1:4)&gt;COUNT(Dong),"",OFFSET(TH!H$1,SMALL(Dong,ROWS($1:4)),))</f>
        <v>1121</v>
      </c>
      <c r="F19" s="41">
        <f ca="1">IF(ROWS($1:4)&gt;COUNT(Dong),"",OFFSET(TH!F$1,SMALL(Dong,ROWS($1:4)),))</f>
        <v>20000</v>
      </c>
      <c r="G19" s="41">
        <f t="shared" ca="1" si="0"/>
        <v>20000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  <c r="M19" s="41">
        <f t="shared" ca="1" si="2"/>
        <v>0</v>
      </c>
    </row>
    <row r="20" spans="1:13">
      <c r="A20" s="43">
        <f ca="1">IF(ROWS($1:5)&gt;COUNT(Dong),"",OFFSET(TH!B$1,SMALL(Dong,ROWS($1:5)),))</f>
        <v>41653</v>
      </c>
      <c r="B20" s="43" t="str">
        <f ca="1">IF(ROWS($1:5)&gt;COUNT(Dong),"",OFFSET(TH!C$1,SMALL(Dong,ROWS($1:5)),))</f>
        <v>GBN</v>
      </c>
      <c r="C20" s="43">
        <f ca="1">IF(ROWS($1:5)&gt;COUNT(Dong),"",OFFSET(TH!D$1,SMALL(Dong,ROWS($1:5)),))</f>
        <v>41653</v>
      </c>
      <c r="D20" s="47" t="str">
        <f ca="1">IF(ROWS($1:5)&gt;COUNT(Dong),"",OFFSET(TH!E$1,SMALL(Dong,ROWS($1:5)),))</f>
        <v>Q11 - Phí thanh toán</v>
      </c>
      <c r="E20" s="43" t="str">
        <f ca="1">IF(ROWS($1:5)&gt;COUNT(Dong),"",OFFSET(TH!H$1,SMALL(Dong,ROWS($1:5)),))</f>
        <v>1121</v>
      </c>
      <c r="F20" s="41">
        <f ca="1">IF(ROWS($1:5)&gt;COUNT(Dong),"",OFFSET(TH!F$1,SMALL(Dong,ROWS($1:5)),))</f>
        <v>20000</v>
      </c>
      <c r="G20" s="41">
        <f t="shared" ca="1" si="0"/>
        <v>20000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  <c r="M20" s="41">
        <f t="shared" ca="1" si="2"/>
        <v>0</v>
      </c>
    </row>
    <row r="21" spans="1:13">
      <c r="A21" s="43">
        <f ca="1">IF(ROWS($1:6)&gt;COUNT(Dong),"",OFFSET(TH!B$1,SMALL(Dong,ROWS($1:6)),))</f>
        <v>41653</v>
      </c>
      <c r="B21" s="43" t="str">
        <f ca="1">IF(ROWS($1:6)&gt;COUNT(Dong),"",OFFSET(TH!C$1,SMALL(Dong,ROWS($1:6)),))</f>
        <v>GBN</v>
      </c>
      <c r="C21" s="43">
        <f ca="1">IF(ROWS($1:6)&gt;COUNT(Dong),"",OFFSET(TH!D$1,SMALL(Dong,ROWS($1:6)),))</f>
        <v>41653</v>
      </c>
      <c r="D21" s="47" t="str">
        <f ca="1">IF(ROWS($1:6)&gt;COUNT(Dong),"",OFFSET(TH!E$1,SMALL(Dong,ROWS($1:6)),))</f>
        <v>Q11 - Phí kiểm đếm</v>
      </c>
      <c r="E21" s="43" t="str">
        <f ca="1">IF(ROWS($1:6)&gt;COUNT(Dong),"",OFFSET(TH!H$1,SMALL(Dong,ROWS($1:6)),))</f>
        <v>1121</v>
      </c>
      <c r="F21" s="41">
        <f ca="1">IF(ROWS($1:6)&gt;COUNT(Dong),"",OFFSET(TH!F$1,SMALL(Dong,ROWS($1:6)),))</f>
        <v>10000</v>
      </c>
      <c r="G21" s="41">
        <f t="shared" ca="1" si="0"/>
        <v>10000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  <c r="M21" s="41">
        <f t="shared" ca="1" si="2"/>
        <v>0</v>
      </c>
    </row>
    <row r="22" spans="1:13">
      <c r="A22" s="43">
        <f ca="1">IF(ROWS($1:7)&gt;COUNT(Dong),"",OFFSET(TH!B$1,SMALL(Dong,ROWS($1:7)),))</f>
        <v>41655</v>
      </c>
      <c r="B22" s="43" t="str">
        <f ca="1">IF(ROWS($1:7)&gt;COUNT(Dong),"",OFFSET(TH!C$1,SMALL(Dong,ROWS($1:7)),))</f>
        <v>GBN</v>
      </c>
      <c r="C22" s="43">
        <f ca="1">IF(ROWS($1:7)&gt;COUNT(Dong),"",OFFSET(TH!D$1,SMALL(Dong,ROWS($1:7)),))</f>
        <v>41655</v>
      </c>
      <c r="D22" s="47" t="str">
        <f ca="1">IF(ROWS($1:7)&gt;COUNT(Dong),"",OFFSET(TH!E$1,SMALL(Dong,ROWS($1:7)),))</f>
        <v>Q11 - Phí thanh toán</v>
      </c>
      <c r="E22" s="43" t="str">
        <f ca="1">IF(ROWS($1:7)&gt;COUNT(Dong),"",OFFSET(TH!H$1,SMALL(Dong,ROWS($1:7)),))</f>
        <v>1121</v>
      </c>
      <c r="F22" s="41">
        <f ca="1">IF(ROWS($1:7)&gt;COUNT(Dong),"",OFFSET(TH!F$1,SMALL(Dong,ROWS($1:7)),))</f>
        <v>40000</v>
      </c>
      <c r="G22" s="41">
        <f t="shared" ca="1" si="0"/>
        <v>40000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  <c r="M22" s="41">
        <f t="shared" ca="1" si="2"/>
        <v>0</v>
      </c>
    </row>
    <row r="23" spans="1:13">
      <c r="A23" s="43">
        <f ca="1">IF(ROWS($1:8)&gt;COUNT(Dong),"",OFFSET(TH!B$1,SMALL(Dong,ROWS($1:8)),))</f>
        <v>41655</v>
      </c>
      <c r="B23" s="43" t="str">
        <f ca="1">IF(ROWS($1:8)&gt;COUNT(Dong),"",OFFSET(TH!C$1,SMALL(Dong,ROWS($1:8)),))</f>
        <v>GBN</v>
      </c>
      <c r="C23" s="43">
        <f ca="1">IF(ROWS($1:8)&gt;COUNT(Dong),"",OFFSET(TH!D$1,SMALL(Dong,ROWS($1:8)),))</f>
        <v>41655</v>
      </c>
      <c r="D23" s="47" t="str">
        <f ca="1">IF(ROWS($1:8)&gt;COUNT(Dong),"",OFFSET(TH!E$1,SMALL(Dong,ROWS($1:8)),))</f>
        <v>Q11 - Phí thanh toán</v>
      </c>
      <c r="E23" s="43" t="str">
        <f ca="1">IF(ROWS($1:8)&gt;COUNT(Dong),"",OFFSET(TH!H$1,SMALL(Dong,ROWS($1:8)),))</f>
        <v>1121</v>
      </c>
      <c r="F23" s="41">
        <f ca="1">IF(ROWS($1:8)&gt;COUNT(Dong),"",OFFSET(TH!F$1,SMALL(Dong,ROWS($1:8)),))</f>
        <v>10000</v>
      </c>
      <c r="G23" s="41">
        <f t="shared" ca="1" si="0"/>
        <v>10000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  <c r="M23" s="41">
        <f t="shared" ca="1" si="2"/>
        <v>0</v>
      </c>
    </row>
    <row r="24" spans="1:13">
      <c r="A24" s="43">
        <f ca="1">IF(ROWS($1:9)&gt;COUNT(Dong),"",OFFSET(TH!B$1,SMALL(Dong,ROWS($1:9)),))</f>
        <v>41655</v>
      </c>
      <c r="B24" s="43" t="str">
        <f ca="1">IF(ROWS($1:9)&gt;COUNT(Dong),"",OFFSET(TH!C$1,SMALL(Dong,ROWS($1:9)),))</f>
        <v>GBN</v>
      </c>
      <c r="C24" s="43">
        <f ca="1">IF(ROWS($1:9)&gt;COUNT(Dong),"",OFFSET(TH!D$1,SMALL(Dong,ROWS($1:9)),))</f>
        <v>41655</v>
      </c>
      <c r="D24" s="47" t="str">
        <f ca="1">IF(ROWS($1:9)&gt;COUNT(Dong),"",OFFSET(TH!E$1,SMALL(Dong,ROWS($1:9)),))</f>
        <v>Q11 - Phí thanh toán</v>
      </c>
      <c r="E24" s="43" t="str">
        <f ca="1">IF(ROWS($1:9)&gt;COUNT(Dong),"",OFFSET(TH!H$1,SMALL(Dong,ROWS($1:9)),))</f>
        <v>1121</v>
      </c>
      <c r="F24" s="41">
        <f ca="1">IF(ROWS($1:9)&gt;COUNT(Dong),"",OFFSET(TH!F$1,SMALL(Dong,ROWS($1:9)),))</f>
        <v>10000</v>
      </c>
      <c r="G24" s="41">
        <f t="shared" ca="1" si="0"/>
        <v>10000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  <c r="M24" s="41">
        <f t="shared" ca="1" si="2"/>
        <v>0</v>
      </c>
    </row>
    <row r="25" spans="1:13">
      <c r="A25" s="43">
        <f ca="1">IF(ROWS($1:10)&gt;COUNT(Dong),"",OFFSET(TH!B$1,SMALL(Dong,ROWS($1:10)),))</f>
        <v>41655</v>
      </c>
      <c r="B25" s="43" t="str">
        <f ca="1">IF(ROWS($1:10)&gt;COUNT(Dong),"",OFFSET(TH!C$1,SMALL(Dong,ROWS($1:10)),))</f>
        <v>GBN</v>
      </c>
      <c r="C25" s="43">
        <f ca="1">IF(ROWS($1:10)&gt;COUNT(Dong),"",OFFSET(TH!D$1,SMALL(Dong,ROWS($1:10)),))</f>
        <v>41655</v>
      </c>
      <c r="D25" s="47" t="str">
        <f ca="1">IF(ROWS($1:10)&gt;COUNT(Dong),"",OFFSET(TH!E$1,SMALL(Dong,ROWS($1:10)),))</f>
        <v>Q11 - Phí thanh toán</v>
      </c>
      <c r="E25" s="43" t="str">
        <f ca="1">IF(ROWS($1:10)&gt;COUNT(Dong),"",OFFSET(TH!H$1,SMALL(Dong,ROWS($1:10)),))</f>
        <v>1121</v>
      </c>
      <c r="F25" s="41">
        <f ca="1">IF(ROWS($1:10)&gt;COUNT(Dong),"",OFFSET(TH!F$1,SMALL(Dong,ROWS($1:10)),))</f>
        <v>50000</v>
      </c>
      <c r="G25" s="41">
        <f t="shared" ca="1" si="0"/>
        <v>50000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  <c r="M25" s="41">
        <f t="shared" ca="1" si="2"/>
        <v>0</v>
      </c>
    </row>
    <row r="26" spans="1:13">
      <c r="A26" s="43">
        <f ca="1">IF(ROWS($1:11)&gt;COUNT(Dong),"",OFFSET(TH!B$1,SMALL(Dong,ROWS($1:11)),))</f>
        <v>41655</v>
      </c>
      <c r="B26" s="43" t="str">
        <f ca="1">IF(ROWS($1:11)&gt;COUNT(Dong),"",OFFSET(TH!C$1,SMALL(Dong,ROWS($1:11)),))</f>
        <v>GBN</v>
      </c>
      <c r="C26" s="43">
        <f ca="1">IF(ROWS($1:11)&gt;COUNT(Dong),"",OFFSET(TH!D$1,SMALL(Dong,ROWS($1:11)),))</f>
        <v>41655</v>
      </c>
      <c r="D26" s="47" t="str">
        <f ca="1">IF(ROWS($1:11)&gt;COUNT(Dong),"",OFFSET(TH!E$1,SMALL(Dong,ROWS($1:11)),))</f>
        <v>Q11 - Phí thanh toán</v>
      </c>
      <c r="E26" s="43" t="str">
        <f ca="1">IF(ROWS($1:11)&gt;COUNT(Dong),"",OFFSET(TH!H$1,SMALL(Dong,ROWS($1:11)),))</f>
        <v>1121</v>
      </c>
      <c r="F26" s="41">
        <f ca="1">IF(ROWS($1:11)&gt;COUNT(Dong),"",OFFSET(TH!F$1,SMALL(Dong,ROWS($1:11)),))</f>
        <v>10000</v>
      </c>
      <c r="G26" s="41">
        <f t="shared" ca="1" si="0"/>
        <v>10000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  <c r="M26" s="41">
        <f t="shared" ca="1" si="2"/>
        <v>0</v>
      </c>
    </row>
    <row r="27" spans="1:13">
      <c r="A27" s="43">
        <f ca="1">IF(ROWS($1:12)&gt;COUNT(Dong),"",OFFSET(TH!B$1,SMALL(Dong,ROWS($1:12)),))</f>
        <v>41655</v>
      </c>
      <c r="B27" s="43" t="str">
        <f ca="1">IF(ROWS($1:12)&gt;COUNT(Dong),"",OFFSET(TH!C$1,SMALL(Dong,ROWS($1:12)),))</f>
        <v>GBN</v>
      </c>
      <c r="C27" s="43">
        <f ca="1">IF(ROWS($1:12)&gt;COUNT(Dong),"",OFFSET(TH!D$1,SMALL(Dong,ROWS($1:12)),))</f>
        <v>41655</v>
      </c>
      <c r="D27" s="47" t="str">
        <f ca="1">IF(ROWS($1:12)&gt;COUNT(Dong),"",OFFSET(TH!E$1,SMALL(Dong,ROWS($1:12)),))</f>
        <v>Q11 - Phí thanh toán</v>
      </c>
      <c r="E27" s="43" t="str">
        <f ca="1">IF(ROWS($1:12)&gt;COUNT(Dong),"",OFFSET(TH!H$1,SMALL(Dong,ROWS($1:12)),))</f>
        <v>1121</v>
      </c>
      <c r="F27" s="41">
        <f ca="1">IF(ROWS($1:12)&gt;COUNT(Dong),"",OFFSET(TH!F$1,SMALL(Dong,ROWS($1:12)),))</f>
        <v>20000</v>
      </c>
      <c r="G27" s="41">
        <f t="shared" ca="1" si="0"/>
        <v>20000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  <c r="M27" s="41">
        <f t="shared" ca="1" si="2"/>
        <v>0</v>
      </c>
    </row>
    <row r="28" spans="1:13">
      <c r="A28" s="43">
        <f ca="1">IF(ROWS($1:13)&gt;COUNT(Dong),"",OFFSET(TH!B$1,SMALL(Dong,ROWS($1:13)),))</f>
        <v>41655</v>
      </c>
      <c r="B28" s="43" t="str">
        <f ca="1">IF(ROWS($1:13)&gt;COUNT(Dong),"",OFFSET(TH!C$1,SMALL(Dong,ROWS($1:13)),))</f>
        <v>GBN</v>
      </c>
      <c r="C28" s="43">
        <f ca="1">IF(ROWS($1:13)&gt;COUNT(Dong),"",OFFSET(TH!D$1,SMALL(Dong,ROWS($1:13)),))</f>
        <v>41655</v>
      </c>
      <c r="D28" s="47" t="str">
        <f ca="1">IF(ROWS($1:13)&gt;COUNT(Dong),"",OFFSET(TH!E$1,SMALL(Dong,ROWS($1:13)),))</f>
        <v>Q11 - Phí thanh toán</v>
      </c>
      <c r="E28" s="43" t="str">
        <f ca="1">IF(ROWS($1:13)&gt;COUNT(Dong),"",OFFSET(TH!H$1,SMALL(Dong,ROWS($1:13)),))</f>
        <v>1121</v>
      </c>
      <c r="F28" s="41">
        <f ca="1">IF(ROWS($1:13)&gt;COUNT(Dong),"",OFFSET(TH!F$1,SMALL(Dong,ROWS($1:13)),))</f>
        <v>10000</v>
      </c>
      <c r="G28" s="41">
        <f t="shared" ca="1" si="0"/>
        <v>10000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  <c r="M28" s="41">
        <f t="shared" ca="1" si="2"/>
        <v>0</v>
      </c>
    </row>
    <row r="29" spans="1:13">
      <c r="A29" s="43">
        <f ca="1">IF(ROWS($1:14)&gt;COUNT(Dong),"",OFFSET(TH!B$1,SMALL(Dong,ROWS($1:14)),))</f>
        <v>41655</v>
      </c>
      <c r="B29" s="43" t="str">
        <f ca="1">IF(ROWS($1:14)&gt;COUNT(Dong),"",OFFSET(TH!C$1,SMALL(Dong,ROWS($1:14)),))</f>
        <v>GBN</v>
      </c>
      <c r="C29" s="43">
        <f ca="1">IF(ROWS($1:14)&gt;COUNT(Dong),"",OFFSET(TH!D$1,SMALL(Dong,ROWS($1:14)),))</f>
        <v>41655</v>
      </c>
      <c r="D29" s="47" t="str">
        <f ca="1">IF(ROWS($1:14)&gt;COUNT(Dong),"",OFFSET(TH!E$1,SMALL(Dong,ROWS($1:14)),))</f>
        <v>Q11 - Phí thanh toán</v>
      </c>
      <c r="E29" s="43" t="str">
        <f ca="1">IF(ROWS($1:14)&gt;COUNT(Dong),"",OFFSET(TH!H$1,SMALL(Dong,ROWS($1:14)),))</f>
        <v>1121</v>
      </c>
      <c r="F29" s="41">
        <f ca="1">IF(ROWS($1:14)&gt;COUNT(Dong),"",OFFSET(TH!F$1,SMALL(Dong,ROWS($1:14)),))</f>
        <v>10000</v>
      </c>
      <c r="G29" s="41">
        <f t="shared" ca="1" si="0"/>
        <v>10000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  <c r="M29" s="41">
        <f t="shared" ca="1" si="2"/>
        <v>0</v>
      </c>
    </row>
    <row r="30" spans="1:13">
      <c r="A30" s="43">
        <f ca="1">IF(ROWS($1:15)&gt;COUNT(Dong),"",OFFSET(TH!B$1,SMALL(Dong,ROWS($1:15)),))</f>
        <v>41655</v>
      </c>
      <c r="B30" s="43" t="str">
        <f ca="1">IF(ROWS($1:15)&gt;COUNT(Dong),"",OFFSET(TH!C$1,SMALL(Dong,ROWS($1:15)),))</f>
        <v>GBN</v>
      </c>
      <c r="C30" s="43">
        <f ca="1">IF(ROWS($1:15)&gt;COUNT(Dong),"",OFFSET(TH!D$1,SMALL(Dong,ROWS($1:15)),))</f>
        <v>41655</v>
      </c>
      <c r="D30" s="47" t="str">
        <f ca="1">IF(ROWS($1:15)&gt;COUNT(Dong),"",OFFSET(TH!E$1,SMALL(Dong,ROWS($1:15)),))</f>
        <v>Q11 - Phí thanh toán</v>
      </c>
      <c r="E30" s="43" t="str">
        <f ca="1">IF(ROWS($1:15)&gt;COUNT(Dong),"",OFFSET(TH!H$1,SMALL(Dong,ROWS($1:15)),))</f>
        <v>1121</v>
      </c>
      <c r="F30" s="41">
        <f ca="1">IF(ROWS($1:15)&gt;COUNT(Dong),"",OFFSET(TH!F$1,SMALL(Dong,ROWS($1:15)),))</f>
        <v>20000</v>
      </c>
      <c r="G30" s="41">
        <f t="shared" ca="1" si="0"/>
        <v>20000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  <c r="M30" s="41">
        <f t="shared" ca="1" si="2"/>
        <v>0</v>
      </c>
    </row>
    <row r="31" spans="1:13">
      <c r="A31" s="43">
        <f ca="1">IF(ROWS($1:16)&gt;COUNT(Dong),"",OFFSET(TH!B$1,SMALL(Dong,ROWS($1:16)),))</f>
        <v>41660</v>
      </c>
      <c r="B31" s="43" t="str">
        <f ca="1">IF(ROWS($1:16)&gt;COUNT(Dong),"",OFFSET(TH!C$1,SMALL(Dong,ROWS($1:16)),))</f>
        <v>GBN</v>
      </c>
      <c r="C31" s="43">
        <f ca="1">IF(ROWS($1:16)&gt;COUNT(Dong),"",OFFSET(TH!D$1,SMALL(Dong,ROWS($1:16)),))</f>
        <v>41660</v>
      </c>
      <c r="D31" s="47" t="str">
        <f ca="1">IF(ROWS($1:16)&gt;COUNT(Dong),"",OFFSET(TH!E$1,SMALL(Dong,ROWS($1:16)),))</f>
        <v>Q11 - Phí thanh toán</v>
      </c>
      <c r="E31" s="43" t="str">
        <f ca="1">IF(ROWS($1:16)&gt;COUNT(Dong),"",OFFSET(TH!H$1,SMALL(Dong,ROWS($1:16)),))</f>
        <v>1121</v>
      </c>
      <c r="F31" s="41">
        <f ca="1">IF(ROWS($1:16)&gt;COUNT(Dong),"",OFFSET(TH!F$1,SMALL(Dong,ROWS($1:16)),))</f>
        <v>20000</v>
      </c>
      <c r="G31" s="41">
        <f t="shared" ca="1" si="0"/>
        <v>20000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  <c r="M31" s="41">
        <f t="shared" ca="1" si="2"/>
        <v>0</v>
      </c>
    </row>
    <row r="32" spans="1:13">
      <c r="A32" s="43">
        <f ca="1">IF(ROWS($1:17)&gt;COUNT(Dong),"",OFFSET(TH!B$1,SMALL(Dong,ROWS($1:17)),))</f>
        <v>41664</v>
      </c>
      <c r="B32" s="43" t="str">
        <f ca="1">IF(ROWS($1:17)&gt;COUNT(Dong),"",OFFSET(TH!C$1,SMALL(Dong,ROWS($1:17)),))</f>
        <v>GBN</v>
      </c>
      <c r="C32" s="43">
        <f ca="1">IF(ROWS($1:17)&gt;COUNT(Dong),"",OFFSET(TH!D$1,SMALL(Dong,ROWS($1:17)),))</f>
        <v>41664</v>
      </c>
      <c r="D32" s="47" t="str">
        <f ca="1">IF(ROWS($1:17)&gt;COUNT(Dong),"",OFFSET(TH!E$1,SMALL(Dong,ROWS($1:17)),))</f>
        <v>Q11 - Phí thanh toán</v>
      </c>
      <c r="E32" s="43" t="str">
        <f ca="1">IF(ROWS($1:17)&gt;COUNT(Dong),"",OFFSET(TH!H$1,SMALL(Dong,ROWS($1:17)),))</f>
        <v>1121</v>
      </c>
      <c r="F32" s="41">
        <f ca="1">IF(ROWS($1:17)&gt;COUNT(Dong),"",OFFSET(TH!F$1,SMALL(Dong,ROWS($1:17)),))</f>
        <v>10000</v>
      </c>
      <c r="G32" s="41">
        <f t="shared" ca="1" si="0"/>
        <v>10000</v>
      </c>
      <c r="H32" s="41">
        <f t="shared" ca="1" si="0"/>
        <v>0</v>
      </c>
      <c r="I32" s="41">
        <f t="shared" ref="I32:J48" ca="1" si="3">IF($E32=I$13,$F32,0)</f>
        <v>0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  <c r="M32" s="41">
        <f t="shared" ca="1" si="2"/>
        <v>0</v>
      </c>
    </row>
    <row r="33" spans="1:13">
      <c r="A33" s="43">
        <f ca="1">IF(ROWS($1:18)&gt;COUNT(Dong),"",OFFSET(TH!B$1,SMALL(Dong,ROWS($1:18)),))</f>
        <v>41664</v>
      </c>
      <c r="B33" s="43" t="str">
        <f ca="1">IF(ROWS($1:18)&gt;COUNT(Dong),"",OFFSET(TH!C$1,SMALL(Dong,ROWS($1:18)),))</f>
        <v>GBN</v>
      </c>
      <c r="C33" s="43">
        <f ca="1">IF(ROWS($1:18)&gt;COUNT(Dong),"",OFFSET(TH!D$1,SMALL(Dong,ROWS($1:18)),))</f>
        <v>41664</v>
      </c>
      <c r="D33" s="47" t="str">
        <f ca="1">IF(ROWS($1:18)&gt;COUNT(Dong),"",OFFSET(TH!E$1,SMALL(Dong,ROWS($1:18)),))</f>
        <v>Q11 - Phí kiểm đếm</v>
      </c>
      <c r="E33" s="43" t="str">
        <f ca="1">IF(ROWS($1:18)&gt;COUNT(Dong),"",OFFSET(TH!H$1,SMALL(Dong,ROWS($1:18)),))</f>
        <v>1121</v>
      </c>
      <c r="F33" s="41">
        <f ca="1">IF(ROWS($1:18)&gt;COUNT(Dong),"",OFFSET(TH!F$1,SMALL(Dong,ROWS($1:18)),))</f>
        <v>10000</v>
      </c>
      <c r="G33" s="41">
        <f t="shared" ca="1" si="0"/>
        <v>10000</v>
      </c>
      <c r="H33" s="41">
        <f t="shared" ca="1" si="0"/>
        <v>0</v>
      </c>
      <c r="I33" s="41">
        <f t="shared" ca="1" si="3"/>
        <v>0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  <c r="M33" s="41">
        <f t="shared" ca="1" si="2"/>
        <v>0</v>
      </c>
    </row>
    <row r="34" spans="1:13">
      <c r="A34" s="43">
        <f ca="1">IF(ROWS($1:19)&gt;COUNT(Dong),"",OFFSET(TH!B$1,SMALL(Dong,ROWS($1:19)),))</f>
        <v>41670</v>
      </c>
      <c r="B34" s="43" t="str">
        <f ca="1">IF(ROWS($1:19)&gt;COUNT(Dong),"",OFFSET(TH!C$1,SMALL(Dong,ROWS($1:19)),))</f>
        <v>CTGS</v>
      </c>
      <c r="C34" s="43">
        <f ca="1">IF(ROWS($1:19)&gt;COUNT(Dong),"",OFFSET(TH!D$1,SMALL(Dong,ROWS($1:19)),))</f>
        <v>41670</v>
      </c>
      <c r="D34" s="47" t="str">
        <f ca="1">IF(ROWS($1:19)&gt;COUNT(Dong),"",OFFSET(TH!E$1,SMALL(Dong,ROWS($1:19)),))</f>
        <v>Thuế môn bài phải nộp</v>
      </c>
      <c r="E34" s="43" t="str">
        <f ca="1">IF(ROWS($1:19)&gt;COUNT(Dong),"",OFFSET(TH!H$1,SMALL(Dong,ROWS($1:19)),))</f>
        <v>3338</v>
      </c>
      <c r="F34" s="41">
        <f ca="1">IF(ROWS($1:19)&gt;COUNT(Dong),"",OFFSET(TH!F$1,SMALL(Dong,ROWS($1:19)),))</f>
        <v>2000000</v>
      </c>
      <c r="G34" s="41">
        <f t="shared" ca="1" si="0"/>
        <v>0</v>
      </c>
      <c r="H34" s="41">
        <f t="shared" ca="1" si="0"/>
        <v>0</v>
      </c>
      <c r="I34" s="41">
        <f t="shared" ca="1" si="3"/>
        <v>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  <c r="M34" s="41">
        <f t="shared" ca="1" si="2"/>
        <v>2000000</v>
      </c>
    </row>
    <row r="35" spans="1:13">
      <c r="A35" s="43">
        <f ca="1">IF(ROWS($1:20)&gt;COUNT(Dong),"",OFFSET(TH!B$1,SMALL(Dong,ROWS($1:20)),))</f>
        <v>41670</v>
      </c>
      <c r="B35" s="43" t="str">
        <f ca="1">IF(ROWS($1:20)&gt;COUNT(Dong),"",OFFSET(TH!C$1,SMALL(Dong,ROWS($1:20)),))</f>
        <v>CTGS</v>
      </c>
      <c r="C35" s="43">
        <f ca="1">IF(ROWS($1:20)&gt;COUNT(Dong),"",OFFSET(TH!D$1,SMALL(Dong,ROWS($1:20)),))</f>
        <v>41654</v>
      </c>
      <c r="D35" s="47" t="str">
        <f ca="1">IF(ROWS($1:20)&gt;COUNT(Dong),"",OFFSET(TH!E$1,SMALL(Dong,ROWS($1:20)),))</f>
        <v>An Lạc SG - Chi phí thuê xe</v>
      </c>
      <c r="E35" s="43" t="str">
        <f ca="1">IF(ROWS($1:20)&gt;COUNT(Dong),"",OFFSET(TH!H$1,SMALL(Dong,ROWS($1:20)),))</f>
        <v>331</v>
      </c>
      <c r="F35" s="41">
        <f ca="1">IF(ROWS($1:20)&gt;COUNT(Dong),"",OFFSET(TH!F$1,SMALL(Dong,ROWS($1:20)),))</f>
        <v>46000000</v>
      </c>
      <c r="G35" s="41">
        <f t="shared" ca="1" si="0"/>
        <v>0</v>
      </c>
      <c r="H35" s="41">
        <f t="shared" ca="1" si="0"/>
        <v>0</v>
      </c>
      <c r="I35" s="41">
        <f t="shared" ca="1" si="3"/>
        <v>0</v>
      </c>
      <c r="J35" s="41">
        <f t="shared" ca="1" si="3"/>
        <v>0</v>
      </c>
      <c r="K35" s="41">
        <f t="shared" ca="1" si="2"/>
        <v>0</v>
      </c>
      <c r="L35" s="41">
        <f t="shared" ca="1" si="2"/>
        <v>46000000</v>
      </c>
      <c r="M35" s="41">
        <f t="shared" ca="1" si="2"/>
        <v>0</v>
      </c>
    </row>
    <row r="36" spans="1:13">
      <c r="A36" s="43">
        <f ca="1">IF(ROWS($1:21)&gt;COUNT(Dong),"",OFFSET(TH!B$1,SMALL(Dong,ROWS($1:21)),))</f>
        <v>41670</v>
      </c>
      <c r="B36" s="43" t="str">
        <f ca="1">IF(ROWS($1:21)&gt;COUNT(Dong),"",OFFSET(TH!C$1,SMALL(Dong,ROWS($1:21)),))</f>
        <v>CTGS</v>
      </c>
      <c r="C36" s="43">
        <f ca="1">IF(ROWS($1:21)&gt;COUNT(Dong),"",OFFSET(TH!D$1,SMALL(Dong,ROWS($1:21)),))</f>
        <v>41643</v>
      </c>
      <c r="D36" s="47" t="str">
        <f ca="1">IF(ROWS($1:21)&gt;COUNT(Dong),"",OFFSET(TH!E$1,SMALL(Dong,ROWS($1:21)),))</f>
        <v>Tân Minh Thư - Mua VP phẩm</v>
      </c>
      <c r="E36" s="43" t="str">
        <f ca="1">IF(ROWS($1:21)&gt;COUNT(Dong),"",OFFSET(TH!H$1,SMALL(Dong,ROWS($1:21)),))</f>
        <v>331</v>
      </c>
      <c r="F36" s="41">
        <f ca="1">IF(ROWS($1:21)&gt;COUNT(Dong),"",OFFSET(TH!F$1,SMALL(Dong,ROWS($1:21)),))</f>
        <v>9697952</v>
      </c>
      <c r="G36" s="41">
        <f t="shared" ca="1" si="0"/>
        <v>0</v>
      </c>
      <c r="H36" s="41">
        <f t="shared" ca="1" si="0"/>
        <v>0</v>
      </c>
      <c r="I36" s="41">
        <f t="shared" ca="1" si="3"/>
        <v>0</v>
      </c>
      <c r="J36" s="41">
        <f t="shared" ca="1" si="3"/>
        <v>0</v>
      </c>
      <c r="K36" s="41">
        <f t="shared" ca="1" si="2"/>
        <v>0</v>
      </c>
      <c r="L36" s="41">
        <f t="shared" ca="1" si="2"/>
        <v>9697952</v>
      </c>
      <c r="M36" s="41">
        <f t="shared" ca="1" si="2"/>
        <v>0</v>
      </c>
    </row>
    <row r="37" spans="1:13">
      <c r="A37" s="43">
        <f ca="1">IF(ROWS($1:22)&gt;COUNT(Dong),"",OFFSET(TH!B$1,SMALL(Dong,ROWS($1:22)),))</f>
        <v>41642</v>
      </c>
      <c r="B37" s="43" t="str">
        <f ca="1">IF(ROWS($1:22)&gt;COUNT(Dong),"",OFFSET(TH!C$1,SMALL(Dong,ROWS($1:22)),))</f>
        <v>CTGS</v>
      </c>
      <c r="C37" s="43">
        <f ca="1">IF(ROWS($1:22)&gt;COUNT(Dong),"",OFFSET(TH!D$1,SMALL(Dong,ROWS($1:22)),))</f>
        <v>41642</v>
      </c>
      <c r="D37" s="47" t="str">
        <f ca="1">IF(ROWS($1:22)&gt;COUNT(Dong),"",OFFSET(TH!E$1,SMALL(Dong,ROWS($1:22)),))</f>
        <v>Jintatsu - Phí NH NNg giảm trừ</v>
      </c>
      <c r="E37" s="43" t="str">
        <f ca="1">IF(ROWS($1:22)&gt;COUNT(Dong),"",OFFSET(TH!H$1,SMALL(Dong,ROWS($1:22)),))</f>
        <v>131</v>
      </c>
      <c r="F37" s="41">
        <f ca="1">IF(ROWS($1:22)&gt;COUNT(Dong),"",OFFSET(TH!F$1,SMALL(Dong,ROWS($1:22)),))</f>
        <v>1791375</v>
      </c>
      <c r="G37" s="41">
        <f t="shared" ca="1" si="0"/>
        <v>0</v>
      </c>
      <c r="H37" s="41">
        <f t="shared" ca="1" si="0"/>
        <v>0</v>
      </c>
      <c r="I37" s="41">
        <f t="shared" ca="1" si="3"/>
        <v>1791375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  <c r="M37" s="41">
        <f t="shared" ca="1" si="2"/>
        <v>0</v>
      </c>
    </row>
    <row r="38" spans="1:13">
      <c r="A38" s="43">
        <f ca="1">IF(ROWS($1:23)&gt;COUNT(Dong),"",OFFSET(TH!B$1,SMALL(Dong,ROWS($1:23)),))</f>
        <v>41642</v>
      </c>
      <c r="B38" s="43" t="str">
        <f ca="1">IF(ROWS($1:23)&gt;COUNT(Dong),"",OFFSET(TH!C$1,SMALL(Dong,ROWS($1:23)),))</f>
        <v>CTGS</v>
      </c>
      <c r="C38" s="43">
        <f ca="1">IF(ROWS($1:23)&gt;COUNT(Dong),"",OFFSET(TH!D$1,SMALL(Dong,ROWS($1:23)),))</f>
        <v>41642</v>
      </c>
      <c r="D38" s="47" t="str">
        <f ca="1">IF(ROWS($1:23)&gt;COUNT(Dong),"",OFFSET(TH!E$1,SMALL(Dong,ROWS($1:23)),))</f>
        <v>Jintatsu - Phí NH NNg giảm trừ</v>
      </c>
      <c r="E38" s="43" t="str">
        <f ca="1">IF(ROWS($1:23)&gt;COUNT(Dong),"",OFFSET(TH!H$1,SMALL(Dong,ROWS($1:23)),))</f>
        <v>131</v>
      </c>
      <c r="F38" s="41">
        <f ca="1">IF(ROWS($1:23)&gt;COUNT(Dong),"",OFFSET(TH!F$1,SMALL(Dong,ROWS($1:23)),))</f>
        <v>1791375</v>
      </c>
      <c r="G38" s="41">
        <f t="shared" ca="1" si="0"/>
        <v>0</v>
      </c>
      <c r="H38" s="41">
        <f t="shared" ca="1" si="0"/>
        <v>0</v>
      </c>
      <c r="I38" s="41">
        <f t="shared" ca="1" si="3"/>
        <v>1791375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  <c r="M38" s="41">
        <f t="shared" ca="1" si="2"/>
        <v>0</v>
      </c>
    </row>
    <row r="39" spans="1:13">
      <c r="A39" s="43">
        <f ca="1">IF(ROWS($1:24)&gt;COUNT(Dong),"",OFFSET(TH!B$1,SMALL(Dong,ROWS($1:24)),))</f>
        <v>41652</v>
      </c>
      <c r="B39" s="43" t="str">
        <f ca="1">IF(ROWS($1:24)&gt;COUNT(Dong),"",OFFSET(TH!C$1,SMALL(Dong,ROWS($1:24)),))</f>
        <v>CTGS</v>
      </c>
      <c r="C39" s="43">
        <f ca="1">IF(ROWS($1:24)&gt;COUNT(Dong),"",OFFSET(TH!D$1,SMALL(Dong,ROWS($1:24)),))</f>
        <v>41652</v>
      </c>
      <c r="D39" s="47" t="str">
        <f ca="1">IF(ROWS($1:24)&gt;COUNT(Dong),"",OFFSET(TH!E$1,SMALL(Dong,ROWS($1:24)),))</f>
        <v>TraceHouse - Dịch vụ thanh toán ngoài nước</v>
      </c>
      <c r="E39" s="43" t="str">
        <f ca="1">IF(ROWS($1:24)&gt;COUNT(Dong),"",OFFSET(TH!H$1,SMALL(Dong,ROWS($1:24)),))</f>
        <v>131</v>
      </c>
      <c r="F39" s="41">
        <f ca="1">IF(ROWS($1:24)&gt;COUNT(Dong),"",OFFSET(TH!F$1,SMALL(Dong,ROWS($1:24)),))</f>
        <v>2107000</v>
      </c>
      <c r="G39" s="41">
        <f t="shared" ca="1" si="0"/>
        <v>0</v>
      </c>
      <c r="H39" s="41">
        <f t="shared" ca="1" si="0"/>
        <v>0</v>
      </c>
      <c r="I39" s="41">
        <f t="shared" ca="1" si="3"/>
        <v>2107000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  <c r="M39" s="41">
        <f t="shared" ca="1" si="2"/>
        <v>0</v>
      </c>
    </row>
    <row r="40" spans="1:13">
      <c r="A40" s="43">
        <f ca="1">IF(ROWS($1:25)&gt;COUNT(Dong),"",OFFSET(TH!B$1,SMALL(Dong,ROWS($1:25)),))</f>
        <v>41654</v>
      </c>
      <c r="B40" s="43" t="str">
        <f ca="1">IF(ROWS($1:25)&gt;COUNT(Dong),"",OFFSET(TH!C$1,SMALL(Dong,ROWS($1:25)),))</f>
        <v>CTGS</v>
      </c>
      <c r="C40" s="43">
        <f ca="1">IF(ROWS($1:25)&gt;COUNT(Dong),"",OFFSET(TH!D$1,SMALL(Dong,ROWS($1:25)),))</f>
        <v>41654</v>
      </c>
      <c r="D40" s="47" t="str">
        <f ca="1">IF(ROWS($1:25)&gt;COUNT(Dong),"",OFFSET(TH!E$1,SMALL(Dong,ROWS($1:25)),))</f>
        <v>TraceHouse - Phí dịch vụ thanh toán ngoài nước</v>
      </c>
      <c r="E40" s="43" t="str">
        <f ca="1">IF(ROWS($1:25)&gt;COUNT(Dong),"",OFFSET(TH!H$1,SMALL(Dong,ROWS($1:25)),))</f>
        <v>131</v>
      </c>
      <c r="F40" s="41">
        <f ca="1">IF(ROWS($1:25)&gt;COUNT(Dong),"",OFFSET(TH!F$1,SMALL(Dong,ROWS($1:25)),))</f>
        <v>991157</v>
      </c>
      <c r="G40" s="41">
        <f t="shared" ca="1" si="0"/>
        <v>0</v>
      </c>
      <c r="H40" s="41">
        <f t="shared" ca="1" si="0"/>
        <v>0</v>
      </c>
      <c r="I40" s="41">
        <f t="shared" ca="1" si="3"/>
        <v>991157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  <c r="M40" s="41">
        <f t="shared" ca="1" si="2"/>
        <v>0</v>
      </c>
    </row>
    <row r="41" spans="1:13">
      <c r="A41" s="43">
        <f ca="1">IF(ROWS($1:26)&gt;COUNT(Dong),"",OFFSET(TH!B$1,SMALL(Dong,ROWS($1:26)),))</f>
        <v>41654</v>
      </c>
      <c r="B41" s="43" t="str">
        <f ca="1">IF(ROWS($1:26)&gt;COUNT(Dong),"",OFFSET(TH!C$1,SMALL(Dong,ROWS($1:26)),))</f>
        <v>CTGS</v>
      </c>
      <c r="C41" s="43">
        <f ca="1">IF(ROWS($1:26)&gt;COUNT(Dong),"",OFFSET(TH!D$1,SMALL(Dong,ROWS($1:26)),))</f>
        <v>41654</v>
      </c>
      <c r="D41" s="47" t="str">
        <f ca="1">IF(ROWS($1:26)&gt;COUNT(Dong),"",OFFSET(TH!E$1,SMALL(Dong,ROWS($1:26)),))</f>
        <v>Namgyung - Phí NH NNg giảm trừ</v>
      </c>
      <c r="E41" s="43" t="str">
        <f ca="1">IF(ROWS($1:26)&gt;COUNT(Dong),"",OFFSET(TH!H$1,SMALL(Dong,ROWS($1:26)),))</f>
        <v>131</v>
      </c>
      <c r="F41" s="41">
        <f ca="1">IF(ROWS($1:26)&gt;COUNT(Dong),"",OFFSET(TH!F$1,SMALL(Dong,ROWS($1:26)),))</f>
        <v>2065350</v>
      </c>
      <c r="G41" s="41">
        <f t="shared" ca="1" si="0"/>
        <v>0</v>
      </c>
      <c r="H41" s="41">
        <f t="shared" ca="1" si="0"/>
        <v>0</v>
      </c>
      <c r="I41" s="41">
        <f t="shared" ca="1" si="3"/>
        <v>2065350</v>
      </c>
      <c r="J41" s="41">
        <f t="shared" ca="1" si="3"/>
        <v>0</v>
      </c>
      <c r="K41" s="41">
        <f t="shared" ca="1" si="2"/>
        <v>0</v>
      </c>
      <c r="L41" s="41">
        <f t="shared" ca="1" si="2"/>
        <v>0</v>
      </c>
      <c r="M41" s="41">
        <f t="shared" ca="1" si="2"/>
        <v>0</v>
      </c>
    </row>
    <row r="42" spans="1:13">
      <c r="A42" s="43">
        <f ca="1">IF(ROWS($1:27)&gt;COUNT(Dong),"",OFFSET(TH!B$1,SMALL(Dong,ROWS($1:27)),))</f>
        <v>41657</v>
      </c>
      <c r="B42" s="43" t="str">
        <f ca="1">IF(ROWS($1:27)&gt;COUNT(Dong),"",OFFSET(TH!C$1,SMALL(Dong,ROWS($1:27)),))</f>
        <v>CTGS</v>
      </c>
      <c r="C42" s="43">
        <f ca="1">IF(ROWS($1:27)&gt;COUNT(Dong),"",OFFSET(TH!D$1,SMALL(Dong,ROWS($1:27)),))</f>
        <v>41657</v>
      </c>
      <c r="D42" s="47" t="str">
        <f ca="1">IF(ROWS($1:27)&gt;COUNT(Dong),"",OFFSET(TH!E$1,SMALL(Dong,ROWS($1:27)),))</f>
        <v>Jintatsu - Phí NH NNg giảm trừ</v>
      </c>
      <c r="E42" s="43" t="str">
        <f ca="1">IF(ROWS($1:27)&gt;COUNT(Dong),"",OFFSET(TH!H$1,SMALL(Dong,ROWS($1:27)),))</f>
        <v>131</v>
      </c>
      <c r="F42" s="41">
        <f ca="1">IF(ROWS($1:27)&gt;COUNT(Dong),"",OFFSET(TH!F$1,SMALL(Dong,ROWS($1:27)),))</f>
        <v>1790950</v>
      </c>
      <c r="G42" s="41">
        <f t="shared" ca="1" si="0"/>
        <v>0</v>
      </c>
      <c r="H42" s="41">
        <f t="shared" ca="1" si="0"/>
        <v>0</v>
      </c>
      <c r="I42" s="41">
        <f t="shared" ca="1" si="3"/>
        <v>1790950</v>
      </c>
      <c r="J42" s="41">
        <f t="shared" ca="1" si="3"/>
        <v>0</v>
      </c>
      <c r="K42" s="41">
        <f t="shared" ca="1" si="2"/>
        <v>0</v>
      </c>
      <c r="L42" s="41">
        <f t="shared" ca="1" si="2"/>
        <v>0</v>
      </c>
      <c r="M42" s="41">
        <f t="shared" ca="1" si="2"/>
        <v>0</v>
      </c>
    </row>
    <row r="43" spans="1:13">
      <c r="A43" s="43">
        <f ca="1">IF(ROWS($1:28)&gt;COUNT(Dong),"",OFFSET(TH!B$1,SMALL(Dong,ROWS($1:28)),))</f>
        <v>41663</v>
      </c>
      <c r="B43" s="43" t="str">
        <f ca="1">IF(ROWS($1:28)&gt;COUNT(Dong),"",OFFSET(TH!C$1,SMALL(Dong,ROWS($1:28)),))</f>
        <v>CTGS</v>
      </c>
      <c r="C43" s="43">
        <f ca="1">IF(ROWS($1:28)&gt;COUNT(Dong),"",OFFSET(TH!D$1,SMALL(Dong,ROWS($1:28)),))</f>
        <v>41663</v>
      </c>
      <c r="D43" s="47" t="str">
        <f ca="1">IF(ROWS($1:28)&gt;COUNT(Dong),"",OFFSET(TH!E$1,SMALL(Dong,ROWS($1:28)),))</f>
        <v>Ukraina - Phí dịch vụ thanh toán ngoài nước</v>
      </c>
      <c r="E43" s="43" t="str">
        <f ca="1">IF(ROWS($1:28)&gt;COUNT(Dong),"",OFFSET(TH!H$1,SMALL(Dong,ROWS($1:28)),))</f>
        <v>131</v>
      </c>
      <c r="F43" s="41">
        <f ca="1">IF(ROWS($1:28)&gt;COUNT(Dong),"",OFFSET(TH!F$1,SMALL(Dong,ROWS($1:28)),))</f>
        <v>210360</v>
      </c>
      <c r="G43" s="41">
        <f t="shared" ca="1" si="0"/>
        <v>0</v>
      </c>
      <c r="H43" s="41">
        <f t="shared" ca="1" si="0"/>
        <v>0</v>
      </c>
      <c r="I43" s="41">
        <f t="shared" ca="1" si="3"/>
        <v>210360</v>
      </c>
      <c r="J43" s="41">
        <f t="shared" ca="1" si="3"/>
        <v>0</v>
      </c>
      <c r="K43" s="41">
        <f t="shared" ca="1" si="2"/>
        <v>0</v>
      </c>
      <c r="L43" s="41">
        <f t="shared" ca="1" si="2"/>
        <v>0</v>
      </c>
      <c r="M43" s="41">
        <f t="shared" ca="1" si="2"/>
        <v>0</v>
      </c>
    </row>
    <row r="44" spans="1:13">
      <c r="A44" s="43">
        <f ca="1">IF(ROWS($1:29)&gt;COUNT(Dong),"",OFFSET(TH!B$1,SMALL(Dong,ROWS($1:29)),))</f>
        <v>41663</v>
      </c>
      <c r="B44" s="43" t="str">
        <f ca="1">IF(ROWS($1:29)&gt;COUNT(Dong),"",OFFSET(TH!C$1,SMALL(Dong,ROWS($1:29)),))</f>
        <v>CTGS</v>
      </c>
      <c r="C44" s="43">
        <f ca="1">IF(ROWS($1:29)&gt;COUNT(Dong),"",OFFSET(TH!D$1,SMALL(Dong,ROWS($1:29)),))</f>
        <v>41663</v>
      </c>
      <c r="D44" s="47" t="str">
        <f ca="1">IF(ROWS($1:29)&gt;COUNT(Dong),"",OFFSET(TH!E$1,SMALL(Dong,ROWS($1:29)),))</f>
        <v>Ukraina - Phí NH NNg giảm trừ</v>
      </c>
      <c r="E44" s="43" t="str">
        <f ca="1">IF(ROWS($1:29)&gt;COUNT(Dong),"",OFFSET(TH!H$1,SMALL(Dong,ROWS($1:29)),))</f>
        <v>131</v>
      </c>
      <c r="F44" s="41">
        <f ca="1">IF(ROWS($1:29)&gt;COUNT(Dong),"",OFFSET(TH!F$1,SMALL(Dong,ROWS($1:29)),))</f>
        <v>63180</v>
      </c>
      <c r="G44" s="41">
        <f t="shared" ca="1" si="0"/>
        <v>0</v>
      </c>
      <c r="H44" s="41">
        <f t="shared" ca="1" si="0"/>
        <v>0</v>
      </c>
      <c r="I44" s="41">
        <f t="shared" ca="1" si="3"/>
        <v>63180</v>
      </c>
      <c r="J44" s="41">
        <f t="shared" ca="1" si="3"/>
        <v>0</v>
      </c>
      <c r="K44" s="41">
        <f t="shared" ca="1" si="2"/>
        <v>0</v>
      </c>
      <c r="L44" s="41">
        <f t="shared" ca="1" si="2"/>
        <v>0</v>
      </c>
      <c r="M44" s="41">
        <f t="shared" ca="1" si="2"/>
        <v>0</v>
      </c>
    </row>
    <row r="45" spans="1:13">
      <c r="A45" s="43">
        <f ca="1">IF(ROWS($1:30)&gt;COUNT(Dong),"",OFFSET(TH!B$1,SMALL(Dong,ROWS($1:30)),))</f>
        <v>41641</v>
      </c>
      <c r="B45" s="43" t="str">
        <f ca="1">IF(ROWS($1:30)&gt;COUNT(Dong),"",OFFSET(TH!C$1,SMALL(Dong,ROWS($1:30)),))</f>
        <v>C02</v>
      </c>
      <c r="C45" s="43">
        <f ca="1">IF(ROWS($1:30)&gt;COUNT(Dong),"",OFFSET(TH!D$1,SMALL(Dong,ROWS($1:30)),))</f>
        <v>41639</v>
      </c>
      <c r="D45" s="47" t="str">
        <f ca="1">IF(ROWS($1:30)&gt;COUNT(Dong),"",OFFSET(TH!E$1,SMALL(Dong,ROWS($1:30)),))</f>
        <v>Cước VT - CNTT tháng 12/2013</v>
      </c>
      <c r="E45" s="43" t="str">
        <f ca="1">IF(ROWS($1:30)&gt;COUNT(Dong),"",OFFSET(TH!H$1,SMALL(Dong,ROWS($1:30)),))</f>
        <v>111</v>
      </c>
      <c r="F45" s="41">
        <f ca="1">IF(ROWS($1:30)&gt;COUNT(Dong),"",OFFSET(TH!F$1,SMALL(Dong,ROWS($1:30)),))</f>
        <v>2244902</v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2244902</v>
      </c>
      <c r="K45" s="41">
        <f t="shared" ca="1" si="2"/>
        <v>0</v>
      </c>
      <c r="L45" s="41">
        <f t="shared" ca="1" si="2"/>
        <v>0</v>
      </c>
      <c r="M45" s="41">
        <f t="shared" ca="1" si="2"/>
        <v>0</v>
      </c>
    </row>
    <row r="46" spans="1:13">
      <c r="A46" s="43">
        <f ca="1">IF(ROWS($1:31)&gt;COUNT(Dong),"",OFFSET(TH!B$1,SMALL(Dong,ROWS($1:31)),))</f>
        <v>41641</v>
      </c>
      <c r="B46" s="43" t="str">
        <f ca="1">IF(ROWS($1:31)&gt;COUNT(Dong),"",OFFSET(TH!C$1,SMALL(Dong,ROWS($1:31)),))</f>
        <v>C03</v>
      </c>
      <c r="C46" s="43">
        <f ca="1">IF(ROWS($1:31)&gt;COUNT(Dong),"",OFFSET(TH!D$1,SMALL(Dong,ROWS($1:31)),))</f>
        <v>41639</v>
      </c>
      <c r="D46" s="47" t="str">
        <f ca="1">IF(ROWS($1:31)&gt;COUNT(Dong),"",OFFSET(TH!E$1,SMALL(Dong,ROWS($1:31)),))</f>
        <v>Cước CPN Tháng 12/2013</v>
      </c>
      <c r="E46" s="43" t="str">
        <f ca="1">IF(ROWS($1:31)&gt;COUNT(Dong),"",OFFSET(TH!H$1,SMALL(Dong,ROWS($1:31)),))</f>
        <v>111</v>
      </c>
      <c r="F46" s="41">
        <f ca="1">IF(ROWS($1:31)&gt;COUNT(Dong),"",OFFSET(TH!F$1,SMALL(Dong,ROWS($1:31)),))</f>
        <v>110400</v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110400</v>
      </c>
      <c r="K46" s="41">
        <f t="shared" ca="1" si="2"/>
        <v>0</v>
      </c>
      <c r="L46" s="41">
        <f t="shared" ca="1" si="2"/>
        <v>0</v>
      </c>
      <c r="M46" s="41">
        <f t="shared" ca="1" si="2"/>
        <v>0</v>
      </c>
    </row>
    <row r="47" spans="1:13">
      <c r="A47" s="43">
        <f ca="1">IF(ROWS($1:32)&gt;COUNT(Dong),"",OFFSET(TH!B$1,SMALL(Dong,ROWS($1:32)),))</f>
        <v>41642</v>
      </c>
      <c r="B47" s="43" t="str">
        <f ca="1">IF(ROWS($1:32)&gt;COUNT(Dong),"",OFFSET(TH!C$1,SMALL(Dong,ROWS($1:32)),))</f>
        <v>C05</v>
      </c>
      <c r="C47" s="43">
        <f ca="1">IF(ROWS($1:32)&gt;COUNT(Dong),"",OFFSET(TH!D$1,SMALL(Dong,ROWS($1:32)),))</f>
        <v>41642</v>
      </c>
      <c r="D47" s="47" t="str">
        <f ca="1">IF(ROWS($1:32)&gt;COUNT(Dong),"",OFFSET(TH!E$1,SMALL(Dong,ROWS($1:32)),))</f>
        <v>Trả tiền rác thải T12/2013</v>
      </c>
      <c r="E47" s="43" t="str">
        <f ca="1">IF(ROWS($1:32)&gt;COUNT(Dong),"",OFFSET(TH!H$1,SMALL(Dong,ROWS($1:32)),))</f>
        <v>111</v>
      </c>
      <c r="F47" s="41">
        <f ca="1">IF(ROWS($1:32)&gt;COUNT(Dong),"",OFFSET(TH!F$1,SMALL(Dong,ROWS($1:32)),))</f>
        <v>500000</v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500000</v>
      </c>
      <c r="K47" s="41">
        <f t="shared" ca="1" si="2"/>
        <v>0</v>
      </c>
      <c r="L47" s="41">
        <f t="shared" ca="1" si="2"/>
        <v>0</v>
      </c>
      <c r="M47" s="41">
        <f t="shared" ca="1" si="2"/>
        <v>0</v>
      </c>
    </row>
    <row r="48" spans="1:13">
      <c r="A48" s="43">
        <f ca="1">IF(ROWS($1:33)&gt;COUNT(Dong),"",OFFSET(TH!B$1,SMALL(Dong,ROWS($1:33)),))</f>
        <v>41649</v>
      </c>
      <c r="B48" s="43" t="str">
        <f ca="1">IF(ROWS($1:33)&gt;COUNT(Dong),"",OFFSET(TH!C$1,SMALL(Dong,ROWS($1:33)),))</f>
        <v>C11</v>
      </c>
      <c r="C48" s="43">
        <f ca="1">IF(ROWS($1:33)&gt;COUNT(Dong),"",OFFSET(TH!D$1,SMALL(Dong,ROWS($1:33)),))</f>
        <v>41649</v>
      </c>
      <c r="D48" s="47" t="str">
        <f ca="1">IF(ROWS($1:33)&gt;COUNT(Dong),"",OFFSET(TH!E$1,SMALL(Dong,ROWS($1:33)),))</f>
        <v>Xăng</v>
      </c>
      <c r="E48" s="43" t="str">
        <f ca="1">IF(ROWS($1:33)&gt;COUNT(Dong),"",OFFSET(TH!H$1,SMALL(Dong,ROWS($1:33)),))</f>
        <v>111</v>
      </c>
      <c r="F48" s="41">
        <f ca="1">IF(ROWS($1:33)&gt;COUNT(Dong),"",OFFSET(TH!F$1,SMALL(Dong,ROWS($1:33)),))</f>
        <v>3208400</v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3208400</v>
      </c>
      <c r="K48" s="41">
        <f t="shared" ca="1" si="2"/>
        <v>0</v>
      </c>
      <c r="L48" s="41">
        <f t="shared" ca="1" si="2"/>
        <v>0</v>
      </c>
      <c r="M48" s="41">
        <f t="shared" ca="1" si="2"/>
        <v>0</v>
      </c>
    </row>
    <row r="49" spans="1:13">
      <c r="A49" s="43">
        <f ca="1">IF(ROWS($1:34)&gt;COUNT(Dong),"",OFFSET(TH!B$1,SMALL(Dong,ROWS($1:34)),))</f>
        <v>41653</v>
      </c>
      <c r="B49" s="43" t="str">
        <f ca="1">IF(ROWS($1:34)&gt;COUNT(Dong),"",OFFSET(TH!C$1,SMALL(Dong,ROWS($1:34)),))</f>
        <v>C15</v>
      </c>
      <c r="C49" s="43">
        <f ca="1">IF(ROWS($1:34)&gt;COUNT(Dong),"",OFFSET(TH!D$1,SMALL(Dong,ROWS($1:34)),))</f>
        <v>41653</v>
      </c>
      <c r="D49" s="47" t="str">
        <f ca="1">IF(ROWS($1:34)&gt;COUNT(Dong),"",OFFSET(TH!E$1,SMALL(Dong,ROWS($1:34)),))</f>
        <v>Khám sức khoẻ HĐ 02/PKD/HĐKSK 2013</v>
      </c>
      <c r="E49" s="43" t="str">
        <f ca="1">IF(ROWS($1:34)&gt;COUNT(Dong),"",OFFSET(TH!H$1,SMALL(Dong,ROWS($1:34)),))</f>
        <v>111</v>
      </c>
      <c r="F49" s="41">
        <f ca="1">IF(ROWS($1:34)&gt;COUNT(Dong),"",OFFSET(TH!F$1,SMALL(Dong,ROWS($1:34)),))</f>
        <v>840000</v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840000</v>
      </c>
      <c r="K49" s="41">
        <f t="shared" ref="K49:M67" ca="1" si="5">IF(LEFT($E49,3)=K$13,$F49,0)</f>
        <v>0</v>
      </c>
      <c r="L49" s="41">
        <f t="shared" ca="1" si="5"/>
        <v>0</v>
      </c>
      <c r="M49" s="41">
        <f t="shared" ca="1" si="5"/>
        <v>0</v>
      </c>
    </row>
    <row r="50" spans="1:13">
      <c r="A50" s="43">
        <f ca="1">IF(ROWS($1:35)&gt;COUNT(Dong),"",OFFSET(TH!B$1,SMALL(Dong,ROWS($1:35)),))</f>
        <v>41653</v>
      </c>
      <c r="B50" s="43" t="str">
        <f ca="1">IF(ROWS($1:35)&gt;COUNT(Dong),"",OFFSET(TH!C$1,SMALL(Dong,ROWS($1:35)),))</f>
        <v>C16</v>
      </c>
      <c r="C50" s="43">
        <f ca="1">IF(ROWS($1:35)&gt;COUNT(Dong),"",OFFSET(TH!D$1,SMALL(Dong,ROWS($1:35)),))</f>
        <v>41653</v>
      </c>
      <c r="D50" s="47" t="str">
        <f ca="1">IF(ROWS($1:35)&gt;COUNT(Dong),"",OFFSET(TH!E$1,SMALL(Dong,ROWS($1:35)),))</f>
        <v>Phí vị trí Standdout</v>
      </c>
      <c r="E50" s="43" t="str">
        <f ca="1">IF(ROWS($1:35)&gt;COUNT(Dong),"",OFFSET(TH!H$1,SMALL(Dong,ROWS($1:35)),))</f>
        <v>111</v>
      </c>
      <c r="F50" s="41">
        <f ca="1">IF(ROWS($1:35)&gt;COUNT(Dong),"",OFFSET(TH!F$1,SMALL(Dong,ROWS($1:35)),))</f>
        <v>3182000</v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3182000</v>
      </c>
      <c r="K50" s="41">
        <f t="shared" ca="1" si="5"/>
        <v>0</v>
      </c>
      <c r="L50" s="41">
        <f t="shared" ca="1" si="5"/>
        <v>0</v>
      </c>
      <c r="M50" s="41">
        <f t="shared" ca="1" si="5"/>
        <v>0</v>
      </c>
    </row>
    <row r="51" spans="1:13">
      <c r="A51" s="43">
        <f ca="1">IF(ROWS($1:36)&gt;COUNT(Dong),"",OFFSET(TH!B$1,SMALL(Dong,ROWS($1:36)),))</f>
        <v>41654</v>
      </c>
      <c r="B51" s="43" t="str">
        <f ca="1">IF(ROWS($1:36)&gt;COUNT(Dong),"",OFFSET(TH!C$1,SMALL(Dong,ROWS($1:36)),))</f>
        <v>C17</v>
      </c>
      <c r="C51" s="43">
        <f ca="1">IF(ROWS($1:36)&gt;COUNT(Dong),"",OFFSET(TH!D$1,SMALL(Dong,ROWS($1:36)),))</f>
        <v>41654</v>
      </c>
      <c r="D51" s="47" t="str">
        <f ca="1">IF(ROWS($1:36)&gt;COUNT(Dong),"",OFFSET(TH!E$1,SMALL(Dong,ROWS($1:36)),))</f>
        <v>Xăng</v>
      </c>
      <c r="E51" s="43" t="str">
        <f ca="1">IF(ROWS($1:36)&gt;COUNT(Dong),"",OFFSET(TH!H$1,SMALL(Dong,ROWS($1:36)),))</f>
        <v>111</v>
      </c>
      <c r="F51" s="41">
        <f ca="1">IF(ROWS($1:36)&gt;COUNT(Dong),"",OFFSET(TH!F$1,SMALL(Dong,ROWS($1:36)),))</f>
        <v>704291</v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704291</v>
      </c>
      <c r="K51" s="41">
        <f t="shared" ca="1" si="5"/>
        <v>0</v>
      </c>
      <c r="L51" s="41">
        <f t="shared" ca="1" si="5"/>
        <v>0</v>
      </c>
      <c r="M51" s="41">
        <f t="shared" ca="1" si="5"/>
        <v>0</v>
      </c>
    </row>
    <row r="52" spans="1:13">
      <c r="A52" s="43">
        <f ca="1">IF(ROWS($1:37)&gt;COUNT(Dong),"",OFFSET(TH!B$1,SMALL(Dong,ROWS($1:37)),))</f>
        <v>41655</v>
      </c>
      <c r="B52" s="43" t="str">
        <f ca="1">IF(ROWS($1:37)&gt;COUNT(Dong),"",OFFSET(TH!C$1,SMALL(Dong,ROWS($1:37)),))</f>
        <v>C20</v>
      </c>
      <c r="C52" s="43">
        <f ca="1">IF(ROWS($1:37)&gt;COUNT(Dong),"",OFFSET(TH!D$1,SMALL(Dong,ROWS($1:37)),))</f>
        <v>41655</v>
      </c>
      <c r="D52" s="47" t="str">
        <f ca="1">IF(ROWS($1:37)&gt;COUNT(Dong),"",OFFSET(TH!E$1,SMALL(Dong,ROWS($1:37)),))</f>
        <v>Phí kiểm dịch khô cá mai</v>
      </c>
      <c r="E52" s="43" t="str">
        <f ca="1">IF(ROWS($1:37)&gt;COUNT(Dong),"",OFFSET(TH!H$1,SMALL(Dong,ROWS($1:37)),))</f>
        <v>111</v>
      </c>
      <c r="F52" s="41">
        <f ca="1">IF(ROWS($1:37)&gt;COUNT(Dong),"",OFFSET(TH!F$1,SMALL(Dong,ROWS($1:37)),))</f>
        <v>140000</v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140000</v>
      </c>
      <c r="K52" s="41">
        <f t="shared" ca="1" si="5"/>
        <v>0</v>
      </c>
      <c r="L52" s="41">
        <f t="shared" ca="1" si="5"/>
        <v>0</v>
      </c>
      <c r="M52" s="41">
        <f t="shared" ca="1" si="5"/>
        <v>0</v>
      </c>
    </row>
    <row r="53" spans="1:13">
      <c r="A53" s="43">
        <f ca="1">IF(ROWS($1:38)&gt;COUNT(Dong),"",OFFSET(TH!B$1,SMALL(Dong,ROWS($1:38)),))</f>
        <v>41655</v>
      </c>
      <c r="B53" s="43" t="str">
        <f ca="1">IF(ROWS($1:38)&gt;COUNT(Dong),"",OFFSET(TH!C$1,SMALL(Dong,ROWS($1:38)),))</f>
        <v>C21</v>
      </c>
      <c r="C53" s="43">
        <f ca="1">IF(ROWS($1:38)&gt;COUNT(Dong),"",OFFSET(TH!D$1,SMALL(Dong,ROWS($1:38)),))</f>
        <v>41655</v>
      </c>
      <c r="D53" s="47" t="str">
        <f ca="1">IF(ROWS($1:38)&gt;COUNT(Dong),"",OFFSET(TH!E$1,SMALL(Dong,ROWS($1:38)),))</f>
        <v>Vệ sinh Container</v>
      </c>
      <c r="E53" s="43" t="str">
        <f ca="1">IF(ROWS($1:38)&gt;COUNT(Dong),"",OFFSET(TH!H$1,SMALL(Dong,ROWS($1:38)),))</f>
        <v>111</v>
      </c>
      <c r="F53" s="41">
        <f ca="1">IF(ROWS($1:38)&gt;COUNT(Dong),"",OFFSET(TH!F$1,SMALL(Dong,ROWS($1:38)),))</f>
        <v>250000</v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250000</v>
      </c>
      <c r="K53" s="41">
        <f t="shared" ca="1" si="5"/>
        <v>0</v>
      </c>
      <c r="L53" s="41">
        <f t="shared" ca="1" si="5"/>
        <v>0</v>
      </c>
      <c r="M53" s="41">
        <f t="shared" ca="1" si="5"/>
        <v>0</v>
      </c>
    </row>
    <row r="54" spans="1:13">
      <c r="A54" s="43">
        <f ca="1">IF(ROWS($1:39)&gt;COUNT(Dong),"",OFFSET(TH!B$1,SMALL(Dong,ROWS($1:39)),))</f>
        <v>41659</v>
      </c>
      <c r="B54" s="43" t="str">
        <f ca="1">IF(ROWS($1:39)&gt;COUNT(Dong),"",OFFSET(TH!C$1,SMALL(Dong,ROWS($1:39)),))</f>
        <v>C26</v>
      </c>
      <c r="C54" s="43">
        <f ca="1">IF(ROWS($1:39)&gt;COUNT(Dong),"",OFFSET(TH!D$1,SMALL(Dong,ROWS($1:39)),))</f>
        <v>41659</v>
      </c>
      <c r="D54" s="47" t="str">
        <f ca="1">IF(ROWS($1:39)&gt;COUNT(Dong),"",OFFSET(TH!E$1,SMALL(Dong,ROWS($1:39)),))</f>
        <v>Xăng</v>
      </c>
      <c r="E54" s="43" t="str">
        <f ca="1">IF(ROWS($1:39)&gt;COUNT(Dong),"",OFFSET(TH!H$1,SMALL(Dong,ROWS($1:39)),))</f>
        <v>111</v>
      </c>
      <c r="F54" s="41">
        <f ca="1">IF(ROWS($1:39)&gt;COUNT(Dong),"",OFFSET(TH!F$1,SMALL(Dong,ROWS($1:39)),))</f>
        <v>3522509</v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3522509</v>
      </c>
      <c r="K54" s="41">
        <f t="shared" ca="1" si="5"/>
        <v>0</v>
      </c>
      <c r="L54" s="41">
        <f t="shared" ca="1" si="5"/>
        <v>0</v>
      </c>
      <c r="M54" s="41">
        <f t="shared" ca="1" si="5"/>
        <v>0</v>
      </c>
    </row>
    <row r="55" spans="1:13">
      <c r="A55" s="43">
        <f ca="1">IF(ROWS($1:40)&gt;COUNT(Dong),"",OFFSET(TH!B$1,SMALL(Dong,ROWS($1:40)),))</f>
        <v>41659</v>
      </c>
      <c r="B55" s="43" t="str">
        <f ca="1">IF(ROWS($1:40)&gt;COUNT(Dong),"",OFFSET(TH!C$1,SMALL(Dong,ROWS($1:40)),))</f>
        <v>C27</v>
      </c>
      <c r="C55" s="43">
        <f ca="1">IF(ROWS($1:40)&gt;COUNT(Dong),"",OFFSET(TH!D$1,SMALL(Dong,ROWS($1:40)),))</f>
        <v>41659</v>
      </c>
      <c r="D55" s="47" t="str">
        <f ca="1">IF(ROWS($1:40)&gt;COUNT(Dong),"",OFFSET(TH!E$1,SMALL(Dong,ROWS($1:40)),))</f>
        <v>Đóng tiền chậm nộp HQ</v>
      </c>
      <c r="E55" s="43" t="str">
        <f ca="1">IF(ROWS($1:40)&gt;COUNT(Dong),"",OFFSET(TH!H$1,SMALL(Dong,ROWS($1:40)),))</f>
        <v>111</v>
      </c>
      <c r="F55" s="41">
        <f ca="1">IF(ROWS($1:40)&gt;COUNT(Dong),"",OFFSET(TH!F$1,SMALL(Dong,ROWS($1:40)),))</f>
        <v>33812299</v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33812299</v>
      </c>
      <c r="K55" s="41">
        <f t="shared" ca="1" si="5"/>
        <v>0</v>
      </c>
      <c r="L55" s="41">
        <f t="shared" ca="1" si="5"/>
        <v>0</v>
      </c>
      <c r="M55" s="41">
        <f t="shared" ca="1" si="5"/>
        <v>0</v>
      </c>
    </row>
    <row r="56" spans="1:13">
      <c r="A56" s="43">
        <f ca="1">IF(ROWS($1:41)&gt;COUNT(Dong),"",OFFSET(TH!B$1,SMALL(Dong,ROWS($1:41)),))</f>
        <v>41659</v>
      </c>
      <c r="B56" s="43" t="str">
        <f ca="1">IF(ROWS($1:41)&gt;COUNT(Dong),"",OFFSET(TH!C$1,SMALL(Dong,ROWS($1:41)),))</f>
        <v>C28</v>
      </c>
      <c r="C56" s="43">
        <f ca="1">IF(ROWS($1:41)&gt;COUNT(Dong),"",OFFSET(TH!D$1,SMALL(Dong,ROWS($1:41)),))</f>
        <v>41659</v>
      </c>
      <c r="D56" s="47" t="str">
        <f ca="1">IF(ROWS($1:41)&gt;COUNT(Dong),"",OFFSET(TH!E$1,SMALL(Dong,ROWS($1:41)),))</f>
        <v>Lệ phí làm thủ tục hải quan</v>
      </c>
      <c r="E56" s="43" t="str">
        <f ca="1">IF(ROWS($1:41)&gt;COUNT(Dong),"",OFFSET(TH!H$1,SMALL(Dong,ROWS($1:41)),))</f>
        <v>111</v>
      </c>
      <c r="F56" s="41">
        <f ca="1">IF(ROWS($1:41)&gt;COUNT(Dong),"",OFFSET(TH!F$1,SMALL(Dong,ROWS($1:41)),))</f>
        <v>120000</v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120000</v>
      </c>
      <c r="K56" s="41">
        <f t="shared" ca="1" si="5"/>
        <v>0</v>
      </c>
      <c r="L56" s="41">
        <f t="shared" ca="1" si="5"/>
        <v>0</v>
      </c>
      <c r="M56" s="41">
        <f t="shared" ca="1" si="5"/>
        <v>0</v>
      </c>
    </row>
    <row r="57" spans="1:13">
      <c r="A57" s="43">
        <f ca="1">IF(ROWS($1:42)&gt;COUNT(Dong),"",OFFSET(TH!B$1,SMALL(Dong,ROWS($1:42)),))</f>
        <v>41660</v>
      </c>
      <c r="B57" s="43" t="str">
        <f ca="1">IF(ROWS($1:42)&gt;COUNT(Dong),"",OFFSET(TH!C$1,SMALL(Dong,ROWS($1:42)),))</f>
        <v>C31</v>
      </c>
      <c r="C57" s="43">
        <f ca="1">IF(ROWS($1:42)&gt;COUNT(Dong),"",OFFSET(TH!D$1,SMALL(Dong,ROWS($1:42)),))</f>
        <v>41660</v>
      </c>
      <c r="D57" s="47" t="str">
        <f ca="1">IF(ROWS($1:42)&gt;COUNT(Dong),"",OFFSET(TH!E$1,SMALL(Dong,ROWS($1:42)),))</f>
        <v>lệ phí hải quan</v>
      </c>
      <c r="E57" s="43" t="str">
        <f ca="1">IF(ROWS($1:42)&gt;COUNT(Dong),"",OFFSET(TH!H$1,SMALL(Dong,ROWS($1:42)),))</f>
        <v>111</v>
      </c>
      <c r="F57" s="41">
        <f ca="1">IF(ROWS($1:42)&gt;COUNT(Dong),"",OFFSET(TH!F$1,SMALL(Dong,ROWS($1:42)),))</f>
        <v>20000</v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20000</v>
      </c>
      <c r="K57" s="41">
        <f t="shared" ca="1" si="5"/>
        <v>0</v>
      </c>
      <c r="L57" s="41">
        <f t="shared" ca="1" si="5"/>
        <v>0</v>
      </c>
      <c r="M57" s="41">
        <f t="shared" ca="1" si="5"/>
        <v>0</v>
      </c>
    </row>
    <row r="58" spans="1:13">
      <c r="A58" s="43">
        <f ca="1">IF(ROWS($1:43)&gt;COUNT(Dong),"",OFFSET(TH!B$1,SMALL(Dong,ROWS($1:43)),))</f>
        <v>41661</v>
      </c>
      <c r="B58" s="43" t="str">
        <f ca="1">IF(ROWS($1:43)&gt;COUNT(Dong),"",OFFSET(TH!C$1,SMALL(Dong,ROWS($1:43)),))</f>
        <v>C32</v>
      </c>
      <c r="C58" s="43">
        <f ca="1">IF(ROWS($1:43)&gt;COUNT(Dong),"",OFFSET(TH!D$1,SMALL(Dong,ROWS($1:43)),))</f>
        <v>41661</v>
      </c>
      <c r="D58" s="47" t="str">
        <f ca="1">IF(ROWS($1:43)&gt;COUNT(Dong),"",OFFSET(TH!E$1,SMALL(Dong,ROWS($1:43)),))</f>
        <v>Phí dịch vụ bảo vệ</v>
      </c>
      <c r="E58" s="43" t="str">
        <f ca="1">IF(ROWS($1:43)&gt;COUNT(Dong),"",OFFSET(TH!H$1,SMALL(Dong,ROWS($1:43)),))</f>
        <v>111</v>
      </c>
      <c r="F58" s="41">
        <f ca="1">IF(ROWS($1:43)&gt;COUNT(Dong),"",OFFSET(TH!F$1,SMALL(Dong,ROWS($1:43)),))</f>
        <v>17200000</v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17200000</v>
      </c>
      <c r="K58" s="41">
        <f t="shared" ca="1" si="5"/>
        <v>0</v>
      </c>
      <c r="L58" s="41">
        <f t="shared" ca="1" si="5"/>
        <v>0</v>
      </c>
      <c r="M58" s="41">
        <f t="shared" ca="1" si="5"/>
        <v>0</v>
      </c>
    </row>
    <row r="59" spans="1:13">
      <c r="A59" s="43">
        <f ca="1">IF(ROWS($1:44)&gt;COUNT(Dong),"",OFFSET(TH!B$1,SMALL(Dong,ROWS($1:44)),))</f>
        <v>41664</v>
      </c>
      <c r="B59" s="43" t="str">
        <f ca="1">IF(ROWS($1:44)&gt;COUNT(Dong),"",OFFSET(TH!C$1,SMALL(Dong,ROWS($1:44)),))</f>
        <v>C36</v>
      </c>
      <c r="C59" s="43">
        <f ca="1">IF(ROWS($1:44)&gt;COUNT(Dong),"",OFFSET(TH!D$1,SMALL(Dong,ROWS($1:44)),))</f>
        <v>41664</v>
      </c>
      <c r="D59" s="47" t="str">
        <f ca="1">IF(ROWS($1:44)&gt;COUNT(Dong),"",OFFSET(TH!E$1,SMALL(Dong,ROWS($1:44)),))</f>
        <v>Trả tiền rác thải Tháng 01/2014 + thưởng tết</v>
      </c>
      <c r="E59" s="43" t="str">
        <f ca="1">IF(ROWS($1:44)&gt;COUNT(Dong),"",OFFSET(TH!H$1,SMALL(Dong,ROWS($1:44)),))</f>
        <v>111</v>
      </c>
      <c r="F59" s="41">
        <f ca="1">IF(ROWS($1:44)&gt;COUNT(Dong),"",OFFSET(TH!F$1,SMALL(Dong,ROWS($1:44)),))</f>
        <v>1000000</v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1000000</v>
      </c>
      <c r="K59" s="41">
        <f t="shared" ca="1" si="5"/>
        <v>0</v>
      </c>
      <c r="L59" s="41">
        <f t="shared" ca="1" si="5"/>
        <v>0</v>
      </c>
      <c r="M59" s="41">
        <f t="shared" ca="1" si="5"/>
        <v>0</v>
      </c>
    </row>
    <row r="60" spans="1:13">
      <c r="A60" s="43">
        <f ca="1">IF(ROWS($1:45)&gt;COUNT(Dong),"",OFFSET(TH!B$1,SMALL(Dong,ROWS($1:45)),))</f>
        <v>41666</v>
      </c>
      <c r="B60" s="43" t="str">
        <f ca="1">IF(ROWS($1:45)&gt;COUNT(Dong),"",OFFSET(TH!C$1,SMALL(Dong,ROWS($1:45)),))</f>
        <v>C39</v>
      </c>
      <c r="C60" s="43">
        <f ca="1">IF(ROWS($1:45)&gt;COUNT(Dong),"",OFFSET(TH!D$1,SMALL(Dong,ROWS($1:45)),))</f>
        <v>41666</v>
      </c>
      <c r="D60" s="47" t="str">
        <f ca="1">IF(ROWS($1:45)&gt;COUNT(Dong),"",OFFSET(TH!E$1,SMALL(Dong,ROWS($1:45)),))</f>
        <v>lệ phí hải quan</v>
      </c>
      <c r="E60" s="43" t="str">
        <f ca="1">IF(ROWS($1:45)&gt;COUNT(Dong),"",OFFSET(TH!H$1,SMALL(Dong,ROWS($1:45)),))</f>
        <v>111</v>
      </c>
      <c r="F60" s="41">
        <f ca="1">IF(ROWS($1:45)&gt;COUNT(Dong),"",OFFSET(TH!F$1,SMALL(Dong,ROWS($1:45)),))</f>
        <v>20000</v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20000</v>
      </c>
      <c r="K60" s="41">
        <f t="shared" ca="1" si="5"/>
        <v>0</v>
      </c>
      <c r="L60" s="41">
        <f t="shared" ca="1" si="5"/>
        <v>0</v>
      </c>
      <c r="M60" s="41">
        <f t="shared" ca="1" si="5"/>
        <v>0</v>
      </c>
    </row>
    <row r="61" spans="1:13">
      <c r="A61" s="43">
        <f ca="1">IF(ROWS($1:46)&gt;COUNT(Dong),"",OFFSET(TH!B$1,SMALL(Dong,ROWS($1:46)),))</f>
        <v>41666</v>
      </c>
      <c r="B61" s="43" t="str">
        <f ca="1">IF(ROWS($1:46)&gt;COUNT(Dong),"",OFFSET(TH!C$1,SMALL(Dong,ROWS($1:46)),))</f>
        <v>C41</v>
      </c>
      <c r="C61" s="43">
        <f ca="1">IF(ROWS($1:46)&gt;COUNT(Dong),"",OFFSET(TH!D$1,SMALL(Dong,ROWS($1:46)),))</f>
        <v>41666</v>
      </c>
      <c r="D61" s="47" t="str">
        <f ca="1">IF(ROWS($1:46)&gt;COUNT(Dong),"",OFFSET(TH!E$1,SMALL(Dong,ROWS($1:46)),))</f>
        <v>Xăng</v>
      </c>
      <c r="E61" s="43" t="str">
        <f ca="1">IF(ROWS($1:46)&gt;COUNT(Dong),"",OFFSET(TH!H$1,SMALL(Dong,ROWS($1:46)),))</f>
        <v>111</v>
      </c>
      <c r="F61" s="41">
        <f ca="1">IF(ROWS($1:46)&gt;COUNT(Dong),"",OFFSET(TH!F$1,SMALL(Dong,ROWS($1:46)),))</f>
        <v>726300</v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726300</v>
      </c>
      <c r="K61" s="41">
        <f t="shared" ca="1" si="5"/>
        <v>0</v>
      </c>
      <c r="L61" s="41">
        <f t="shared" ca="1" si="5"/>
        <v>0</v>
      </c>
      <c r="M61" s="41">
        <f t="shared" ca="1" si="5"/>
        <v>0</v>
      </c>
    </row>
    <row r="62" spans="1:13">
      <c r="A62" s="43">
        <f ca="1">IF(ROWS($1:47)&gt;COUNT(Dong),"",OFFSET(TH!B$1,SMALL(Dong,ROWS($1:47)),))</f>
        <v>41670</v>
      </c>
      <c r="B62" s="43" t="str">
        <f ca="1">IF(ROWS($1:47)&gt;COUNT(Dong),"",OFFSET(TH!C$1,SMALL(Dong,ROWS($1:47)),))</f>
        <v>CTGS</v>
      </c>
      <c r="C62" s="43">
        <f ca="1">IF(ROWS($1:47)&gt;COUNT(Dong),"",OFFSET(TH!D$1,SMALL(Dong,ROWS($1:47)),))</f>
        <v>41670</v>
      </c>
      <c r="D62" s="47" t="str">
        <f ca="1">IF(ROWS($1:47)&gt;COUNT(Dong),"",OFFSET(TH!E$1,SMALL(Dong,ROWS($1:47)),))</f>
        <v>Trích khấu hao nhà làm việc</v>
      </c>
      <c r="E62" s="43" t="str">
        <f ca="1">IF(ROWS($1:47)&gt;COUNT(Dong),"",OFFSET(TH!H$1,SMALL(Dong,ROWS($1:47)),))</f>
        <v>2141</v>
      </c>
      <c r="F62" s="41">
        <f ca="1">IF(ROWS($1:47)&gt;COUNT(Dong),"",OFFSET(TH!F$1,SMALL(Dong,ROWS($1:47)),))</f>
        <v>3671166</v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3671166</v>
      </c>
      <c r="L62" s="41">
        <f t="shared" ca="1" si="5"/>
        <v>0</v>
      </c>
      <c r="M62" s="41">
        <f t="shared" ca="1" si="5"/>
        <v>0</v>
      </c>
    </row>
    <row r="63" spans="1:13">
      <c r="A63" s="43">
        <f ca="1">IF(ROWS($1:48)&gt;COUNT(Dong),"",OFFSET(TH!B$1,SMALL(Dong,ROWS($1:48)),))</f>
        <v>41670</v>
      </c>
      <c r="B63" s="43" t="str">
        <f ca="1">IF(ROWS($1:48)&gt;COUNT(Dong),"",OFFSET(TH!C$1,SMALL(Dong,ROWS($1:48)),))</f>
        <v>CTGS</v>
      </c>
      <c r="C63" s="43">
        <f ca="1">IF(ROWS($1:48)&gt;COUNT(Dong),"",OFFSET(TH!D$1,SMALL(Dong,ROWS($1:48)),))</f>
        <v>41670</v>
      </c>
      <c r="D63" s="47" t="str">
        <f ca="1">IF(ROWS($1:48)&gt;COUNT(Dong),"",OFFSET(TH!E$1,SMALL(Dong,ROWS($1:48)),))</f>
        <v>Trích khấu hao nhà bảo vệ, đường</v>
      </c>
      <c r="E63" s="43" t="str">
        <f ca="1">IF(ROWS($1:48)&gt;COUNT(Dong),"",OFFSET(TH!H$1,SMALL(Dong,ROWS($1:48)),))</f>
        <v>2141</v>
      </c>
      <c r="F63" s="41">
        <f ca="1">IF(ROWS($1:48)&gt;COUNT(Dong),"",OFFSET(TH!F$1,SMALL(Dong,ROWS($1:48)),))</f>
        <v>28546837</v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28546837</v>
      </c>
      <c r="L63" s="41">
        <f t="shared" ca="1" si="5"/>
        <v>0</v>
      </c>
      <c r="M63" s="41">
        <f t="shared" ca="1" si="5"/>
        <v>0</v>
      </c>
    </row>
    <row r="64" spans="1:13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  <c r="M64" s="41">
        <f t="shared" ca="1" si="5"/>
        <v>0</v>
      </c>
    </row>
    <row r="65" spans="1:13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  <c r="M65" s="41">
        <f t="shared" ca="1" si="5"/>
        <v>0</v>
      </c>
    </row>
    <row r="66" spans="1:13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  <c r="M66" s="41">
        <f t="shared" ca="1" si="5"/>
        <v>0</v>
      </c>
    </row>
    <row r="67" spans="1:13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  <c r="M67" s="41">
        <f t="shared" ca="1" si="5"/>
        <v>0</v>
      </c>
    </row>
    <row r="68" spans="1:13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  <c r="M68" s="42"/>
    </row>
    <row r="69" spans="1:13">
      <c r="A69" s="43"/>
      <c r="B69" s="24"/>
      <c r="C69" s="43"/>
      <c r="D69" s="28" t="s">
        <v>32</v>
      </c>
      <c r="E69" s="23" t="s">
        <v>10</v>
      </c>
      <c r="F69" s="39">
        <f ca="1">SUM(F16:F68)</f>
        <v>170544249</v>
      </c>
      <c r="G69" s="39">
        <f t="shared" ref="G69:M69" ca="1" si="6">SUM(G15:G68)</f>
        <v>270000</v>
      </c>
      <c r="H69" s="39">
        <f t="shared" ca="1" si="6"/>
        <v>1946446</v>
      </c>
      <c r="I69" s="39">
        <f t="shared" ca="1" si="6"/>
        <v>10810747</v>
      </c>
      <c r="J69" s="39">
        <f t="shared" ca="1" si="6"/>
        <v>67601101</v>
      </c>
      <c r="K69" s="39">
        <f t="shared" ca="1" si="6"/>
        <v>32218003</v>
      </c>
      <c r="L69" s="39">
        <f t="shared" ref="L69" ca="1" si="7">SUM(L15:L68)</f>
        <v>55697952</v>
      </c>
      <c r="M69" s="39">
        <f t="shared" ca="1" si="6"/>
        <v>2000000</v>
      </c>
    </row>
    <row r="70" spans="1:13">
      <c r="A70" s="44"/>
      <c r="B70" s="25"/>
      <c r="C70" s="44"/>
      <c r="D70" s="29" t="s">
        <v>189</v>
      </c>
      <c r="E70" s="24"/>
      <c r="F70" s="41">
        <f ca="1">SUM(G70:M70)</f>
        <v>170544249</v>
      </c>
      <c r="G70" s="40">
        <f t="shared" ref="G70:M70" ca="1" si="8">G69</f>
        <v>270000</v>
      </c>
      <c r="H70" s="40">
        <f t="shared" ca="1" si="8"/>
        <v>1946446</v>
      </c>
      <c r="I70" s="40">
        <f t="shared" ca="1" si="8"/>
        <v>10810747</v>
      </c>
      <c r="J70" s="40">
        <f t="shared" ca="1" si="8"/>
        <v>67601101</v>
      </c>
      <c r="K70" s="40">
        <f t="shared" ca="1" si="8"/>
        <v>32218003</v>
      </c>
      <c r="L70" s="40">
        <f t="shared" ref="L70" ca="1" si="9">L69</f>
        <v>55697952</v>
      </c>
      <c r="M70" s="40">
        <f t="shared" ca="1" si="8"/>
        <v>2000000</v>
      </c>
    </row>
    <row r="71" spans="1:13">
      <c r="A71" s="26"/>
      <c r="B71" s="26"/>
      <c r="C71" s="26"/>
      <c r="D71" s="31" t="s">
        <v>33</v>
      </c>
      <c r="E71" s="26" t="s">
        <v>10</v>
      </c>
      <c r="F71" s="38">
        <f t="shared" ref="F71:M71" ca="1" si="10">F15+F69-F70</f>
        <v>0</v>
      </c>
      <c r="G71" s="38">
        <f t="shared" ca="1" si="10"/>
        <v>0</v>
      </c>
      <c r="H71" s="38">
        <f t="shared" ca="1" si="10"/>
        <v>0</v>
      </c>
      <c r="I71" s="38">
        <f t="shared" ca="1" si="10"/>
        <v>0</v>
      </c>
      <c r="J71" s="38">
        <f t="shared" ca="1" si="10"/>
        <v>0</v>
      </c>
      <c r="K71" s="38">
        <f t="shared" ca="1" si="10"/>
        <v>0</v>
      </c>
      <c r="L71" s="38">
        <f t="shared" ref="L71" ca="1" si="11">L15+L69-L70</f>
        <v>0</v>
      </c>
      <c r="M71" s="38">
        <f t="shared" ca="1" si="10"/>
        <v>0</v>
      </c>
    </row>
    <row r="73" spans="1:13">
      <c r="B73" s="45"/>
      <c r="C73" s="37" t="s">
        <v>34</v>
      </c>
    </row>
    <row r="74" spans="1:13">
      <c r="C74" s="37" t="s">
        <v>35</v>
      </c>
    </row>
    <row r="75" spans="1:13">
      <c r="E75" s="27"/>
      <c r="F75" s="27"/>
      <c r="G75" s="27"/>
      <c r="H75" s="27"/>
      <c r="I75" s="27"/>
      <c r="J75" s="64" t="str">
        <f>IF(OR($N$7=1,$N$7=4,$N$7=6,$N$7=9,$N$7=11),"Ngày  30  tháng  "&amp;$N$7&amp;"  năm 2015",IF(OR($N$7=3,$N$7=5,$N$7=7,$N$7=8,$N$7=10,$N$7=12),"Ngày  31  tháng  "&amp;$N$7&amp;"  năm 2015","Ngày  28  tháng  "&amp;$N$7&amp;"  năm 2015"))</f>
        <v>Ngày  30  tháng  1  năm 2015</v>
      </c>
      <c r="K75" s="64"/>
      <c r="L75" s="64"/>
      <c r="M75" s="64"/>
    </row>
    <row r="76" spans="1:13">
      <c r="B76" s="27"/>
      <c r="C76" s="20" t="s">
        <v>11</v>
      </c>
      <c r="D76" s="27"/>
      <c r="E76" s="27"/>
      <c r="F76" s="27"/>
      <c r="G76" s="27"/>
      <c r="H76" s="27"/>
      <c r="I76" s="27"/>
      <c r="J76" s="64" t="s">
        <v>12</v>
      </c>
      <c r="K76" s="64"/>
      <c r="L76" s="64"/>
      <c r="M76" s="64"/>
    </row>
    <row r="77" spans="1:13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/>
      <c r="M77" s="27" t="s">
        <v>13</v>
      </c>
    </row>
  </sheetData>
  <mergeCells count="14">
    <mergeCell ref="J76:M76"/>
    <mergeCell ref="G12:M12"/>
    <mergeCell ref="A11:A13"/>
    <mergeCell ref="B11:C11"/>
    <mergeCell ref="D11:D13"/>
    <mergeCell ref="E11:E13"/>
    <mergeCell ref="B12:B13"/>
    <mergeCell ref="C12:C13"/>
    <mergeCell ref="C10:M10"/>
    <mergeCell ref="A5:M5"/>
    <mergeCell ref="F12:F13"/>
    <mergeCell ref="F11:M11"/>
    <mergeCell ref="J75:M75"/>
    <mergeCell ref="A6:M6"/>
  </mergeCells>
  <phoneticPr fontId="30" type="noConversion"/>
  <dataValidations count="1">
    <dataValidation type="list" allowBlank="1" showInputMessage="1" showErrorMessage="1" sqref="N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N5 G13:I13 M13 K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25</v>
      </c>
      <c r="I2" s="50"/>
      <c r="J2" s="50"/>
      <c r="K2" s="50"/>
    </row>
    <row r="3" spans="1:12" ht="15" customHeight="1">
      <c r="A3" s="19" t="s">
        <v>17</v>
      </c>
      <c r="H3" s="20" t="s">
        <v>36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58" t="s">
        <v>26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48" t="s">
        <v>59</v>
      </c>
    </row>
    <row r="6" spans="1:12">
      <c r="A6" s="62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21" t="s">
        <v>23</v>
      </c>
    </row>
    <row r="7" spans="1:12" ht="16.5">
      <c r="B7" s="27"/>
      <c r="C7" s="27"/>
      <c r="D7" s="27"/>
      <c r="E7" s="37" t="s">
        <v>136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37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97</v>
      </c>
      <c r="G9" s="36"/>
      <c r="H9" s="36"/>
      <c r="I9" s="36"/>
      <c r="J9" s="36"/>
      <c r="K9" s="36"/>
    </row>
    <row r="10" spans="1:12" ht="9" customHeight="1">
      <c r="C10" s="57"/>
      <c r="D10" s="57"/>
      <c r="E10" s="57"/>
      <c r="F10" s="57"/>
      <c r="G10" s="57"/>
      <c r="H10" s="57"/>
      <c r="I10" s="57"/>
      <c r="J10" s="57"/>
      <c r="K10" s="57"/>
    </row>
    <row r="11" spans="1:12" ht="15.75" customHeight="1">
      <c r="A11" s="65" t="s">
        <v>28</v>
      </c>
      <c r="B11" s="63" t="s">
        <v>0</v>
      </c>
      <c r="C11" s="63"/>
      <c r="D11" s="65" t="s">
        <v>1</v>
      </c>
      <c r="E11" s="65" t="s">
        <v>2</v>
      </c>
      <c r="F11" s="63" t="s">
        <v>137</v>
      </c>
      <c r="G11" s="63"/>
      <c r="H11" s="63"/>
      <c r="I11" s="63"/>
      <c r="J11" s="63"/>
      <c r="K11" s="63"/>
    </row>
    <row r="12" spans="1:12" ht="15.75" customHeight="1">
      <c r="A12" s="65"/>
      <c r="B12" s="59" t="s">
        <v>4</v>
      </c>
      <c r="C12" s="59" t="s">
        <v>5</v>
      </c>
      <c r="D12" s="65"/>
      <c r="E12" s="65"/>
      <c r="F12" s="59" t="s">
        <v>29</v>
      </c>
      <c r="G12" s="66" t="s">
        <v>30</v>
      </c>
      <c r="H12" s="67"/>
      <c r="I12" s="67"/>
      <c r="J12" s="67"/>
      <c r="K12" s="68"/>
    </row>
    <row r="13" spans="1:12" ht="15" customHeight="1">
      <c r="A13" s="65"/>
      <c r="B13" s="59"/>
      <c r="C13" s="59"/>
      <c r="D13" s="65"/>
      <c r="E13" s="65"/>
      <c r="F13" s="59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31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32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138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33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34</v>
      </c>
    </row>
    <row r="39" spans="1:11">
      <c r="C39" s="37" t="s">
        <v>35</v>
      </c>
    </row>
    <row r="40" spans="1:11">
      <c r="E40" s="27"/>
      <c r="F40" s="27"/>
      <c r="G40" s="27"/>
      <c r="H40" s="27"/>
      <c r="I40" s="64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64"/>
      <c r="K40" s="64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64" t="s">
        <v>12</v>
      </c>
      <c r="J41" s="64"/>
      <c r="K41" s="64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C10:K10"/>
    <mergeCell ref="A5:K5"/>
    <mergeCell ref="F12:F13"/>
    <mergeCell ref="F11:K11"/>
    <mergeCell ref="I40:K40"/>
    <mergeCell ref="A6:K6"/>
    <mergeCell ref="I41:K41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2015-09-10T09:01:47Z</cp:lastPrinted>
  <dcterms:created xsi:type="dcterms:W3CDTF">1996-10-14T23:33:28Z</dcterms:created>
  <dcterms:modified xsi:type="dcterms:W3CDTF">2015-09-10T09:08:57Z</dcterms:modified>
</cp:coreProperties>
</file>