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235" windowHeight="8700" tabRatio="847" activeTab="11"/>
  </bookViews>
  <sheets>
    <sheet name="01" sheetId="3" r:id="rId1"/>
    <sheet name="02" sheetId="4" r:id="rId2"/>
    <sheet name="03" sheetId="9" r:id="rId3"/>
    <sheet name="04" sheetId="10" r:id="rId4"/>
    <sheet name="05" sheetId="11" r:id="rId5"/>
    <sheet name="06" sheetId="12" r:id="rId6"/>
    <sheet name="07" sheetId="13" r:id="rId7"/>
    <sheet name="08" sheetId="14" r:id="rId8"/>
    <sheet name="09" sheetId="5" r:id="rId9"/>
    <sheet name="10" sheetId="6" r:id="rId10"/>
    <sheet name="11" sheetId="7" r:id="rId11"/>
    <sheet name="12" sheetId="8" r:id="rId12"/>
  </sheets>
  <externalReferences>
    <externalReference r:id="rId13"/>
  </externalReferences>
  <definedNames>
    <definedName name="_Dau">IF(Loai=#REF!-1,ROW(Loai)-1,"")</definedName>
    <definedName name="_Dau1">IF(Loai1=#REF!-1,ROW(Loai1)-1,IF(Loai1=#REF!-2,ROW(Loai1)-1,IF(Loai1=#REF!-3,ROW(Loai1)-1,IF(Loai1=#REF!-4,ROW(Loai1)-1,0))))</definedName>
    <definedName name="_Dau2">IF(Loai2=#REF!-1,ROW(Loai2)-1,IF(Loai2=#REF!-2,ROW(Loai2)-1,IF(Loai2=#REF!-3,ROW(Loai2)-1,IF(Loai2=#REF!-4,ROW(Loai2)-1,IF(Loai2=#REF!-5,ROW(Loai2)-1,0)))))</definedName>
    <definedName name="_Dau3">IF(Loai3=#REF!-1,ROW(Loai3)-1,0)</definedName>
    <definedName name="_DSC5">'05'!$K$13:$K$61</definedName>
    <definedName name="_DSC6">'06'!$K$13:$K$90</definedName>
    <definedName name="_DSC7">'07'!$K$13:$K$88</definedName>
    <definedName name="_DSC8">'08'!$K$13:$K$97</definedName>
    <definedName name="_DSC9">'09'!$K$13:$K$70</definedName>
    <definedName name="_DSP1">'01'!$A$14:$A$53</definedName>
    <definedName name="_DSP10">'10'!$A$13:$A$63</definedName>
    <definedName name="_DSP11">'11'!$A$13:$A$76</definedName>
    <definedName name="_DSP12">'12'!$A$13:$A$115</definedName>
    <definedName name="_DSP2">'02'!$A$13:$A$69</definedName>
    <definedName name="_DSP3">'03'!$A$13:$A$100</definedName>
    <definedName name="_DSP4">'04'!$A$17:$A$89</definedName>
    <definedName name="_DSP5">'05'!$A$13:$A$82</definedName>
    <definedName name="_DSP6">'06'!$A$13:$A$109</definedName>
    <definedName name="_DSP7">'07'!$A$13:$A$88</definedName>
    <definedName name="_DSP8">'08'!$A$13:$A$111</definedName>
    <definedName name="_DSP9">'09'!$A$13:$A$76</definedName>
    <definedName name="_DST1">'01'!$I$14:$I$53</definedName>
    <definedName name="_DST10">'10'!$J$13:$J$53</definedName>
    <definedName name="_DST11">'11'!$H$13:$H$71</definedName>
    <definedName name="_DST12">'12'!$I$13:$I$115</definedName>
    <definedName name="_DST2">'02'!$J$13:$J$42</definedName>
    <definedName name="_DST3">'03'!$J$13:$J$76</definedName>
    <definedName name="_DST4">'04'!$J$17:$J$82</definedName>
    <definedName name="_DST5">'05'!$J$13:$J$61</definedName>
    <definedName name="_DST6">'06'!$J$13:$J$90</definedName>
    <definedName name="_DST7">'07'!$J$13:$J$88</definedName>
    <definedName name="_DST8">'08'!$J$13:$J$97</definedName>
    <definedName name="_DST9">'09'!$J$13:$J$70</definedName>
    <definedName name="_Fill" hidden="1">#REF!</definedName>
    <definedName name="_xlnm._FilterDatabase" localSheetId="0" hidden="1">'01'!$B$12:$L$55</definedName>
    <definedName name="_xlnm._FilterDatabase" localSheetId="1" hidden="1">'02'!$A$11:$M$61</definedName>
    <definedName name="_xlnm._FilterDatabase" localSheetId="2" hidden="1">'03'!$A$11:$P$78</definedName>
    <definedName name="_xlnm._FilterDatabase" localSheetId="3" hidden="1">'04'!$A$11:$N$107</definedName>
    <definedName name="_xlnm._FilterDatabase" localSheetId="4" hidden="1">'05'!$A$11:$N$60</definedName>
    <definedName name="_xlnm._FilterDatabase" localSheetId="5" hidden="1">'06'!$B$11:$M$92</definedName>
    <definedName name="_xlnm._FilterDatabase" localSheetId="6" hidden="1">'07'!$B$11:$M$91</definedName>
    <definedName name="_xlnm._FilterDatabase" localSheetId="7" hidden="1">'08'!$B$11:$M$99</definedName>
    <definedName name="_xlnm._FilterDatabase" localSheetId="8" hidden="1">'09'!$B$11:$M$70</definedName>
    <definedName name="_xlnm._FilterDatabase" localSheetId="9" hidden="1">'10'!$B$11:$M$53</definedName>
    <definedName name="_xlnm._FilterDatabase" localSheetId="10" hidden="1">'11'!$B$11:$K$70</definedName>
    <definedName name="_xlnm._FilterDatabase" localSheetId="11" hidden="1">'12'!$A$12:$K$96</definedName>
    <definedName name="Dong">IF(Loai=#REF!,ROW(Loai)-1,"")</definedName>
    <definedName name="Dong1">IF(Loai2=#REF!,ROW(Loai2)-1,"")</definedName>
    <definedName name="Dong2">IF(Loai1=#REF!,ROW(Loai1)-1,"")</definedName>
    <definedName name="Dong3">IF(Loai3=#REF!,ROW(Loai3)-1,"")</definedName>
    <definedName name="DSTM1">'01'!$A$14:$L$53</definedName>
    <definedName name="DSTM10">'10'!$A$13:$M$53</definedName>
    <definedName name="DSTM11">'11'!$A$13:$K$70</definedName>
    <definedName name="DSTM12">'12'!$A$13:$K$115</definedName>
    <definedName name="DSTM2">'02'!$A$13:$M$42</definedName>
    <definedName name="DSTM3">'03'!$A$13:$M$40</definedName>
    <definedName name="DSTM4">'04'!$A$17:$M$81</definedName>
    <definedName name="DSTM5">'05'!$A$13:$M$60</definedName>
    <definedName name="DSTM6">'06'!$A$13:$M$74</definedName>
    <definedName name="DSTM7">'07'!$A$13:$M$88</definedName>
    <definedName name="DSTM8">'08'!$A$13:$M$93</definedName>
    <definedName name="DSTM9">'09'!$A$13:$M$70</definedName>
    <definedName name="funtion1">IF(#REF!=1,#REF!,OFFSET(#REF!,SMALL([0]!_Dau3,COUNT([0]!_Dau3)),))</definedName>
    <definedName name="funtion2">IF(#REF!=1,#REF!,OFFSET(#REF!,SMALL([0]!_Dau2,COUNT([0]!_Dau2)),))</definedName>
    <definedName name="funtion3">IF(#REF!=1,#REF!,OFFSET(#REF!,SMALL(_Dau,COUNT(_Dau)),))</definedName>
    <definedName name="funtion4">IF(#REF!=1,#REF!,OFFSET(#REF!,SMALL(_Dau1,COUNT(_Dau1)),))</definedName>
    <definedName name="Loai">OFFSET(#REF!,,,COUNTA(#REF!))</definedName>
    <definedName name="Loai1">OFFSET(#REF!,,,COUNTA(#REF!))</definedName>
    <definedName name="Loai2">OFFSET(#REF!,,,COUNTA(#REF!))</definedName>
    <definedName name="Loai3">OFFSET(#REF!,,,COUNTA(#REF!))</definedName>
    <definedName name="_xlnm.Print_Area" localSheetId="0">'01'!$B$1:$L$88</definedName>
    <definedName name="_xlnm.Print_Area" localSheetId="1">'02'!$B$1:$L$65</definedName>
    <definedName name="_xlnm.Print_Area" localSheetId="2">'03'!$B$1:$L$81</definedName>
    <definedName name="_xlnm.Print_Area" localSheetId="3">'04'!$B$1:$L$76</definedName>
    <definedName name="_xlnm.Print_Area" localSheetId="4">'05'!$B$1:$L$77</definedName>
    <definedName name="_xlnm.Print_Area" localSheetId="5">'06'!$B$1:$L$96</definedName>
    <definedName name="_xlnm.Print_Area" localSheetId="6">'07'!$B$1:$L$74</definedName>
    <definedName name="_xlnm.Print_Area" localSheetId="7">'08'!$B$1:$L$70</definedName>
    <definedName name="_xlnm.Print_Area" localSheetId="8">'09'!$B$1:$L$79</definedName>
    <definedName name="_xlnm.Print_Area" localSheetId="9">'10'!$B$1:$L$62</definedName>
    <definedName name="_xlnm.Print_Titles" localSheetId="0">'01'!$10:$12</definedName>
    <definedName name="_xlnm.Print_Titles" localSheetId="1">'02'!$9:$11</definedName>
    <definedName name="_xlnm.Print_Titles" localSheetId="2">'03'!$9:$11</definedName>
    <definedName name="_xlnm.Print_Titles" localSheetId="3">'04'!$9:$11</definedName>
    <definedName name="_xlnm.Print_Titles" localSheetId="4">'05'!$9:$11</definedName>
    <definedName name="_xlnm.Print_Titles" localSheetId="5">'06'!$9:$11</definedName>
    <definedName name="_xlnm.Print_Titles" localSheetId="6">'07'!$9:$11</definedName>
    <definedName name="_xlnm.Print_Titles" localSheetId="7">'08'!$10:$11</definedName>
    <definedName name="_xlnm.Print_Titles" localSheetId="8">'09'!$10:$11</definedName>
    <definedName name="_xlnm.Print_Titles" localSheetId="9">'10'!$10:$12</definedName>
    <definedName name="_xlnm.Print_Titles" localSheetId="10">'11'!$10:$12</definedName>
    <definedName name="_xlnm.Print_Titles" localSheetId="11">'12'!$10:$12</definedName>
  </definedNames>
  <calcPr calcId="124519"/>
</workbook>
</file>

<file path=xl/calcChain.xml><?xml version="1.0" encoding="utf-8"?>
<calcChain xmlns="http://schemas.openxmlformats.org/spreadsheetml/2006/main">
  <c r="K71" i="9"/>
  <c r="L71"/>
  <c r="K72" s="1"/>
  <c r="L72"/>
  <c r="K82" i="3"/>
  <c r="I81"/>
  <c r="K73"/>
  <c r="L73"/>
  <c r="K74" s="1"/>
  <c r="L74"/>
  <c r="K13"/>
  <c r="A15" i="8"/>
  <c r="A16"/>
  <c r="A17"/>
  <c r="A18"/>
  <c r="A19"/>
  <c r="A20"/>
  <c r="A28"/>
  <c r="K75" i="3" l="1"/>
  <c r="L75"/>
  <c r="L76" s="1"/>
  <c r="J70" i="11"/>
  <c r="I70"/>
  <c r="J81" i="3"/>
  <c r="A78"/>
  <c r="K76" l="1"/>
  <c r="K77" s="1"/>
  <c r="J55" i="6"/>
  <c r="H95" i="8"/>
  <c r="I95"/>
  <c r="A94"/>
  <c r="H63" i="7"/>
  <c r="G63"/>
  <c r="A45"/>
  <c r="A46"/>
  <c r="A47"/>
  <c r="A48"/>
  <c r="A49"/>
  <c r="A50"/>
  <c r="A51"/>
  <c r="A52"/>
  <c r="A53"/>
  <c r="A54"/>
  <c r="A55"/>
  <c r="A56"/>
  <c r="A57"/>
  <c r="A58"/>
  <c r="A59"/>
  <c r="A60"/>
  <c r="A61"/>
  <c r="I55" i="6"/>
  <c r="A54"/>
  <c r="I72" i="5"/>
  <c r="J72"/>
  <c r="A71"/>
  <c r="I63" i="14"/>
  <c r="A45"/>
  <c r="A46"/>
  <c r="A47"/>
  <c r="A48"/>
  <c r="A49"/>
  <c r="A50"/>
  <c r="A51"/>
  <c r="A52"/>
  <c r="A53"/>
  <c r="A54"/>
  <c r="A55"/>
  <c r="A56"/>
  <c r="A57"/>
  <c r="A58"/>
  <c r="A59"/>
  <c r="A60"/>
  <c r="A61"/>
  <c r="I74" i="9"/>
  <c r="I67" i="13"/>
  <c r="I69" i="10"/>
  <c r="I89" i="12"/>
  <c r="A48" i="3"/>
  <c r="A49"/>
  <c r="A50"/>
  <c r="E81" i="10"/>
  <c r="J69"/>
  <c r="A68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E86" i="9"/>
  <c r="J74"/>
  <c r="A72"/>
  <c r="A62"/>
  <c r="A61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A14" i="8"/>
  <c r="A44" i="7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A48" i="6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A48" i="5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E75" i="14"/>
  <c r="J63"/>
  <c r="A62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J67" i="13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J89" i="12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A48" i="11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E70" i="4"/>
  <c r="J58"/>
  <c r="I58"/>
  <c r="A57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L14" i="3"/>
  <c r="K14"/>
  <c r="L77" l="1"/>
  <c r="L78" s="1"/>
  <c r="K78"/>
  <c r="K15"/>
  <c r="L15"/>
  <c r="L16" l="1"/>
  <c r="K16"/>
  <c r="K17" l="1"/>
  <c r="L17"/>
  <c r="K18" s="1"/>
  <c r="L18" l="1"/>
  <c r="K19" s="1"/>
  <c r="L19" l="1"/>
  <c r="K20" s="1"/>
  <c r="L20" l="1"/>
  <c r="K21" s="1"/>
  <c r="L21" l="1"/>
  <c r="L22" s="1"/>
  <c r="K22"/>
  <c r="K23" s="1"/>
  <c r="L23" l="1"/>
  <c r="L24" s="1"/>
  <c r="K24" l="1"/>
  <c r="K25" s="1"/>
  <c r="L25" l="1"/>
  <c r="L26" s="1"/>
  <c r="K26" l="1"/>
  <c r="K27" s="1"/>
  <c r="L27" l="1"/>
  <c r="L28" s="1"/>
  <c r="K28" l="1"/>
  <c r="K29" s="1"/>
  <c r="L29" l="1"/>
  <c r="L30" s="1"/>
  <c r="A14"/>
  <c r="A15"/>
  <c r="A16"/>
  <c r="A17"/>
  <c r="A18"/>
  <c r="A19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K30" l="1"/>
  <c r="K31" s="1"/>
  <c r="L31" l="1"/>
  <c r="L32" s="1"/>
  <c r="K32" l="1"/>
  <c r="K33" s="1"/>
  <c r="L33" l="1"/>
  <c r="L34" s="1"/>
  <c r="K34" l="1"/>
  <c r="K35" s="1"/>
  <c r="L35" l="1"/>
  <c r="L36" s="1"/>
  <c r="K36" l="1"/>
  <c r="K37" s="1"/>
  <c r="L37" l="1"/>
  <c r="L38" s="1"/>
  <c r="K38" l="1"/>
  <c r="K39" s="1"/>
  <c r="L39" l="1"/>
  <c r="L40" s="1"/>
  <c r="K40" l="1"/>
  <c r="K41" s="1"/>
  <c r="L41" l="1"/>
  <c r="L42" s="1"/>
  <c r="K42" l="1"/>
  <c r="K43" s="1"/>
  <c r="L43" l="1"/>
  <c r="L44" s="1"/>
  <c r="K44" l="1"/>
  <c r="K45" s="1"/>
  <c r="K13" i="4" l="1"/>
  <c r="K59" s="1"/>
  <c r="K13" i="9" s="1"/>
  <c r="L45" i="3"/>
  <c r="L46" s="1"/>
  <c r="K46" l="1"/>
  <c r="K47" s="1"/>
  <c r="L47" l="1"/>
  <c r="L48" s="1"/>
  <c r="K48" l="1"/>
  <c r="K49" s="1"/>
  <c r="L49" l="1"/>
  <c r="L50" s="1"/>
  <c r="K50"/>
  <c r="K51" s="1"/>
  <c r="L51" l="1"/>
  <c r="L52" s="1"/>
  <c r="L14" i="4"/>
  <c r="K14"/>
  <c r="K52" i="3" l="1"/>
  <c r="K53" s="1"/>
  <c r="K15" i="4"/>
  <c r="K75" i="9"/>
  <c r="K13" i="10" s="1"/>
  <c r="L14" i="9"/>
  <c r="K14"/>
  <c r="L15" i="4"/>
  <c r="L53" i="3" l="1"/>
  <c r="L54" s="1"/>
  <c r="K15" i="9"/>
  <c r="L16" i="4"/>
  <c r="K16"/>
  <c r="L14" i="10"/>
  <c r="K70"/>
  <c r="K13" i="11" s="1"/>
  <c r="K14" i="10"/>
  <c r="K15" s="1"/>
  <c r="L15" i="9"/>
  <c r="L16" s="1"/>
  <c r="K54" i="3" l="1"/>
  <c r="K55" s="1"/>
  <c r="L17" i="4"/>
  <c r="L15" i="10"/>
  <c r="L16" s="1"/>
  <c r="K14" i="11"/>
  <c r="K71"/>
  <c r="K13" i="12" s="1"/>
  <c r="L14" i="11"/>
  <c r="K16" i="9"/>
  <c r="K17" s="1"/>
  <c r="K17" i="4"/>
  <c r="K18" s="1"/>
  <c r="L15" i="11" l="1"/>
  <c r="L55" i="3"/>
  <c r="L56" s="1"/>
  <c r="L17" i="9"/>
  <c r="L18" s="1"/>
  <c r="K16" i="10"/>
  <c r="K17" s="1"/>
  <c r="K90" i="12"/>
  <c r="L14"/>
  <c r="K14"/>
  <c r="L18" i="4"/>
  <c r="L19" s="1"/>
  <c r="K15" i="11"/>
  <c r="K16" s="1"/>
  <c r="L17" i="10"/>
  <c r="K18" s="1"/>
  <c r="K56" i="3" l="1"/>
  <c r="K57" s="1"/>
  <c r="L57"/>
  <c r="L58" s="1"/>
  <c r="L18" i="10"/>
  <c r="L19" s="1"/>
  <c r="K15" i="12"/>
  <c r="K18" i="9"/>
  <c r="K19" s="1"/>
  <c r="L16" i="11"/>
  <c r="L17" s="1"/>
  <c r="K19" i="4"/>
  <c r="K20" s="1"/>
  <c r="L15" i="12"/>
  <c r="K19" i="10"/>
  <c r="L20" i="4" l="1"/>
  <c r="L21" s="1"/>
  <c r="K58" i="3"/>
  <c r="K59" s="1"/>
  <c r="K20" i="10"/>
  <c r="K17" i="11"/>
  <c r="K18" s="1"/>
  <c r="L19" i="9"/>
  <c r="L20" s="1"/>
  <c r="K21" i="4"/>
  <c r="K22" s="1"/>
  <c r="L16" i="12"/>
  <c r="K16"/>
  <c r="L20" i="10"/>
  <c r="L21" s="1"/>
  <c r="L59" i="3" l="1"/>
  <c r="L60" s="1"/>
  <c r="L18" i="11"/>
  <c r="L19" s="1"/>
  <c r="K20" i="9"/>
  <c r="L21" s="1"/>
  <c r="L17" i="12"/>
  <c r="K17"/>
  <c r="L22" i="4"/>
  <c r="L23" s="1"/>
  <c r="K21" i="10"/>
  <c r="K22" s="1"/>
  <c r="K19" i="11" l="1"/>
  <c r="K20" s="1"/>
  <c r="K60" i="3"/>
  <c r="K61" s="1"/>
  <c r="K18" i="12"/>
  <c r="K21" i="9"/>
  <c r="K22" s="1"/>
  <c r="K23" i="4"/>
  <c r="K24" s="1"/>
  <c r="L18" i="12"/>
  <c r="L22" i="10"/>
  <c r="L23" s="1"/>
  <c r="L20" i="11" l="1"/>
  <c r="L21" s="1"/>
  <c r="L19" i="12"/>
  <c r="K19"/>
  <c r="L22" i="9"/>
  <c r="L23" s="1"/>
  <c r="L61" i="3"/>
  <c r="L24" i="4"/>
  <c r="L25" s="1"/>
  <c r="K23" i="10"/>
  <c r="K24" s="1"/>
  <c r="K21" i="11" l="1"/>
  <c r="L20" i="12"/>
  <c r="K20"/>
  <c r="K23" i="9"/>
  <c r="K24" s="1"/>
  <c r="K25" i="4"/>
  <c r="K26" s="1"/>
  <c r="L62" i="3"/>
  <c r="K62"/>
  <c r="K63" s="1"/>
  <c r="L24" i="9"/>
  <c r="L25" s="1"/>
  <c r="L24" i="10"/>
  <c r="L25" s="1"/>
  <c r="K22" i="11" l="1"/>
  <c r="L22"/>
  <c r="K21" i="12"/>
  <c r="L21"/>
  <c r="L26" i="4"/>
  <c r="K27" s="1"/>
  <c r="L63" i="3"/>
  <c r="L64" s="1"/>
  <c r="L27" i="4"/>
  <c r="L28" s="1"/>
  <c r="K25" i="9"/>
  <c r="K25" i="10"/>
  <c r="K26" s="1"/>
  <c r="L23" i="11" l="1"/>
  <c r="K23"/>
  <c r="L22" i="12"/>
  <c r="K22"/>
  <c r="K28" i="4"/>
  <c r="K29" s="1"/>
  <c r="K64" i="3"/>
  <c r="K26" i="9"/>
  <c r="L26"/>
  <c r="L29" i="4"/>
  <c r="L30" s="1"/>
  <c r="L26" i="10"/>
  <c r="L27" s="1"/>
  <c r="K24" i="11" l="1"/>
  <c r="L24"/>
  <c r="K23" i="12"/>
  <c r="L23"/>
  <c r="K65" i="3"/>
  <c r="L65"/>
  <c r="L66" s="1"/>
  <c r="K27" i="9"/>
  <c r="K30" i="4"/>
  <c r="K31" s="1"/>
  <c r="L27" i="9"/>
  <c r="K27" i="10"/>
  <c r="K28" s="1"/>
  <c r="L25" i="11" l="1"/>
  <c r="K25"/>
  <c r="L24" i="12"/>
  <c r="K24"/>
  <c r="K66" i="3"/>
  <c r="K67" s="1"/>
  <c r="L31" i="4"/>
  <c r="L32" s="1"/>
  <c r="L28" i="9"/>
  <c r="K28"/>
  <c r="K32" i="4"/>
  <c r="K33" s="1"/>
  <c r="L28" i="10"/>
  <c r="L29" s="1"/>
  <c r="K26" i="11" l="1"/>
  <c r="L26"/>
  <c r="L27" s="1"/>
  <c r="K25" i="12"/>
  <c r="L25"/>
  <c r="L67" i="3"/>
  <c r="L68" s="1"/>
  <c r="K29" i="9"/>
  <c r="L29"/>
  <c r="L33" i="4"/>
  <c r="L34" s="1"/>
  <c r="K29" i="10"/>
  <c r="K30" s="1"/>
  <c r="K27" i="11" l="1"/>
  <c r="L26" i="12"/>
  <c r="K26"/>
  <c r="K68" i="3"/>
  <c r="K69" s="1"/>
  <c r="L30" i="9"/>
  <c r="K30"/>
  <c r="L30" i="10"/>
  <c r="L31" s="1"/>
  <c r="K34" i="4"/>
  <c r="K35" s="1"/>
  <c r="K28" i="11" l="1"/>
  <c r="L28"/>
  <c r="K27" i="12"/>
  <c r="K31" i="10"/>
  <c r="K32" s="1"/>
  <c r="L27" i="12"/>
  <c r="L28" s="1"/>
  <c r="L69" i="3"/>
  <c r="L70" s="1"/>
  <c r="L31" i="9"/>
  <c r="L35" i="4"/>
  <c r="L36" s="1"/>
  <c r="K31" i="9"/>
  <c r="K32" s="1"/>
  <c r="L32" i="10"/>
  <c r="L33" s="1"/>
  <c r="L29" i="11" l="1"/>
  <c r="K33" i="10"/>
  <c r="K29" i="11"/>
  <c r="K30" s="1"/>
  <c r="K28" i="12"/>
  <c r="K34" i="10"/>
  <c r="K70" i="3"/>
  <c r="K71" s="1"/>
  <c r="L32" i="9"/>
  <c r="L33" s="1"/>
  <c r="K36" i="4"/>
  <c r="K37" s="1"/>
  <c r="K33" i="9"/>
  <c r="K34" s="1"/>
  <c r="L37" i="4"/>
  <c r="L38" s="1"/>
  <c r="L34" i="10"/>
  <c r="L30" i="11" l="1"/>
  <c r="L31" s="1"/>
  <c r="L35" i="10"/>
  <c r="K29" i="12"/>
  <c r="L29"/>
  <c r="L71" i="3"/>
  <c r="L72" s="1"/>
  <c r="K38" i="4"/>
  <c r="K39" s="1"/>
  <c r="L34" i="9"/>
  <c r="K35" i="10"/>
  <c r="K36" s="1"/>
  <c r="K13" i="13"/>
  <c r="K31" i="11" l="1"/>
  <c r="K32" s="1"/>
  <c r="K30" i="12"/>
  <c r="L30"/>
  <c r="K72" i="3"/>
  <c r="L39" i="4"/>
  <c r="L40" s="1"/>
  <c r="K35" i="9"/>
  <c r="L35"/>
  <c r="L36" i="10"/>
  <c r="L37" s="1"/>
  <c r="K68" i="13"/>
  <c r="K13" i="14" s="1"/>
  <c r="K14" i="13"/>
  <c r="L14"/>
  <c r="L32" i="11" l="1"/>
  <c r="L33" s="1"/>
  <c r="L31" i="12"/>
  <c r="K31"/>
  <c r="L36" i="9"/>
  <c r="K40" i="4"/>
  <c r="K41" s="1"/>
  <c r="K36" i="9"/>
  <c r="K37" i="10"/>
  <c r="K38" s="1"/>
  <c r="L15" i="13"/>
  <c r="L38" i="10"/>
  <c r="L39" s="1"/>
  <c r="K64" i="14"/>
  <c r="K13" i="5" s="1"/>
  <c r="L14" i="14"/>
  <c r="K14"/>
  <c r="K15" i="13"/>
  <c r="K33" i="11" l="1"/>
  <c r="K34" s="1"/>
  <c r="L34"/>
  <c r="K32" i="12"/>
  <c r="L32"/>
  <c r="L41" i="4"/>
  <c r="L42" s="1"/>
  <c r="K16" i="13"/>
  <c r="K37" i="9"/>
  <c r="L37"/>
  <c r="K15" i="14"/>
  <c r="K39" i="10"/>
  <c r="K40" s="1"/>
  <c r="K73" i="5"/>
  <c r="K13" i="6" s="1"/>
  <c r="K14" i="5"/>
  <c r="L14"/>
  <c r="L16" i="13"/>
  <c r="L15" i="14"/>
  <c r="L16" s="1"/>
  <c r="L35" i="11" l="1"/>
  <c r="K35"/>
  <c r="L33" i="12"/>
  <c r="K33"/>
  <c r="L17" i="13"/>
  <c r="K42" i="4"/>
  <c r="K43" s="1"/>
  <c r="L15" i="5"/>
  <c r="K38" i="9"/>
  <c r="L38"/>
  <c r="K17" i="13"/>
  <c r="L40" i="10"/>
  <c r="L41" s="1"/>
  <c r="K14" i="6"/>
  <c r="L14"/>
  <c r="K56"/>
  <c r="I13" i="7" s="1"/>
  <c r="K16" i="14"/>
  <c r="K17" s="1"/>
  <c r="K15" i="5"/>
  <c r="K18" i="13" l="1"/>
  <c r="K36" i="11"/>
  <c r="L36"/>
  <c r="K34" i="12"/>
  <c r="L34"/>
  <c r="L43" i="4"/>
  <c r="L44" s="1"/>
  <c r="K16" i="5"/>
  <c r="K44" i="4"/>
  <c r="K45" s="1"/>
  <c r="L18" i="13"/>
  <c r="L19" s="1"/>
  <c r="L39" i="9"/>
  <c r="K39"/>
  <c r="L15" i="6"/>
  <c r="K41" i="10"/>
  <c r="K42" s="1"/>
  <c r="K15" i="6"/>
  <c r="I14" i="7"/>
  <c r="J14"/>
  <c r="I64"/>
  <c r="J13" i="8" s="1"/>
  <c r="L16" i="5"/>
  <c r="L17" i="14"/>
  <c r="L18" s="1"/>
  <c r="L37" i="11" l="1"/>
  <c r="K37"/>
  <c r="K38" s="1"/>
  <c r="L35" i="12"/>
  <c r="K35"/>
  <c r="K36" s="1"/>
  <c r="L17" i="5"/>
  <c r="L45" i="4"/>
  <c r="L46" s="1"/>
  <c r="K19" i="13"/>
  <c r="K20" s="1"/>
  <c r="L42" i="10"/>
  <c r="L43" s="1"/>
  <c r="K16" i="6"/>
  <c r="L16"/>
  <c r="K40" i="9"/>
  <c r="L40"/>
  <c r="L41" s="1"/>
  <c r="J15" i="7"/>
  <c r="I15"/>
  <c r="J96" i="8"/>
  <c r="K14"/>
  <c r="J14"/>
  <c r="K18" i="14"/>
  <c r="K19" s="1"/>
  <c r="K17" i="5"/>
  <c r="K17" i="6" l="1"/>
  <c r="L38" i="11"/>
  <c r="K18" i="5"/>
  <c r="L20" i="13"/>
  <c r="L21" s="1"/>
  <c r="L36" i="12"/>
  <c r="L37" s="1"/>
  <c r="K46" i="4"/>
  <c r="K47" s="1"/>
  <c r="L17" i="6"/>
  <c r="K18" s="1"/>
  <c r="K15" i="8"/>
  <c r="J15"/>
  <c r="K43" i="10"/>
  <c r="K44" s="1"/>
  <c r="J16" i="7"/>
  <c r="I16"/>
  <c r="K41" i="9"/>
  <c r="K42" s="1"/>
  <c r="L18" i="5"/>
  <c r="L19" i="14"/>
  <c r="L20" s="1"/>
  <c r="L39" i="11" l="1"/>
  <c r="K39"/>
  <c r="K40" s="1"/>
  <c r="L19" i="5"/>
  <c r="K21" i="13"/>
  <c r="L44" i="10"/>
  <c r="L45" s="1"/>
  <c r="K37" i="12"/>
  <c r="K38" s="1"/>
  <c r="L18" i="6"/>
  <c r="K19" s="1"/>
  <c r="J16" i="8"/>
  <c r="L47" i="4"/>
  <c r="L48" s="1"/>
  <c r="K16" i="8"/>
  <c r="K17" s="1"/>
  <c r="K20" i="14"/>
  <c r="K21" s="1"/>
  <c r="K45" i="10"/>
  <c r="K46" s="1"/>
  <c r="K19" i="5"/>
  <c r="K20" s="1"/>
  <c r="L42" i="9"/>
  <c r="L43" s="1"/>
  <c r="J17" i="7"/>
  <c r="I17"/>
  <c r="J17" i="8" l="1"/>
  <c r="J18" s="1"/>
  <c r="L21" i="14"/>
  <c r="L22" s="1"/>
  <c r="L19" i="6"/>
  <c r="L20" s="1"/>
  <c r="L40" i="11"/>
  <c r="K22" i="13"/>
  <c r="L22"/>
  <c r="L38" i="12"/>
  <c r="L39" s="1"/>
  <c r="K48" i="4"/>
  <c r="L20" i="5"/>
  <c r="L21" s="1"/>
  <c r="K22" i="14"/>
  <c r="K23" s="1"/>
  <c r="L46" i="10"/>
  <c r="L23" i="14"/>
  <c r="L24" s="1"/>
  <c r="K43" i="9"/>
  <c r="I18" i="7"/>
  <c r="J18"/>
  <c r="K18" i="8" l="1"/>
  <c r="K19" s="1"/>
  <c r="K20" i="6"/>
  <c r="K21" s="1"/>
  <c r="K24" i="14"/>
  <c r="K25" s="1"/>
  <c r="L41" i="11"/>
  <c r="K41"/>
  <c r="K42" s="1"/>
  <c r="L23" i="13"/>
  <c r="K23"/>
  <c r="K39" i="12"/>
  <c r="K40" s="1"/>
  <c r="K49" i="4"/>
  <c r="L49"/>
  <c r="K21" i="5"/>
  <c r="K22" s="1"/>
  <c r="J19" i="8"/>
  <c r="L21" i="6"/>
  <c r="L22" s="1"/>
  <c r="K47" i="10"/>
  <c r="L47"/>
  <c r="I19" i="7"/>
  <c r="L44" i="9"/>
  <c r="K44"/>
  <c r="J19" i="7"/>
  <c r="L25" i="14" l="1"/>
  <c r="L26" s="1"/>
  <c r="L22" i="5"/>
  <c r="L23" s="1"/>
  <c r="L42" i="11"/>
  <c r="L43" s="1"/>
  <c r="K24" i="13"/>
  <c r="L24"/>
  <c r="L40" i="12"/>
  <c r="L41" s="1"/>
  <c r="L50" i="4"/>
  <c r="J20" i="7"/>
  <c r="L48" i="10"/>
  <c r="K50" i="4"/>
  <c r="K51" s="1"/>
  <c r="K22" i="6"/>
  <c r="K23" s="1"/>
  <c r="J20" i="8"/>
  <c r="K20"/>
  <c r="K48" i="10"/>
  <c r="L45" i="9"/>
  <c r="I20" i="7"/>
  <c r="I21" s="1"/>
  <c r="K45" i="9"/>
  <c r="K46" s="1"/>
  <c r="K26" i="14"/>
  <c r="K27" s="1"/>
  <c r="K23" i="5" l="1"/>
  <c r="K24" s="1"/>
  <c r="J21" i="7"/>
  <c r="J22" s="1"/>
  <c r="L25" i="13"/>
  <c r="K43" i="11"/>
  <c r="K44" s="1"/>
  <c r="L23" i="6"/>
  <c r="L24" s="1"/>
  <c r="K25" i="13"/>
  <c r="K41" i="12"/>
  <c r="K42" s="1"/>
  <c r="K49" i="10"/>
  <c r="L51" i="4"/>
  <c r="L52" s="1"/>
  <c r="K21" i="8"/>
  <c r="L49" i="10"/>
  <c r="J21" i="8"/>
  <c r="J22" s="1"/>
  <c r="L24" i="5"/>
  <c r="L46" i="9"/>
  <c r="L47" s="1"/>
  <c r="K24" i="6"/>
  <c r="K25" s="1"/>
  <c r="L27" i="14"/>
  <c r="L28" s="1"/>
  <c r="I22" i="7" l="1"/>
  <c r="I23" s="1"/>
  <c r="K26" i="13"/>
  <c r="L44" i="11"/>
  <c r="L45" s="1"/>
  <c r="L25" i="6"/>
  <c r="L26" s="1"/>
  <c r="L26" i="13"/>
  <c r="L27" s="1"/>
  <c r="L42" i="12"/>
  <c r="L50" i="10"/>
  <c r="K52" i="4"/>
  <c r="K53" s="1"/>
  <c r="K50" i="10"/>
  <c r="K51" s="1"/>
  <c r="K22" i="8"/>
  <c r="K23" s="1"/>
  <c r="L25" i="5"/>
  <c r="K25"/>
  <c r="K47" i="9"/>
  <c r="K48" s="1"/>
  <c r="K28" i="14"/>
  <c r="K29" s="1"/>
  <c r="J23" i="7" l="1"/>
  <c r="K26" i="6"/>
  <c r="K27" s="1"/>
  <c r="K45" i="11"/>
  <c r="L46" s="1"/>
  <c r="K27" i="13"/>
  <c r="K28" s="1"/>
  <c r="K46" i="11"/>
  <c r="L28" i="13"/>
  <c r="L29" s="1"/>
  <c r="L43" i="12"/>
  <c r="K43"/>
  <c r="L53" i="4"/>
  <c r="L54" s="1"/>
  <c r="J23" i="8"/>
  <c r="J24" s="1"/>
  <c r="L51" i="10"/>
  <c r="L52" s="1"/>
  <c r="L26" i="5"/>
  <c r="L48" i="9"/>
  <c r="L49" s="1"/>
  <c r="K26" i="5"/>
  <c r="L29" i="14"/>
  <c r="L27" i="6"/>
  <c r="L28" s="1"/>
  <c r="I24" i="7" l="1"/>
  <c r="J24"/>
  <c r="K47" i="11"/>
  <c r="L47"/>
  <c r="L48" s="1"/>
  <c r="K29" i="13"/>
  <c r="K30" s="1"/>
  <c r="K44" i="12"/>
  <c r="L44"/>
  <c r="K24" i="8"/>
  <c r="J25" s="1"/>
  <c r="K54" i="4"/>
  <c r="K55" s="1"/>
  <c r="K49" i="9"/>
  <c r="L50" s="1"/>
  <c r="K52" i="10"/>
  <c r="K53" s="1"/>
  <c r="K27" i="5"/>
  <c r="L27"/>
  <c r="K28" i="6"/>
  <c r="K29" s="1"/>
  <c r="L30" i="14"/>
  <c r="K30"/>
  <c r="K25" i="8" l="1"/>
  <c r="K26" s="1"/>
  <c r="J25" i="7"/>
  <c r="I25"/>
  <c r="J26" s="1"/>
  <c r="K48" i="11"/>
  <c r="K49" s="1"/>
  <c r="L49"/>
  <c r="L50" s="1"/>
  <c r="L30" i="13"/>
  <c r="L31" s="1"/>
  <c r="K45" i="12"/>
  <c r="L45"/>
  <c r="L28" i="5"/>
  <c r="L55" i="4"/>
  <c r="L56" s="1"/>
  <c r="J26" i="8"/>
  <c r="K50" i="9"/>
  <c r="K51" s="1"/>
  <c r="L53" i="10"/>
  <c r="L54" s="1"/>
  <c r="K28" i="5"/>
  <c r="L29" i="6"/>
  <c r="L30" s="1"/>
  <c r="K31" i="14"/>
  <c r="L31"/>
  <c r="I26" i="7" l="1"/>
  <c r="J27" s="1"/>
  <c r="K50" i="11"/>
  <c r="K51" s="1"/>
  <c r="K31" i="13"/>
  <c r="K32" s="1"/>
  <c r="K29" i="5"/>
  <c r="L46" i="12"/>
  <c r="K46"/>
  <c r="K47" s="1"/>
  <c r="K56" i="4"/>
  <c r="K27" i="8"/>
  <c r="K54" i="10"/>
  <c r="K55" s="1"/>
  <c r="L51" i="9"/>
  <c r="J27" i="8"/>
  <c r="L32" i="14"/>
  <c r="K30" i="6"/>
  <c r="K31" s="1"/>
  <c r="L29" i="5"/>
  <c r="K32" i="14"/>
  <c r="I27" i="7" l="1"/>
  <c r="I28" s="1"/>
  <c r="L32" i="13"/>
  <c r="L33" s="1"/>
  <c r="J28" i="7"/>
  <c r="J29" s="1"/>
  <c r="L30" i="5"/>
  <c r="L51" i="11"/>
  <c r="K33" i="14"/>
  <c r="K33" i="13"/>
  <c r="K34" s="1"/>
  <c r="L33" i="14"/>
  <c r="L34" s="1"/>
  <c r="L47" i="12"/>
  <c r="L48" s="1"/>
  <c r="J28" i="8"/>
  <c r="L55" i="10"/>
  <c r="L56" s="1"/>
  <c r="K52" i="9"/>
  <c r="L52"/>
  <c r="K28" i="8"/>
  <c r="K29" s="1"/>
  <c r="L31" i="6"/>
  <c r="L32" s="1"/>
  <c r="K30" i="5"/>
  <c r="K31" s="1"/>
  <c r="K34" i="14"/>
  <c r="I29" i="7" l="1"/>
  <c r="I30" s="1"/>
  <c r="L52" i="11"/>
  <c r="K52"/>
  <c r="K53" s="1"/>
  <c r="L34" i="13"/>
  <c r="L35" s="1"/>
  <c r="K48" i="12"/>
  <c r="K49" s="1"/>
  <c r="K56" i="10"/>
  <c r="K32" i="6"/>
  <c r="K33" s="1"/>
  <c r="K53" i="9"/>
  <c r="J29" i="8"/>
  <c r="J30" s="1"/>
  <c r="L53" i="9"/>
  <c r="L31" i="5"/>
  <c r="L32" s="1"/>
  <c r="K35" i="14"/>
  <c r="L35"/>
  <c r="J30" i="7" l="1"/>
  <c r="J31" s="1"/>
  <c r="L53" i="11"/>
  <c r="L49" i="12"/>
  <c r="L50" s="1"/>
  <c r="K35" i="13"/>
  <c r="L36" i="14"/>
  <c r="K36" i="13"/>
  <c r="L36"/>
  <c r="L33" i="6"/>
  <c r="L34" s="1"/>
  <c r="K57" i="10"/>
  <c r="L57"/>
  <c r="L54" i="9"/>
  <c r="K54"/>
  <c r="K30" i="8"/>
  <c r="K31" s="1"/>
  <c r="K32" i="5"/>
  <c r="K33" s="1"/>
  <c r="K36" i="14"/>
  <c r="I31" i="7" l="1"/>
  <c r="I32" s="1"/>
  <c r="K37" i="14"/>
  <c r="K50" i="12"/>
  <c r="K51" s="1"/>
  <c r="K54" i="11"/>
  <c r="L54"/>
  <c r="L37" i="13"/>
  <c r="K34" i="6"/>
  <c r="K35" s="1"/>
  <c r="K37" i="13"/>
  <c r="K58" i="10"/>
  <c r="K55" i="9"/>
  <c r="L58" i="10"/>
  <c r="L59" s="1"/>
  <c r="J31" i="8"/>
  <c r="J32" s="1"/>
  <c r="L55" i="9"/>
  <c r="L56" s="1"/>
  <c r="L33" i="5"/>
  <c r="L34" s="1"/>
  <c r="L37" i="14"/>
  <c r="L38" l="1"/>
  <c r="J32" i="7"/>
  <c r="J33" s="1"/>
  <c r="L35" i="6"/>
  <c r="L36" s="1"/>
  <c r="L51" i="12"/>
  <c r="L52" s="1"/>
  <c r="L55" i="11"/>
  <c r="K55"/>
  <c r="K56" s="1"/>
  <c r="K34" i="5"/>
  <c r="K35" s="1"/>
  <c r="K52" i="12"/>
  <c r="K53" s="1"/>
  <c r="K38" i="13"/>
  <c r="L38"/>
  <c r="K59" i="10"/>
  <c r="K60" s="1"/>
  <c r="K56" i="9"/>
  <c r="K57" s="1"/>
  <c r="K32" i="8"/>
  <c r="K33" s="1"/>
  <c r="L35" i="5"/>
  <c r="K36" i="6"/>
  <c r="K38" i="14"/>
  <c r="K39" s="1"/>
  <c r="K37" i="6" l="1"/>
  <c r="L39" i="13"/>
  <c r="I33" i="7"/>
  <c r="I34" s="1"/>
  <c r="L53" i="12"/>
  <c r="L56" i="11"/>
  <c r="L57" s="1"/>
  <c r="L54" i="12"/>
  <c r="K54"/>
  <c r="K39" i="13"/>
  <c r="K40" s="1"/>
  <c r="L60" i="10"/>
  <c r="L57" i="9"/>
  <c r="L58" s="1"/>
  <c r="J33" i="8"/>
  <c r="J34" s="1"/>
  <c r="L36" i="5"/>
  <c r="K36"/>
  <c r="L37" i="6"/>
  <c r="L38" s="1"/>
  <c r="L39" i="14"/>
  <c r="L40" s="1"/>
  <c r="J34" i="7" l="1"/>
  <c r="J35" s="1"/>
  <c r="K57" i="11"/>
  <c r="K58" s="1"/>
  <c r="K37" i="5"/>
  <c r="L55" i="12"/>
  <c r="K55"/>
  <c r="L40" i="13"/>
  <c r="K61" i="10"/>
  <c r="L61"/>
  <c r="K58" i="9"/>
  <c r="K59" s="1"/>
  <c r="K34" i="8"/>
  <c r="K35" s="1"/>
  <c r="L37" i="5"/>
  <c r="L38" s="1"/>
  <c r="K38" i="6"/>
  <c r="K39" s="1"/>
  <c r="K40" i="14"/>
  <c r="K41" s="1"/>
  <c r="I35" i="7" l="1"/>
  <c r="I36" s="1"/>
  <c r="L58" i="11"/>
  <c r="L59" s="1"/>
  <c r="K56" i="12"/>
  <c r="L41" i="13"/>
  <c r="K41"/>
  <c r="L56" i="12"/>
  <c r="K62" i="10"/>
  <c r="L62"/>
  <c r="J35" i="8"/>
  <c r="J36" s="1"/>
  <c r="L59" i="9"/>
  <c r="L60" s="1"/>
  <c r="K38" i="5"/>
  <c r="K39" s="1"/>
  <c r="L39" i="6"/>
  <c r="L41" i="14"/>
  <c r="L42" s="1"/>
  <c r="K36" i="8" l="1"/>
  <c r="K37" s="1"/>
  <c r="J36" i="7"/>
  <c r="J37" s="1"/>
  <c r="L57" i="12"/>
  <c r="K59" i="11"/>
  <c r="K60" s="1"/>
  <c r="K42" i="13"/>
  <c r="K57" i="12"/>
  <c r="K58" s="1"/>
  <c r="L42" i="13"/>
  <c r="L43" s="1"/>
  <c r="L63" i="10"/>
  <c r="K63"/>
  <c r="K60" i="9"/>
  <c r="K61" s="1"/>
  <c r="J37" i="8"/>
  <c r="J38" s="1"/>
  <c r="L39" i="5"/>
  <c r="L40" s="1"/>
  <c r="L40" i="6"/>
  <c r="K40"/>
  <c r="K42" i="14"/>
  <c r="K43" s="1"/>
  <c r="I37" i="7" l="1"/>
  <c r="I38" s="1"/>
  <c r="L60" i="11"/>
  <c r="L61" s="1"/>
  <c r="K43" i="13"/>
  <c r="K44" s="1"/>
  <c r="L58" i="12"/>
  <c r="L59" s="1"/>
  <c r="L61" i="9"/>
  <c r="L62" s="1"/>
  <c r="K64" i="10"/>
  <c r="L64"/>
  <c r="K62" i="9"/>
  <c r="L63" s="1"/>
  <c r="K38" i="8"/>
  <c r="K39" s="1"/>
  <c r="L43" i="14"/>
  <c r="L44" s="1"/>
  <c r="K41" i="6"/>
  <c r="K40" i="5"/>
  <c r="K41" s="1"/>
  <c r="L41" i="6"/>
  <c r="J38" i="7" l="1"/>
  <c r="J39" s="1"/>
  <c r="K61" i="11"/>
  <c r="L62"/>
  <c r="L63" s="1"/>
  <c r="K62"/>
  <c r="K63" s="1"/>
  <c r="K59" i="12"/>
  <c r="K60" s="1"/>
  <c r="L44" i="13"/>
  <c r="L45" s="1"/>
  <c r="K65" i="10"/>
  <c r="L65"/>
  <c r="J39" i="8"/>
  <c r="J40" s="1"/>
  <c r="K44" i="14"/>
  <c r="K45" s="1"/>
  <c r="K63" i="9"/>
  <c r="K64" s="1"/>
  <c r="L64"/>
  <c r="L42" i="6"/>
  <c r="L41" i="5"/>
  <c r="L42" s="1"/>
  <c r="K42" i="6"/>
  <c r="I39" i="7" l="1"/>
  <c r="I40" s="1"/>
  <c r="K64" i="11"/>
  <c r="L64"/>
  <c r="K40" i="8"/>
  <c r="K41" s="1"/>
  <c r="L66" i="10"/>
  <c r="K43" i="6"/>
  <c r="K45" i="13"/>
  <c r="K46" s="1"/>
  <c r="L45" i="14"/>
  <c r="L46" s="1"/>
  <c r="L65" i="11"/>
  <c r="K66" i="10"/>
  <c r="K67" s="1"/>
  <c r="L60" i="12"/>
  <c r="L61" s="1"/>
  <c r="L67" i="10"/>
  <c r="K65" i="11"/>
  <c r="L65" i="9"/>
  <c r="K65"/>
  <c r="J41" i="8"/>
  <c r="J42" s="1"/>
  <c r="K42" i="5"/>
  <c r="K43" s="1"/>
  <c r="L43" i="6"/>
  <c r="K46" i="14" l="1"/>
  <c r="K47" s="1"/>
  <c r="J40" i="7"/>
  <c r="J41" s="1"/>
  <c r="L44" i="6"/>
  <c r="K61" i="12"/>
  <c r="K62" s="1"/>
  <c r="K66" i="11"/>
  <c r="L62" i="12"/>
  <c r="L63" s="1"/>
  <c r="L46" i="13"/>
  <c r="L47" s="1"/>
  <c r="L66" i="11"/>
  <c r="K42" i="8"/>
  <c r="K43" s="1"/>
  <c r="L43" i="5"/>
  <c r="L44" s="1"/>
  <c r="K66" i="9"/>
  <c r="L66"/>
  <c r="K44" i="6"/>
  <c r="K45" s="1"/>
  <c r="L47" i="14"/>
  <c r="L48" s="1"/>
  <c r="K44" i="5" l="1"/>
  <c r="L45" s="1"/>
  <c r="I41" i="7"/>
  <c r="I42" s="1"/>
  <c r="L67" i="11"/>
  <c r="K47" i="13"/>
  <c r="K48" s="1"/>
  <c r="K63" i="12"/>
  <c r="K64" s="1"/>
  <c r="J43" i="8"/>
  <c r="J44" s="1"/>
  <c r="K67" i="11"/>
  <c r="L67" i="9"/>
  <c r="K67"/>
  <c r="K48" i="14"/>
  <c r="K49" s="1"/>
  <c r="L45" i="6"/>
  <c r="L46" s="1"/>
  <c r="K45" i="5" l="1"/>
  <c r="L46" s="1"/>
  <c r="J42" i="7"/>
  <c r="J43" s="1"/>
  <c r="L48" i="13"/>
  <c r="L49" s="1"/>
  <c r="L64" i="12"/>
  <c r="L65" s="1"/>
  <c r="K44" i="8"/>
  <c r="K45" s="1"/>
  <c r="L68" i="9"/>
  <c r="K68"/>
  <c r="K46" i="5"/>
  <c r="L47" s="1"/>
  <c r="L49" i="14"/>
  <c r="L50" s="1"/>
  <c r="K46" i="6"/>
  <c r="K47" s="1"/>
  <c r="K50" i="14"/>
  <c r="K51" s="1"/>
  <c r="I43" i="7" l="1"/>
  <c r="I44" s="1"/>
  <c r="K49" i="13"/>
  <c r="J45" i="8"/>
  <c r="J46" s="1"/>
  <c r="K65" i="12"/>
  <c r="K66" s="1"/>
  <c r="K69" i="9"/>
  <c r="L69"/>
  <c r="K47" i="5"/>
  <c r="L48" s="1"/>
  <c r="L51" i="14"/>
  <c r="L52" s="1"/>
  <c r="L47" i="6"/>
  <c r="L48" s="1"/>
  <c r="K46" i="8" l="1"/>
  <c r="K47" s="1"/>
  <c r="J44" i="7"/>
  <c r="J45" s="1"/>
  <c r="K50" i="13"/>
  <c r="L50"/>
  <c r="L66" i="12"/>
  <c r="L67" s="1"/>
  <c r="L70" i="9"/>
  <c r="K48" i="5"/>
  <c r="K49" s="1"/>
  <c r="K70" i="9"/>
  <c r="K52" i="14"/>
  <c r="K53" s="1"/>
  <c r="K48" i="6"/>
  <c r="K49" s="1"/>
  <c r="J47" i="8" l="1"/>
  <c r="J48" s="1"/>
  <c r="I45" i="7"/>
  <c r="I46" s="1"/>
  <c r="K67" i="12"/>
  <c r="K68" s="1"/>
  <c r="K51" i="13"/>
  <c r="L51"/>
  <c r="L49" i="5"/>
  <c r="L50" s="1"/>
  <c r="L68" i="12"/>
  <c r="L69" s="1"/>
  <c r="L53" i="14"/>
  <c r="L54" s="1"/>
  <c r="L49" i="6"/>
  <c r="L50" s="1"/>
  <c r="J49" i="8" l="1"/>
  <c r="J50" s="1"/>
  <c r="K48"/>
  <c r="K49" s="1"/>
  <c r="K50" i="5"/>
  <c r="J46" i="7"/>
  <c r="J47" s="1"/>
  <c r="L52" i="13"/>
  <c r="K52"/>
  <c r="K69" i="12"/>
  <c r="K70" s="1"/>
  <c r="L51" i="5"/>
  <c r="L70" i="12"/>
  <c r="L71" s="1"/>
  <c r="K54" i="14"/>
  <c r="K55" s="1"/>
  <c r="K50" i="8"/>
  <c r="K51" s="1"/>
  <c r="K51" i="5"/>
  <c r="K50" i="6"/>
  <c r="K51" s="1"/>
  <c r="L55" i="14"/>
  <c r="L56" s="1"/>
  <c r="K53" i="13" l="1"/>
  <c r="I47" i="7"/>
  <c r="I48" s="1"/>
  <c r="K71" i="12"/>
  <c r="L72" s="1"/>
  <c r="L53" i="13"/>
  <c r="L54" s="1"/>
  <c r="L52" i="5"/>
  <c r="K52"/>
  <c r="K72" i="12"/>
  <c r="L73" s="1"/>
  <c r="J51" i="8"/>
  <c r="J52" s="1"/>
  <c r="L51" i="6"/>
  <c r="L52" s="1"/>
  <c r="K56" i="14"/>
  <c r="K57" s="1"/>
  <c r="K53" i="5" l="1"/>
  <c r="J48" i="7"/>
  <c r="J49" s="1"/>
  <c r="K73" i="12"/>
  <c r="K54" i="13"/>
  <c r="K55" s="1"/>
  <c r="L53" i="5"/>
  <c r="K54" s="1"/>
  <c r="K52" i="8"/>
  <c r="K53" s="1"/>
  <c r="L74" i="12"/>
  <c r="K74"/>
  <c r="K75" s="1"/>
  <c r="L54" i="5"/>
  <c r="K52" i="6"/>
  <c r="K53" s="1"/>
  <c r="L57" i="14"/>
  <c r="L58" s="1"/>
  <c r="I49" i="7" l="1"/>
  <c r="I50" s="1"/>
  <c r="L53" i="6"/>
  <c r="L55" i="13"/>
  <c r="L56" s="1"/>
  <c r="L75" i="12"/>
  <c r="L76" s="1"/>
  <c r="L55" i="5"/>
  <c r="K55"/>
  <c r="J53" i="8"/>
  <c r="K54" s="1"/>
  <c r="K58" i="14"/>
  <c r="J54" i="8" l="1"/>
  <c r="J55" s="1"/>
  <c r="L56" i="5"/>
  <c r="J50" i="7"/>
  <c r="J51" s="1"/>
  <c r="K56" i="13"/>
  <c r="K57" s="1"/>
  <c r="K76" i="12"/>
  <c r="K77" s="1"/>
  <c r="K56" i="5"/>
  <c r="L57" s="1"/>
  <c r="K59" i="14"/>
  <c r="L59"/>
  <c r="K55" i="8"/>
  <c r="I51" i="7" l="1"/>
  <c r="I52" s="1"/>
  <c r="L77" i="12"/>
  <c r="L57" i="13"/>
  <c r="L58" s="1"/>
  <c r="K57" i="5"/>
  <c r="L58" s="1"/>
  <c r="K58" i="13"/>
  <c r="K58" i="5"/>
  <c r="J56" i="8"/>
  <c r="L60" i="14"/>
  <c r="K60"/>
  <c r="K56" i="8"/>
  <c r="K57" l="1"/>
  <c r="J52" i="7"/>
  <c r="J53" s="1"/>
  <c r="K78" i="12"/>
  <c r="L78"/>
  <c r="L79" s="1"/>
  <c r="L59" i="13"/>
  <c r="K59" i="5"/>
  <c r="L59"/>
  <c r="K60" s="1"/>
  <c r="K59" i="13"/>
  <c r="K60" s="1"/>
  <c r="K61" i="14"/>
  <c r="L61"/>
  <c r="J57" i="8"/>
  <c r="J58" s="1"/>
  <c r="L60" i="5" l="1"/>
  <c r="K61" s="1"/>
  <c r="I53" i="7"/>
  <c r="I54" s="1"/>
  <c r="K79" i="12"/>
  <c r="K80" s="1"/>
  <c r="L60" i="13"/>
  <c r="L61" s="1"/>
  <c r="K58" i="8"/>
  <c r="K59" s="1"/>
  <c r="L61" i="5"/>
  <c r="J54" i="7" l="1"/>
  <c r="J55" s="1"/>
  <c r="L80" i="12"/>
  <c r="L81" s="1"/>
  <c r="K81"/>
  <c r="K82" s="1"/>
  <c r="K61" i="13"/>
  <c r="K62" s="1"/>
  <c r="J59" i="8"/>
  <c r="J60" s="1"/>
  <c r="L62" i="5"/>
  <c r="K62"/>
  <c r="I55" i="7" l="1"/>
  <c r="I56" s="1"/>
  <c r="L82" i="12"/>
  <c r="L83" s="1"/>
  <c r="L62" i="13"/>
  <c r="L63" s="1"/>
  <c r="K60" i="8"/>
  <c r="K61" s="1"/>
  <c r="K63" i="5"/>
  <c r="L63"/>
  <c r="J56" i="7" l="1"/>
  <c r="J57" s="1"/>
  <c r="K83" i="12"/>
  <c r="K84" s="1"/>
  <c r="K63" i="13"/>
  <c r="K64" s="1"/>
  <c r="L64" i="5"/>
  <c r="J61" i="8"/>
  <c r="J62" s="1"/>
  <c r="K64" i="5"/>
  <c r="I57" i="7" l="1"/>
  <c r="I58" s="1"/>
  <c r="L84" i="12"/>
  <c r="L85" s="1"/>
  <c r="L64" i="13"/>
  <c r="K65" i="5"/>
  <c r="K62" i="8"/>
  <c r="K63" s="1"/>
  <c r="L65" i="5"/>
  <c r="J58" i="7" l="1"/>
  <c r="J59" s="1"/>
  <c r="K85" i="12"/>
  <c r="K86" s="1"/>
  <c r="L66" i="5"/>
  <c r="J63" i="8"/>
  <c r="J64" s="1"/>
  <c r="K66" i="5"/>
  <c r="K67" s="1"/>
  <c r="I59" i="7" l="1"/>
  <c r="I60" s="1"/>
  <c r="L86" i="12"/>
  <c r="L87" s="1"/>
  <c r="K64" i="8"/>
  <c r="K65" s="1"/>
  <c r="L67" i="5"/>
  <c r="L68" s="1"/>
  <c r="J60" i="7" l="1"/>
  <c r="J61" s="1"/>
  <c r="K87" i="12"/>
  <c r="J65" i="8"/>
  <c r="J66" s="1"/>
  <c r="K68" i="5"/>
  <c r="K69" s="1"/>
  <c r="I61" i="7" l="1"/>
  <c r="K66" i="8"/>
  <c r="K67" s="1"/>
  <c r="L69" i="5"/>
  <c r="L70" s="1"/>
  <c r="J67" i="8" l="1"/>
  <c r="J68" s="1"/>
  <c r="K70" i="5"/>
  <c r="K68" i="8" l="1"/>
  <c r="K69" s="1"/>
  <c r="J69" l="1"/>
  <c r="J70" s="1"/>
  <c r="K70" l="1"/>
  <c r="K71" l="1"/>
  <c r="J71"/>
  <c r="J72" l="1"/>
  <c r="K72"/>
  <c r="K73" l="1"/>
  <c r="J73"/>
  <c r="J74" l="1"/>
  <c r="K74"/>
  <c r="K75" l="1"/>
  <c r="J75"/>
  <c r="K76" l="1"/>
  <c r="J76"/>
  <c r="K77" s="1"/>
  <c r="J77" l="1"/>
  <c r="K78"/>
  <c r="J78"/>
  <c r="J79" l="1"/>
  <c r="K79"/>
  <c r="K80" s="1"/>
  <c r="J80" l="1"/>
  <c r="K81" s="1"/>
  <c r="J81"/>
  <c r="K82" l="1"/>
  <c r="J82"/>
  <c r="K83" s="1"/>
  <c r="J83" l="1"/>
  <c r="J84" s="1"/>
  <c r="K84"/>
  <c r="K85" l="1"/>
  <c r="J85"/>
  <c r="J86" l="1"/>
  <c r="K86"/>
  <c r="K87" l="1"/>
  <c r="J87"/>
  <c r="J88" l="1"/>
  <c r="K88"/>
  <c r="K89" l="1"/>
  <c r="J89"/>
  <c r="K90" l="1"/>
  <c r="J90"/>
  <c r="J91" l="1"/>
  <c r="K91"/>
  <c r="K92" l="1"/>
  <c r="J92"/>
  <c r="J93" s="1"/>
  <c r="K93" l="1"/>
</calcChain>
</file>

<file path=xl/sharedStrings.xml><?xml version="1.0" encoding="utf-8"?>
<sst xmlns="http://schemas.openxmlformats.org/spreadsheetml/2006/main" count="2571" uniqueCount="493">
  <si>
    <t>Đơn vị: CÔNG TY TNHH HẢI SẢN AN LẠC</t>
  </si>
  <si>
    <t>Diễn giải</t>
  </si>
  <si>
    <t>Ghi chú</t>
  </si>
  <si>
    <t>A</t>
  </si>
  <si>
    <t>C</t>
  </si>
  <si>
    <t>D</t>
  </si>
  <si>
    <t>E</t>
  </si>
  <si>
    <t>G</t>
  </si>
  <si>
    <t>Kế toán trưởng</t>
  </si>
  <si>
    <t>(Ký, họ tên)</t>
  </si>
  <si>
    <t>Ngày tháng ghi sổ</t>
  </si>
  <si>
    <t>TK đối ứng</t>
  </si>
  <si>
    <t>Số phát sinh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</si>
  <si>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</si>
  <si>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</si>
  <si>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</si>
  <si>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</si>
  <si>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</si>
  <si>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</si>
  <si>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</si>
  <si>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</si>
  <si>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331</t>
  </si>
  <si>
    <t>1121</t>
  </si>
  <si>
    <t>- Sổ này có 02 trang, đánh từ trang 01 đến trang 02</t>
  </si>
  <si>
    <t>Địa chỉ: Lô A14, Đường 4A - KCN Hải Sơn, Đức Hòa, Long An</t>
  </si>
  <si>
    <t>VAT Nước</t>
  </si>
  <si>
    <t>VAT nước</t>
  </si>
  <si>
    <t>VAT Xăng</t>
  </si>
  <si>
    <t>1388</t>
  </si>
  <si>
    <t>Chứng từ gốc</t>
  </si>
  <si>
    <t>Người nhận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</si>
  <si>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</si>
  <si>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</si>
  <si>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</si>
  <si>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</si>
  <si>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</si>
  <si>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</si>
  <si>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</si>
  <si>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</si>
  <si>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</si>
  <si>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</si>
  <si>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</si>
  <si>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</si>
  <si>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</si>
  <si>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</si>
  <si>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</si>
  <si>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</si>
  <si>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</si>
  <si>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</si>
  <si>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</si>
  <si>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</si>
  <si>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</si>
  <si>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</si>
  <si>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</si>
  <si>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</si>
  <si>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</si>
  <si>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</si>
  <si>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</si>
  <si>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</si>
  <si>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</si>
  <si>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</si>
  <si>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</si>
  <si>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</si>
  <si>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</si>
  <si>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</si>
  <si>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</si>
  <si>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</si>
  <si>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</si>
  <si>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VAT Phí cơ sở hạ tầng</t>
  </si>
  <si>
    <t>VAT Xăng, dầu</t>
  </si>
  <si>
    <t>C38</t>
  </si>
  <si>
    <t>C39</t>
  </si>
  <si>
    <t>C40</t>
  </si>
  <si>
    <t>C41</t>
  </si>
  <si>
    <t>C42</t>
  </si>
  <si>
    <t>C43</t>
  </si>
  <si>
    <t>Số hiệu</t>
  </si>
  <si>
    <t>GBN</t>
  </si>
  <si>
    <t>1122</t>
  </si>
  <si>
    <t>131</t>
  </si>
  <si>
    <t>VAT Xét nghiệm nước</t>
  </si>
  <si>
    <t>VAT xăng, dầu</t>
  </si>
  <si>
    <t>VAT Dầu DO</t>
  </si>
  <si>
    <t>C44</t>
  </si>
  <si>
    <t>VAT Phí chứng từ</t>
  </si>
  <si>
    <t>(Ban hành theo QĐ số 48/2006/QĐ-BTC Ngày 14/09/2006 của Bộ trưởng BTC)</t>
  </si>
  <si>
    <t>CTGS</t>
  </si>
  <si>
    <t>Mẫu số S20-DNN</t>
  </si>
  <si>
    <t>SỔ CHI TIẾT THUẾ GTGT</t>
  </si>
  <si>
    <t>Tài khoản : 1331</t>
  </si>
  <si>
    <t>Đối tượng : Thuế GTGT được khấu trừ</t>
  </si>
  <si>
    <t>Loại tiền : VND</t>
  </si>
  <si>
    <t>Chứng Từ</t>
  </si>
  <si>
    <t>Ngày tháng</t>
  </si>
  <si>
    <t>Số dư</t>
  </si>
  <si>
    <t>Q11 - VAT Phí thanh toán</t>
  </si>
  <si>
    <t>An Phú - VAT Phí xử lý cá khô</t>
  </si>
  <si>
    <t>Q11 - VAT Phí dịch vụ</t>
  </si>
  <si>
    <t>Toàn Nguyễn - VAT Bảo hộ lao động</t>
  </si>
  <si>
    <t>Q11 - VAT Phí kiểm đếm</t>
  </si>
  <si>
    <t>VAT Phí xếp dỡ, niêm chì, chứng từ</t>
  </si>
  <si>
    <t>N01/VL</t>
  </si>
  <si>
    <t>N02/VL</t>
  </si>
  <si>
    <t>N03/VL</t>
  </si>
  <si>
    <t>N04/VL</t>
  </si>
  <si>
    <t>N05/VL</t>
  </si>
  <si>
    <t>Người ghi sổ</t>
  </si>
  <si>
    <t>Q4 - VAT Phí dịch vụ thông báo số dư tự động</t>
  </si>
  <si>
    <t xml:space="preserve">Tân Hải Việt - VAT Gas </t>
  </si>
  <si>
    <t>Q11 - VAT Phí dịch vụ thanh toán</t>
  </si>
  <si>
    <t>Song Tân - VAT Phí chứng từ, THC, khai hải quan</t>
  </si>
  <si>
    <t>VAT Xăng, Dầu DO</t>
  </si>
  <si>
    <t>Tấn Dũng - VAT Thùng carton</t>
  </si>
  <si>
    <t>Jintatsu - VAT Phí thông báo L/C</t>
  </si>
  <si>
    <t>VAT Xăng, dầu DO</t>
  </si>
  <si>
    <t>C45</t>
  </si>
  <si>
    <t>N06/VL</t>
  </si>
  <si>
    <t>N07/VL</t>
  </si>
  <si>
    <t>Nghị Hòa - VAT Thùng carton</t>
  </si>
  <si>
    <t>VAT Cước vận chuyển</t>
  </si>
  <si>
    <t>N08/VL</t>
  </si>
  <si>
    <t>VAT Phí lưu kho, bốc xếp</t>
  </si>
  <si>
    <t>VAT Cước vận chuyển hàng</t>
  </si>
  <si>
    <t>C47</t>
  </si>
  <si>
    <t>C50</t>
  </si>
  <si>
    <t>C51</t>
  </si>
  <si>
    <t>C58</t>
  </si>
  <si>
    <t>C59</t>
  </si>
  <si>
    <t>VAT Phí gửi chứng từ, phụ thu xăng</t>
  </si>
  <si>
    <t>- Ngày mở sổ 02/01/2015</t>
  </si>
  <si>
    <t>Ngày 31 tháng  01  năm  2015</t>
  </si>
  <si>
    <t>VAT Phí dịch vụ bảo vệ T02/2015</t>
  </si>
  <si>
    <t>- Ngày mở sổ 01/02/2015</t>
  </si>
  <si>
    <t>Ngày 28 tháng  02  năm  2015</t>
  </si>
  <si>
    <t>- Ngày mở sổ 01/03/2015</t>
  </si>
  <si>
    <t>Ngày 31 tháng  03  năm  2015</t>
  </si>
  <si>
    <t>VAT Cước CPN T03/2015</t>
  </si>
  <si>
    <t>VAT Điện kỳ 2 T04/2015</t>
  </si>
  <si>
    <t>- Ngày mở sổ 01/04/2015</t>
  </si>
  <si>
    <t>Ngày 28 tháng  04  năm  2015</t>
  </si>
  <si>
    <t>VAT Cước CPN T04/2015</t>
  </si>
  <si>
    <t>- Ngày mở sổ 02/05/2015</t>
  </si>
  <si>
    <t>Ngày 31 tháng  05  năm  2015</t>
  </si>
  <si>
    <t>VAT Cước CPN T05/2015</t>
  </si>
  <si>
    <t>- Ngày mở sổ 01/06/2015</t>
  </si>
  <si>
    <t>Ngày 30 tháng  06  năm  2015</t>
  </si>
  <si>
    <t>- Ngày mở sổ 01/08/2015</t>
  </si>
  <si>
    <t>Ngày 30 tháng  08  năm  2015</t>
  </si>
  <si>
    <t>- Ngày mở sổ 01/09/2015</t>
  </si>
  <si>
    <t>Ngày 30 tháng  09  năm  2015</t>
  </si>
  <si>
    <t>- Ngày mở sổ 01/11/2015</t>
  </si>
  <si>
    <t>Ngày 30 tháng  11  năm  2015</t>
  </si>
  <si>
    <t>VAT Cước VT - CNTT tháng 11/2015</t>
  </si>
  <si>
    <t>- Ngày mở sổ 01/12/2015</t>
  </si>
  <si>
    <t>Ngày 31 tháng  12  năm  2015</t>
  </si>
  <si>
    <t>Q11 - VAT phí thanh toán phí kiểm nghiệm, dịch vụ</t>
  </si>
  <si>
    <t>Q11 - VAT phí thanh toán bảo hộ lao động</t>
  </si>
  <si>
    <t>Q11 - VAT phí Thanh toán tiền điện</t>
  </si>
  <si>
    <t>Q11 - VAT phí thanh toán tiền xử lý cá khổ</t>
  </si>
  <si>
    <t>Q11 - VAT Phí Thanh toán cước vận chuyển</t>
  </si>
  <si>
    <t>Q11 - VAT Phí Thanh toán cước vận chuyển và phí liên quan</t>
  </si>
  <si>
    <t>Q11 - VAT phí Thanh toán tien bảo hiểm</t>
  </si>
  <si>
    <t>Q11 - VAT phí thanh toán phí kiểm nghiệm</t>
  </si>
  <si>
    <t>Q11 - VAT phí thanh toán tiền muối</t>
  </si>
  <si>
    <t>Q11 - VAT phí nộp tiền BHXH</t>
  </si>
  <si>
    <t>Limited - VAT Phí thanh toán</t>
  </si>
  <si>
    <t>CuuLong - VAT Phí thanh toán</t>
  </si>
  <si>
    <t>Headway - VAT Phí xếp dỡ, niêm chì</t>
  </si>
  <si>
    <t>Headway - VAT Phí chứng từ</t>
  </si>
  <si>
    <t>Bến Tre - VAT MCE/00829604</t>
  </si>
  <si>
    <t>Điện Lực - VAT Điện kỳ 1 T01/2015</t>
  </si>
  <si>
    <t>Điện Lực - VAT Điện kỳ 2 T01/2015</t>
  </si>
  <si>
    <t>Điện Lực - VAT Điện kỳ 3 T01/2015</t>
  </si>
  <si>
    <t>VAT Cước VT - CNTT T12/2014</t>
  </si>
  <si>
    <t>VAT Tư vấn giám sát môi trường</t>
  </si>
  <si>
    <t>VAT Xăng RON 95</t>
  </si>
  <si>
    <t>VAT Phí nâng hạ - đầy</t>
  </si>
  <si>
    <t>VAT Phí nâng hạ - rỗng</t>
  </si>
  <si>
    <t>VAT Phí nâng rỗng lạnh</t>
  </si>
  <si>
    <t>VAT Đánh giá khô cá mai tẩm gia vị</t>
  </si>
  <si>
    <t>VAT Dầu DO, xăng RON 95</t>
  </si>
  <si>
    <t>VAT Phí hạ bãi chờ xuất</t>
  </si>
  <si>
    <t>VAT Phí cấp cont rỗng lạnh</t>
  </si>
  <si>
    <t>VAT Phí dịch vụ bảo vệ T01/2015</t>
  </si>
  <si>
    <t>VAT xăng RON 95</t>
  </si>
  <si>
    <t>VAT Phí xét nghiệm nước</t>
  </si>
  <si>
    <t>C46</t>
  </si>
  <si>
    <t>Thành Thành Phát - VAT Đường</t>
  </si>
  <si>
    <t>Thành Phú - VAT Túi cá</t>
  </si>
  <si>
    <t xml:space="preserve">Duy Tân - VAT Hũ ly trung </t>
  </si>
  <si>
    <t>1111</t>
  </si>
  <si>
    <t>Limited - VAT Phí thanh toán nước ngoài</t>
  </si>
  <si>
    <t>Markov - VAT Phí thanh toán nước ngoài</t>
  </si>
  <si>
    <t>Thủy Sản SG - VAT Hoa hồng ủy thác</t>
  </si>
  <si>
    <t>Bến Tre - VAT MCE/00847800, MCE/00847822</t>
  </si>
  <si>
    <t>An Phú - VAT Phí xử lý cá khô, bốc xếp</t>
  </si>
  <si>
    <t>Headway - VAT Phí xếp dỡ, niêm chì, chứng từ</t>
  </si>
  <si>
    <t>Điện Lực - VAT Điện kỳ 1 T02/2015</t>
  </si>
  <si>
    <t>Điện Lực - VAT Điện kỳ 2 T02/2015</t>
  </si>
  <si>
    <t>Điện Lực - VAT Điện kỳ 3 T02/2015</t>
  </si>
  <si>
    <t xml:space="preserve">VAT Nước </t>
  </si>
  <si>
    <t>VAT Phí dịch vụ vận chuyển</t>
  </si>
  <si>
    <t>VAT Chi phí tiếp khách</t>
  </si>
  <si>
    <t>VAT Cước VT - CNTT T1/2015</t>
  </si>
  <si>
    <t xml:space="preserve">VAT Nước thải, phí CSHT </t>
  </si>
  <si>
    <t>VAT Cước CPN T1/2015</t>
  </si>
  <si>
    <t>VAT Nước thải, phí CSHT</t>
  </si>
  <si>
    <t>Tân Minh Thư - VAT Nhãn Decal</t>
  </si>
  <si>
    <t>Q11 - VAT Phí thông báo LC</t>
  </si>
  <si>
    <t>Q11 - VAT phí dịch vụ thanh toán</t>
  </si>
  <si>
    <t>Q11 - VAT Phí dịch vụ thông báo</t>
  </si>
  <si>
    <t>Tokai - VAT Phí chứng từ</t>
  </si>
  <si>
    <t>Tokai - VAT Phí DHL</t>
  </si>
  <si>
    <t>0000324</t>
  </si>
  <si>
    <t>0006974</t>
  </si>
  <si>
    <t>0091637</t>
  </si>
  <si>
    <t>Đức Hòa - VAT Điện kỳ 1 T03/2015</t>
  </si>
  <si>
    <t>0133894</t>
  </si>
  <si>
    <t>Đức Hòa - VAT Điện kỳ 2 T03/2015</t>
  </si>
  <si>
    <t>0137583</t>
  </si>
  <si>
    <t>Đức Hòa - VAT Điện kỳ 3 T03/2015</t>
  </si>
  <si>
    <t>0000520</t>
  </si>
  <si>
    <t>An Phú - VAT Phí xử lý cá khô, bốc xếp, lưu kho</t>
  </si>
  <si>
    <t>VAT Cước VT - CNTT T2/2015</t>
  </si>
  <si>
    <t>VAT Phí công tác</t>
  </si>
  <si>
    <t xml:space="preserve">VAT Giấy vệ sinh </t>
  </si>
  <si>
    <t>VAT phí xếp dỡ, niêm chì</t>
  </si>
  <si>
    <t>VAT Nước thải</t>
  </si>
  <si>
    <t xml:space="preserve">VAT Phí thẩm tra cpp </t>
  </si>
  <si>
    <t>VAT Ắc quy N120</t>
  </si>
  <si>
    <t>VAT Phí bảo dưỡng xe</t>
  </si>
  <si>
    <t>VAT cước vận chuyển</t>
  </si>
  <si>
    <t>VAT Phí lưu kho</t>
  </si>
  <si>
    <t>VAT Phí dịch vụ bảo vệ T3/2015</t>
  </si>
  <si>
    <t>VAT quạt máy</t>
  </si>
  <si>
    <t>VAT Cước VT - CNTT T3/2015</t>
  </si>
  <si>
    <t>VAT Phí giao thông</t>
  </si>
  <si>
    <t>VAT Băng keo</t>
  </si>
  <si>
    <t xml:space="preserve">VAT Hũ ly trung </t>
  </si>
  <si>
    <t>VAT Thùng carton</t>
  </si>
  <si>
    <t>VAT túi cá cơm</t>
  </si>
  <si>
    <t>Limited - VAT Phí nhận tiền đến từ nước ngoài</t>
  </si>
  <si>
    <t>0138076</t>
  </si>
  <si>
    <t>VAT Điện kỳ 1 T04/2015</t>
  </si>
  <si>
    <t>0182756</t>
  </si>
  <si>
    <t>0184411</t>
  </si>
  <si>
    <t>VAT Điện kỳ 3 T04/2015</t>
  </si>
  <si>
    <t>0000561</t>
  </si>
  <si>
    <t>VAT Phí xử lý cá khô, bốc xếp</t>
  </si>
  <si>
    <t>0000646</t>
  </si>
  <si>
    <t>0014349</t>
  </si>
  <si>
    <t>VAT Phí xếp dỡ, niêm chì, chứng từ, khai hải quan</t>
  </si>
  <si>
    <t>VAT Phí nâng hạ, cấp cont</t>
  </si>
  <si>
    <t>VAT Xăng Ron 95</t>
  </si>
  <si>
    <t>VAT nước, nước thải</t>
  </si>
  <si>
    <t>VAT Nhôm thanh</t>
  </si>
  <si>
    <t>VAT Phí cấp cont, nâng hạ</t>
  </si>
  <si>
    <t>VAT Phí dịch vụ đăng ký độc quyền nhãn hiệu</t>
  </si>
  <si>
    <t>VAT Bảo dưỡng xe 51F - 08056</t>
  </si>
  <si>
    <t>VAT Phí lưu container, kiểm tra, phí cung cấp seal</t>
  </si>
  <si>
    <t>VAT  nhôm thanh</t>
  </si>
  <si>
    <t>VAT Phí dịch vụ bảo vệ T4/2015</t>
  </si>
  <si>
    <t>VAT phí giao thông</t>
  </si>
  <si>
    <t>VAT Cước VT - CNTT T04/2015</t>
  </si>
  <si>
    <t>VAT Hũ ly trung</t>
  </si>
  <si>
    <t>VAT Thùng carton 48x35.5x22</t>
  </si>
  <si>
    <t>Q11 - VAT phí thông báo tu chỉnh LC</t>
  </si>
  <si>
    <t>VAT Phí cấp cont rỗng, phí hạ bãi</t>
  </si>
  <si>
    <t>VAT nước thải</t>
  </si>
  <si>
    <t>VAT Phí dịch vụ bảo vệ T5/2015</t>
  </si>
  <si>
    <t>VAT Phí gửi chứng từ + phụ thu</t>
  </si>
  <si>
    <t>VAT Cước VT - CNTT T05/2015</t>
  </si>
  <si>
    <t>VAT MCE/00885956</t>
  </si>
  <si>
    <t>VAT Phí bảo hiểm nhà xưởng</t>
  </si>
  <si>
    <t>VAT Phí bảo hiểm hàng xuất</t>
  </si>
  <si>
    <t>VAT Tiền điện kỳ 1 T05/2015</t>
  </si>
  <si>
    <t>VAT Tiền điện kỳ 2 T05/2015</t>
  </si>
  <si>
    <t>VAT Tiền điện kỳ 3 T05/2015</t>
  </si>
  <si>
    <t>VAT Phí xử lý bộ chứng từ</t>
  </si>
  <si>
    <t>VAT Phí DHL</t>
  </si>
  <si>
    <t>VAT Phí nhận tiền đến từ nước ngoài</t>
  </si>
  <si>
    <t>Q11 - VAT Phí dịch vụ thông báo số dư tự động</t>
  </si>
  <si>
    <t>Q4 - VAT Phí dịch vụ thanh toán</t>
  </si>
  <si>
    <t>VAT Phí dịch vụ thanh toán ngoài nước</t>
  </si>
  <si>
    <t>VAT Phí thanh toán bộ chứng từ</t>
  </si>
  <si>
    <t>VAT Phí thông báo L/C</t>
  </si>
  <si>
    <t>VAT Bưu phí</t>
  </si>
  <si>
    <t>0001835</t>
  </si>
  <si>
    <t>0000215</t>
  </si>
  <si>
    <t>VAT Bảo hộ lao động</t>
  </si>
  <si>
    <t>0000257</t>
  </si>
  <si>
    <t>0000577</t>
  </si>
  <si>
    <t>0001581</t>
  </si>
  <si>
    <t>0001877</t>
  </si>
  <si>
    <t>VAT Phí chứng từ, THC, Seal</t>
  </si>
  <si>
    <t>0001996</t>
  </si>
  <si>
    <t>VAT Cước vận chuyển nội địa, nâng cont</t>
  </si>
  <si>
    <t>0001109</t>
  </si>
  <si>
    <t>VAT Phí xử lý cá khô, phí bốc xếp</t>
  </si>
  <si>
    <t>0001147</t>
  </si>
  <si>
    <t>VAT Phí xử lý cá khô</t>
  </si>
  <si>
    <t>0232178</t>
  </si>
  <si>
    <t>VAT điện kỳ 1 T06/2015</t>
  </si>
  <si>
    <t>0277252</t>
  </si>
  <si>
    <t>VAT điện kỳ 2 T06/2015</t>
  </si>
  <si>
    <t>0279494</t>
  </si>
  <si>
    <t>VAT điện kỳ 3 T06/2015</t>
  </si>
  <si>
    <t>VAT Nước, Nước thải</t>
  </si>
  <si>
    <t>VAT Ắc quy GS N150E</t>
  </si>
  <si>
    <t>VAT Sửa chữa xe 51F - 08056</t>
  </si>
  <si>
    <t>VAT Xăng RON 95, Dầu DO</t>
  </si>
  <si>
    <t>VAT Thử nghiệm khô cá mai</t>
  </si>
  <si>
    <t>VAT Phí Bill, Seal, THC, AFR</t>
  </si>
  <si>
    <t>VAT Hiệu chuẩn quả cân</t>
  </si>
  <si>
    <t>VAT Đánh giá cá khô</t>
  </si>
  <si>
    <t>VAT Phí dịch vụ bảo vệ T6/2015</t>
  </si>
  <si>
    <t>VAT Asus Z00AD Zenfone2</t>
  </si>
  <si>
    <t>VAT Phí gửi chứng từ, phụ thu</t>
  </si>
  <si>
    <t>VAT Cước VT - CNTT T6/2015</t>
  </si>
  <si>
    <t>VAT Sorbitol</t>
  </si>
  <si>
    <t>VAT Phí xếp dỡ, niêm chì,
chứng từ, khai hải quan - Jintatsu03</t>
  </si>
  <si>
    <t>VAT Phí xếp dỡ, niêm chì, xăng dầu,
chứng từ - Tokai02</t>
  </si>
  <si>
    <t>VAT Phí xếp dỡ, niêm chì,
phí điện giao hàng, chứng từ</t>
  </si>
  <si>
    <t>0008319</t>
  </si>
  <si>
    <t>0008320</t>
  </si>
  <si>
    <t>0008328</t>
  </si>
  <si>
    <t>0280058</t>
  </si>
  <si>
    <t>VAT Điện kỳ 1 T7/2015</t>
  </si>
  <si>
    <t>0326337</t>
  </si>
  <si>
    <t>VAT Điện kỳ 2 T7/2015</t>
  </si>
  <si>
    <t>0327954</t>
  </si>
  <si>
    <t>VAT Điện kỳ 3 T7/2015</t>
  </si>
  <si>
    <t>0002934</t>
  </si>
  <si>
    <t>0003279</t>
  </si>
  <si>
    <t>VAT Phí chở hàng</t>
  </si>
  <si>
    <t>0001386</t>
  </si>
  <si>
    <t>VAT Cước CPN T6/2015</t>
  </si>
  <si>
    <t>VAT Nước, nước thải, phí CSHT</t>
  </si>
  <si>
    <t>VAT Clorin</t>
  </si>
  <si>
    <t>VAT Thép không gỉ 304v</t>
  </si>
  <si>
    <t>VAT Phí dịch vụ bảo vệ T7/2015</t>
  </si>
  <si>
    <t>VAT Phí sửa chữa xe 51F - 080.56</t>
  </si>
  <si>
    <t>VAT Thép ống mạ kẽm</t>
  </si>
  <si>
    <t>VAT Phí giao thông T7/2015</t>
  </si>
  <si>
    <t>VAT Hoa  hồng ủy thác xuất khẩu
HDUT 101/UT-AL-APT</t>
  </si>
  <si>
    <t>VAT Phí xếp dỡ, niêm chì, chứng từ,
phí khai hải quan</t>
  </si>
  <si>
    <t>Q11 - VAT Phí chuyển tiền</t>
  </si>
  <si>
    <t>Q11 - Phí dịch vụ</t>
  </si>
  <si>
    <t>VAT Nước, phí CSHT T7/2015</t>
  </si>
  <si>
    <t>VAT Cước VT - CNTT T7/2015</t>
  </si>
  <si>
    <t>VAT Cước CPN T7/2015</t>
  </si>
  <si>
    <t>VAT Tủ tài liệu, bàn làm việc</t>
  </si>
  <si>
    <t>VAT Thép ống</t>
  </si>
  <si>
    <t>VAT Đầu đốt hồng ngoại</t>
  </si>
  <si>
    <t>VAT  Xăng 92</t>
  </si>
  <si>
    <t>VAT Phân tích, phóng xạ mẫu cá</t>
  </si>
  <si>
    <t>VAT Phí dịch vụ bảo vệ T8/15</t>
  </si>
  <si>
    <t>VAT Phân tích thí nghiệm</t>
  </si>
  <si>
    <t>0017901</t>
  </si>
  <si>
    <t>0328527</t>
  </si>
  <si>
    <t>VAT Điện kỳ 1 T8/2015</t>
  </si>
  <si>
    <t>0375091</t>
  </si>
  <si>
    <t>VAT Điện kỳ 2 T8/2015</t>
  </si>
  <si>
    <t>0004083</t>
  </si>
  <si>
    <t>VAT Phí xếp dỡ, niêm chì, điện giao hàng, chứng từ</t>
  </si>
  <si>
    <t>0377011</t>
  </si>
  <si>
    <t>VAT Điện kỳ 3 T8/2015</t>
  </si>
  <si>
    <t>0004541</t>
  </si>
  <si>
    <t>0001571</t>
  </si>
  <si>
    <t>VAT Phí thanh tóan bộ chứng từ</t>
  </si>
  <si>
    <t>VAT Thùng carton 50x34x15.5</t>
  </si>
  <si>
    <t>VAT Gas</t>
  </si>
  <si>
    <t>VAT Phí xếp dỡ, khai hải quan, điện giao hàng,
chứng từ, niêm chì</t>
  </si>
  <si>
    <t>VAT Phí xếp dỡ, niêm chì, điện giao hàng,
chứng từ</t>
  </si>
  <si>
    <t>VAT Phí BH theo HĐBH số
S-MPB-00048787-03-15</t>
  </si>
  <si>
    <t>Hoàn thuế GTGT - QĐ số:</t>
  </si>
  <si>
    <t>VAT Phân tích thí nghiệm khô cá bò</t>
  </si>
  <si>
    <t>VAT Cước CPN T8/2015</t>
  </si>
  <si>
    <t>VAT Cước VT - CNTT T8/2015</t>
  </si>
  <si>
    <t>VAT Phí nâng rỗng cont lạnh</t>
  </si>
  <si>
    <t>VAT Bảo dưỡng xe ôtô 51A - 141.74</t>
  </si>
  <si>
    <t>VAT Xét nghiệm mẫu</t>
  </si>
  <si>
    <t>VAT Bảo dưỡng xe ôtô 51F - 080.56</t>
  </si>
  <si>
    <t>VAT Xăng 92</t>
  </si>
  <si>
    <t>VAT Phí gửi chứng từ</t>
  </si>
  <si>
    <t>VAT Phân tích thí nghiệm khô cá bò tẩm gia vị</t>
  </si>
  <si>
    <t>VAT Phí nâng hạ tại bãi</t>
  </si>
  <si>
    <t>VAT Cấp cont rỗng</t>
  </si>
  <si>
    <t>VAT Phí dịch vụ bảo vệ T9/2015</t>
  </si>
  <si>
    <t>VAT Xăng 92, dầu DO</t>
  </si>
  <si>
    <t>VAT Cước VT - CNTT T9/2015</t>
  </si>
  <si>
    <t>VAT Phí giao thông T9/2015</t>
  </si>
  <si>
    <t xml:space="preserve">VAT Phí thanh toán bộ chứng từ </t>
  </si>
  <si>
    <t>0001722</t>
  </si>
  <si>
    <t>0005564</t>
  </si>
  <si>
    <t>0005113</t>
  </si>
  <si>
    <t>0377554</t>
  </si>
  <si>
    <t>VAT Tiền điện kỳ 1 T9/2015</t>
  </si>
  <si>
    <t>0424599</t>
  </si>
  <si>
    <t>VAT Tiền điện kỳ 2 T9/2015</t>
  </si>
  <si>
    <t>0426606</t>
  </si>
  <si>
    <t>VAT Tiền điện kỳ 3 T9/2015</t>
  </si>
  <si>
    <t xml:space="preserve">VAT Thùng carton </t>
  </si>
  <si>
    <t>0004566</t>
  </si>
  <si>
    <t>VAT Phí BH theo HĐBH số S-MPB-00037962-04-15</t>
  </si>
  <si>
    <t>0427189</t>
  </si>
  <si>
    <t>VAT Tiền điện kỳ 1 T10/2015</t>
  </si>
  <si>
    <t>0475005</t>
  </si>
  <si>
    <t>VAT Tiền điện kỳ 2 T10/2015</t>
  </si>
  <si>
    <t>0007364</t>
  </si>
  <si>
    <t>0476652</t>
  </si>
  <si>
    <t>VAT Tiền điện kỳ 3 T10/2015</t>
  </si>
  <si>
    <t>0002038</t>
  </si>
  <si>
    <t>VAT Phí xử lý bộ chứng từ, phí DHL</t>
  </si>
  <si>
    <t>VAT Nước, phí CSHT T8/2015</t>
  </si>
  <si>
    <t>VAT Nước, nước thải, phí CSHT T9/2015</t>
  </si>
  <si>
    <t>VAT Xăng 95</t>
  </si>
  <si>
    <t>VAT Đồng hồ đo lưu lượng nước</t>
  </si>
  <si>
    <t>VAT Thang nhôm</t>
  </si>
  <si>
    <t>VAT Phí bảo dưỡng xe 51F - 080.56</t>
  </si>
  <si>
    <t>VAT Phí nước thải T7 + T8/2015</t>
  </si>
  <si>
    <t>VAT Bảo dưỡng xe ô tô 51A - 141.74</t>
  </si>
  <si>
    <t>VAT Phí dịch vụ bảo vệ T10/2015</t>
  </si>
  <si>
    <t>VAT Phí phân tích cá cơm khô</t>
  </si>
  <si>
    <t>Q11 - VAT Phí dịch vụ, điện phí</t>
  </si>
  <si>
    <t>Q11 - VAT Phí chuyển tiền, kiểm đếm</t>
  </si>
  <si>
    <t>0008399</t>
  </si>
  <si>
    <t>0009075</t>
  </si>
  <si>
    <t>0009255</t>
  </si>
  <si>
    <t>VAT Phí chỉnh sửa chứng từ</t>
  </si>
  <si>
    <t>0002291</t>
  </si>
  <si>
    <t>VAT Phí xử lý cá khô, lưu kho, bốc xếp</t>
  </si>
  <si>
    <t>0477266</t>
  </si>
  <si>
    <t>VAT Tiền điện kỳ 1 T11/2015</t>
  </si>
  <si>
    <t>0523100</t>
  </si>
  <si>
    <t>VAT Tiền điện kỳ 2 T11/2015</t>
  </si>
  <si>
    <t>0527273</t>
  </si>
  <si>
    <t>VAT Tiền điện kỳ 3 T11/2015</t>
  </si>
  <si>
    <t>0015097</t>
  </si>
  <si>
    <t>VAT Hoa hồng ủy thác xuất khẩu</t>
  </si>
  <si>
    <t>VAT Cước VT-CNTT T10/2015</t>
  </si>
  <si>
    <t>VAT Phí phân tích cá khô</t>
  </si>
  <si>
    <t>VAT Hộp giấy, giấy vệ sinh</t>
  </si>
  <si>
    <t>VAT Giấy vệ sinh</t>
  </si>
  <si>
    <t>VAT Cước CPN</t>
  </si>
  <si>
    <t>VAT Phí dịch vụ bảo vệ T11/2015</t>
  </si>
  <si>
    <t>VAT Phí giao thông T11/2015</t>
  </si>
  <si>
    <t>VAT Phí xếp dỡ, niêm chì,
khai hải quan, chứng từ, giao hàng</t>
  </si>
  <si>
    <t>Q11 - VAT Phí tu chỉnh LC</t>
  </si>
  <si>
    <t>Q11 - VAT Phí thông báo dịch vụ số dư</t>
  </si>
  <si>
    <t>Q4 - VAT Phí kiểm đếm</t>
  </si>
  <si>
    <t>0003108</t>
  </si>
  <si>
    <t>VAT Trục in</t>
  </si>
  <si>
    <t>0009587</t>
  </si>
  <si>
    <t>0009599</t>
  </si>
  <si>
    <t>0015107</t>
  </si>
  <si>
    <t>0002374</t>
  </si>
  <si>
    <t>0000310</t>
  </si>
  <si>
    <t>0002482</t>
  </si>
  <si>
    <t>0002584</t>
  </si>
  <si>
    <t>0029596</t>
  </si>
  <si>
    <t>VAT Phí chứng từ, niêm chì, điện giao hàng, xếp dỡ</t>
  </si>
  <si>
    <t>0527842</t>
  </si>
  <si>
    <t>VAT điện kỳ 1 T12/2015 - Điện Lực</t>
  </si>
  <si>
    <t>0572285</t>
  </si>
  <si>
    <t>VAT điện kỳ 2 T12/2015 - Điện Lực</t>
  </si>
  <si>
    <t>VAT điện kỳ 3 T12/2015 - Điện Lực</t>
  </si>
  <si>
    <t>VAT Phí xử lý bộ chứng từ, DHL</t>
  </si>
  <si>
    <t>VAT Nước, nước thải, phí cơ sở hạ tầng</t>
  </si>
  <si>
    <t>VAT Phí chứng từ, xếp dỡ, niêm phong, khai báo</t>
  </si>
  <si>
    <t>VAT Khởi động từ 3P</t>
  </si>
  <si>
    <t>VAT Phí điện giao hàng</t>
  </si>
  <si>
    <t>VAT Phí chứng từ, khai hải quan</t>
  </si>
  <si>
    <t>VAT Dịch Tiếng Việt sang Tiếng Nga</t>
  </si>
  <si>
    <t>VAT Phân tích khô cá bò</t>
  </si>
  <si>
    <t>VAT Phí dịch vụ bảo vệ T12/2015</t>
  </si>
  <si>
    <t>C53</t>
  </si>
  <si>
    <t>C54</t>
  </si>
  <si>
    <t>VAT Sửa chữa xe ô tô 51A - 141.74</t>
  </si>
  <si>
    <t>C56</t>
  </si>
  <si>
    <t>C60</t>
  </si>
  <si>
    <t>VAT Cước VT - CNTT tháng 12/2015</t>
  </si>
  <si>
    <t>N01</t>
  </si>
  <si>
    <t>N02</t>
  </si>
  <si>
    <t>N03</t>
  </si>
  <si>
    <t>N04</t>
  </si>
  <si>
    <t>N05</t>
  </si>
  <si>
    <t>VAT Túi cá khô</t>
  </si>
  <si>
    <t>VAT Phí xếp dỡ, niêm chì, khai hải quan,
chứng từ, giao hàng</t>
  </si>
  <si>
    <t>VAT Phí xếp dỡ, niêm chì, điện giao hàng,
chứng từ, khai hải quan</t>
  </si>
  <si>
    <t>- Ngày mở sổ 01/10/2015</t>
  </si>
  <si>
    <t>Ngày 31 tháng  10  năm  2015</t>
  </si>
  <si>
    <t>0578281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</si>
</sst>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38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8" fillId="0" borderId="0"/>
  </cellStyleXfs>
  <cellXfs count="58">
    <xf numFmtId="0" fontId="0" fillId="0" borderId="0" xfId="0"/>
    <xf numFmtId="0" fontId="31" fillId="0" borderId="0" xfId="53" applyFont="1" applyAlignment="1">
      <alignment horizontal="left" vertical="center"/>
    </xf>
    <xf numFmtId="0" fontId="31" fillId="0" borderId="0" xfId="53" applyFont="1" applyAlignment="1">
      <alignment horizontal="center" vertical="center"/>
    </xf>
    <xf numFmtId="14" fontId="31" fillId="0" borderId="16" xfId="0" applyNumberFormat="1" applyFont="1" applyBorder="1" applyAlignment="1">
      <alignment horizontal="center" vertical="center" wrapText="1"/>
    </xf>
    <xf numFmtId="164" fontId="31" fillId="0" borderId="16" xfId="0" applyNumberFormat="1" applyFont="1" applyBorder="1" applyAlignment="1">
      <alignment horizontal="center" vertical="center" wrapText="1"/>
    </xf>
    <xf numFmtId="164" fontId="31" fillId="0" borderId="16" xfId="0" applyNumberFormat="1" applyFont="1" applyBorder="1" applyAlignment="1">
      <alignment horizontal="left" vertical="center" wrapText="1"/>
    </xf>
    <xf numFmtId="164" fontId="31" fillId="0" borderId="0" xfId="0" applyNumberFormat="1" applyFont="1" applyAlignment="1">
      <alignment vertical="center"/>
    </xf>
    <xf numFmtId="0" fontId="32" fillId="0" borderId="0" xfId="53" applyFont="1" applyAlignment="1">
      <alignment horizontal="center" vertical="center"/>
    </xf>
    <xf numFmtId="0" fontId="34" fillId="0" borderId="0" xfId="53" applyFont="1" applyAlignment="1">
      <alignment horizontal="center" vertical="center"/>
    </xf>
    <xf numFmtId="0" fontId="31" fillId="0" borderId="0" xfId="52" applyFont="1" applyAlignment="1">
      <alignment horizontal="left" vertical="center"/>
    </xf>
    <xf numFmtId="164" fontId="32" fillId="0" borderId="0" xfId="53" applyNumberFormat="1" applyFont="1" applyAlignment="1">
      <alignment vertical="center" wrapText="1"/>
    </xf>
    <xf numFmtId="164" fontId="31" fillId="0" borderId="0" xfId="53" applyNumberFormat="1" applyFont="1" applyAlignment="1">
      <alignment horizontal="center" vertical="center"/>
    </xf>
    <xf numFmtId="14" fontId="32" fillId="0" borderId="0" xfId="53" applyNumberFormat="1" applyFont="1" applyAlignment="1">
      <alignment horizontal="center" vertical="center" wrapText="1"/>
    </xf>
    <xf numFmtId="164" fontId="35" fillId="0" borderId="17" xfId="0" applyNumberFormat="1" applyFont="1" applyBorder="1" applyAlignment="1">
      <alignment horizontal="center" vertical="center" wrapText="1"/>
    </xf>
    <xf numFmtId="164" fontId="35" fillId="0" borderId="0" xfId="0" applyNumberFormat="1" applyFont="1" applyAlignment="1">
      <alignment vertical="center"/>
    </xf>
    <xf numFmtId="164" fontId="31" fillId="0" borderId="16" xfId="0" applyNumberFormat="1" applyFont="1" applyBorder="1" applyAlignment="1">
      <alignment vertical="center" wrapText="1"/>
    </xf>
    <xf numFmtId="164" fontId="31" fillId="0" borderId="16" xfId="29" applyNumberFormat="1" applyFont="1" applyBorder="1" applyAlignment="1">
      <alignment horizontal="left" vertical="center" wrapText="1"/>
    </xf>
    <xf numFmtId="14" fontId="31" fillId="0" borderId="16" xfId="0" applyNumberFormat="1" applyFont="1" applyBorder="1" applyAlignment="1">
      <alignment vertical="center" wrapText="1"/>
    </xf>
    <xf numFmtId="49" fontId="36" fillId="0" borderId="16" xfId="29" applyNumberFormat="1" applyFont="1" applyBorder="1" applyAlignment="1">
      <alignment horizontal="center"/>
    </xf>
    <xf numFmtId="164" fontId="31" fillId="0" borderId="18" xfId="0" applyNumberFormat="1" applyFont="1" applyBorder="1" applyAlignment="1">
      <alignment vertical="center" wrapText="1"/>
    </xf>
    <xf numFmtId="164" fontId="31" fillId="0" borderId="0" xfId="0" quotePrefix="1" applyNumberFormat="1" applyFont="1" applyAlignment="1">
      <alignment vertical="center"/>
    </xf>
    <xf numFmtId="164" fontId="31" fillId="0" borderId="16" xfId="0" quotePrefix="1" applyNumberFormat="1" applyFont="1" applyBorder="1" applyAlignment="1">
      <alignment horizontal="center" vertical="center" wrapText="1"/>
    </xf>
    <xf numFmtId="164" fontId="31" fillId="0" borderId="16" xfId="0" applyNumberFormat="1" applyFont="1" applyFill="1" applyBorder="1" applyAlignment="1">
      <alignment vertical="center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vertic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49" fontId="32" fillId="0" borderId="16" xfId="0" applyNumberFormat="1" applyFont="1" applyBorder="1" applyAlignment="1">
      <alignment vertical="center" wrapText="1"/>
    </xf>
    <xf numFmtId="164" fontId="31" fillId="0" borderId="16" xfId="29" applyNumberFormat="1" applyFont="1" applyBorder="1" applyAlignment="1">
      <alignment horizontal="right" vertical="center" wrapText="1"/>
    </xf>
    <xf numFmtId="164" fontId="31" fillId="0" borderId="16" xfId="0" applyNumberFormat="1" applyFont="1" applyFill="1" applyBorder="1" applyAlignment="1">
      <alignment vertical="center" wrapText="1"/>
    </xf>
    <xf numFmtId="164" fontId="31" fillId="0" borderId="16" xfId="0" quotePrefix="1" applyNumberFormat="1" applyFont="1" applyBorder="1" applyAlignment="1">
      <alignment horizontal="left" vertical="center" wrapText="1"/>
    </xf>
    <xf numFmtId="164" fontId="31" fillId="0" borderId="16" xfId="0" quotePrefix="1" applyNumberFormat="1" applyFont="1" applyFill="1" applyBorder="1" applyAlignment="1">
      <alignment vertical="center"/>
    </xf>
    <xf numFmtId="164" fontId="32" fillId="0" borderId="0" xfId="53" applyNumberFormat="1" applyFont="1" applyAlignment="1">
      <alignment horizontal="center" vertical="center" wrapText="1"/>
    </xf>
    <xf numFmtId="164" fontId="31" fillId="0" borderId="0" xfId="53" applyNumberFormat="1" applyFont="1" applyAlignment="1">
      <alignment horizontal="center" vertical="center" wrapText="1"/>
    </xf>
    <xf numFmtId="164" fontId="31" fillId="0" borderId="2" xfId="0" applyNumberFormat="1" applyFont="1" applyBorder="1" applyAlignment="1">
      <alignment horizontal="center" vertical="center" wrapText="1"/>
    </xf>
    <xf numFmtId="164" fontId="31" fillId="0" borderId="0" xfId="0" applyNumberFormat="1" applyFont="1" applyAlignment="1">
      <alignment horizontal="center" vertical="center"/>
    </xf>
    <xf numFmtId="164" fontId="32" fillId="0" borderId="0" xfId="53" applyNumberFormat="1" applyFont="1" applyAlignment="1">
      <alignment horizontal="center" vertical="center" wrapText="1"/>
    </xf>
    <xf numFmtId="164" fontId="31" fillId="0" borderId="0" xfId="53" applyNumberFormat="1" applyFont="1" applyAlignment="1">
      <alignment horizontal="center" vertical="center" wrapText="1"/>
    </xf>
    <xf numFmtId="164" fontId="31" fillId="0" borderId="2" xfId="0" applyNumberFormat="1" applyFont="1" applyBorder="1" applyAlignment="1">
      <alignment horizontal="center" vertical="center" wrapText="1"/>
    </xf>
    <xf numFmtId="164" fontId="31" fillId="0" borderId="0" xfId="0" applyNumberFormat="1" applyFont="1" applyAlignment="1">
      <alignment horizontal="center" vertical="center"/>
    </xf>
    <xf numFmtId="164" fontId="31" fillId="0" borderId="16" xfId="29" applyNumberFormat="1" applyFont="1" applyBorder="1" applyAlignment="1">
      <alignment horizontal="center" vertical="center"/>
    </xf>
    <xf numFmtId="14" fontId="37" fillId="0" borderId="16" xfId="0" applyNumberFormat="1" applyFont="1" applyBorder="1" applyAlignment="1">
      <alignment horizontal="center" vertical="center" wrapText="1"/>
    </xf>
    <xf numFmtId="14" fontId="37" fillId="0" borderId="16" xfId="71" applyNumberFormat="1" applyFont="1" applyFill="1" applyBorder="1" applyAlignment="1">
      <alignment horizontal="center" vertical="center"/>
    </xf>
    <xf numFmtId="164" fontId="37" fillId="0" borderId="16" xfId="71" applyNumberFormat="1" applyFont="1" applyFill="1" applyBorder="1" applyAlignment="1">
      <alignment horizontal="left" vertical="center"/>
    </xf>
    <xf numFmtId="14" fontId="37" fillId="0" borderId="16" xfId="71" quotePrefix="1" applyNumberFormat="1" applyFont="1" applyFill="1" applyBorder="1" applyAlignment="1">
      <alignment horizontal="center" vertical="center"/>
    </xf>
    <xf numFmtId="164" fontId="37" fillId="0" borderId="16" xfId="71" applyNumberFormat="1" applyFont="1" applyFill="1" applyBorder="1" applyAlignment="1">
      <alignment horizontal="left" vertical="center" wrapText="1"/>
    </xf>
    <xf numFmtId="0" fontId="32" fillId="0" borderId="0" xfId="53" applyFont="1" applyAlignment="1">
      <alignment horizontal="center" vertical="center"/>
    </xf>
    <xf numFmtId="0" fontId="31" fillId="0" borderId="0" xfId="53" applyFont="1" applyAlignment="1">
      <alignment horizontal="center" vertical="center"/>
    </xf>
    <xf numFmtId="164" fontId="31" fillId="0" borderId="2" xfId="0" applyNumberFormat="1" applyFont="1" applyBorder="1" applyAlignment="1">
      <alignment horizontal="center" vertical="center" wrapText="1"/>
    </xf>
    <xf numFmtId="164" fontId="32" fillId="0" borderId="0" xfId="53" applyNumberFormat="1" applyFont="1" applyAlignment="1">
      <alignment horizontal="center" vertical="center" wrapText="1"/>
    </xf>
    <xf numFmtId="164" fontId="31" fillId="0" borderId="0" xfId="53" applyNumberFormat="1" applyFont="1" applyAlignment="1">
      <alignment horizontal="center" vertical="center" wrapText="1"/>
    </xf>
    <xf numFmtId="164" fontId="33" fillId="0" borderId="0" xfId="0" applyNumberFormat="1" applyFont="1" applyAlignment="1">
      <alignment horizontal="center" vertical="center"/>
    </xf>
    <xf numFmtId="164" fontId="31" fillId="0" borderId="20" xfId="0" applyNumberFormat="1" applyFont="1" applyBorder="1" applyAlignment="1">
      <alignment horizontal="center" vertical="center" wrapText="1"/>
    </xf>
    <xf numFmtId="164" fontId="31" fillId="0" borderId="19" xfId="0" applyNumberFormat="1" applyFont="1" applyBorder="1" applyAlignment="1">
      <alignment horizontal="center" vertical="center" wrapText="1"/>
    </xf>
    <xf numFmtId="164" fontId="31" fillId="0" borderId="0" xfId="0" applyNumberFormat="1" applyFont="1" applyAlignment="1">
      <alignment horizontal="center" vertical="center"/>
    </xf>
    <xf numFmtId="49" fontId="36" fillId="0" borderId="16" xfId="29" quotePrefix="1" applyNumberFormat="1" applyFont="1" applyBorder="1" applyAlignment="1">
      <alignment horizontal="center"/>
    </xf>
  </cellXfs>
  <cellStyles count="7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Copy of Ke-toan-mo-phong-mauso_ke_toan_NKC_excel-2" xfId="52"/>
    <cellStyle name="Normal_ketoanthucte_NhatKySoCai" xfId="53"/>
    <cellStyle name="Normal_ketoanthucte_NhatKySoCai 2" xfId="71"/>
    <cellStyle name="Note" xfId="54" builtinId="10" customBuiltin="1"/>
    <cellStyle name="Output" xfId="55" builtinId="21" customBuiltin="1"/>
    <cellStyle name="TD1" xfId="56"/>
    <cellStyle name="Title" xfId="57" builtinId="15" customBuiltin="1"/>
    <cellStyle name="Total" xfId="58" builtinId="25" customBuiltin="1"/>
    <cellStyle name="Warning Text" xfId="59" builtinId="11" customBuiltin="1"/>
    <cellStyle name="똿뗦먛귟 [0.00]_PRODUCT DETAIL Q1" xfId="60"/>
    <cellStyle name="똿뗦먛귟_PRODUCT DETAIL Q1" xfId="61"/>
    <cellStyle name="믅됞 [0.00]_PRODUCT DETAIL Q1" xfId="62"/>
    <cellStyle name="믅됞_PRODUCT DETAIL Q1" xfId="63"/>
    <cellStyle name="백분율_HOBONG" xfId="64"/>
    <cellStyle name="뷭?_BOOKSHIP" xfId="65"/>
    <cellStyle name="콤마 [0]_1202" xfId="66"/>
    <cellStyle name="콤마_1202" xfId="67"/>
    <cellStyle name="통화 [0]_1202" xfId="68"/>
    <cellStyle name="통화_1202" xfId="69"/>
    <cellStyle name="표준_(정보부문)월별인원계획" xfId="70"/>
  </cellStyles>
  <dxfs count="20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FF0000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  <sheetName val="Sheet2"/>
    </sheetNames>
    <sheetDataSet>
      <sheetData sheetId="0">
        <row r="16">
          <cell r="C16">
            <v>112357550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31"/>
  </sheetPr>
  <dimension ref="A1:L88"/>
  <sheetViews>
    <sheetView topLeftCell="B55" zoomScale="90" workbookViewId="0">
      <selection activeCell="K83" sqref="K83"/>
    </sheetView>
  </sheetViews>
  <sheetFormatPr defaultRowHeight="15"/>
  <cols>
    <col min="1" max="1" width="5.140625" style="6" hidden="1" customWidth="1"/>
    <col min="2" max="2" width="10.7109375" style="6" customWidth="1"/>
    <col min="3" max="3" width="8.28515625" style="6" customWidth="1"/>
    <col min="4" max="4" width="9.7109375" style="6" customWidth="1"/>
    <col min="5" max="5" width="51" style="6" bestFit="1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3" style="6" customWidth="1"/>
    <col min="10" max="10" width="11.28515625" style="6" customWidth="1"/>
    <col min="11" max="11" width="15.85546875" style="6" customWidth="1"/>
    <col min="12" max="12" width="9.8554687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51" t="s">
        <v>87</v>
      </c>
      <c r="J1" s="51"/>
      <c r="K1" s="51"/>
      <c r="L1" s="51"/>
    </row>
    <row r="2" spans="1:12" s="11" customFormat="1" ht="16.5" customHeight="1">
      <c r="B2" s="1" t="s">
        <v>24</v>
      </c>
      <c r="C2" s="38"/>
      <c r="D2" s="38"/>
      <c r="E2" s="38"/>
      <c r="F2" s="38"/>
      <c r="G2" s="38"/>
      <c r="I2" s="52" t="s">
        <v>85</v>
      </c>
      <c r="J2" s="52"/>
      <c r="K2" s="52"/>
      <c r="L2" s="52"/>
    </row>
    <row r="3" spans="1:12" s="11" customFormat="1" ht="16.5" customHeight="1">
      <c r="B3" s="9"/>
      <c r="C3" s="12"/>
      <c r="D3" s="12"/>
      <c r="E3" s="38"/>
      <c r="F3" s="38"/>
      <c r="G3" s="38"/>
      <c r="I3" s="52"/>
      <c r="J3" s="52"/>
      <c r="K3" s="52"/>
      <c r="L3" s="52"/>
    </row>
    <row r="4" spans="1:12" s="11" customFormat="1" ht="6.75" customHeight="1">
      <c r="B4" s="38"/>
      <c r="C4" s="38"/>
      <c r="D4" s="38"/>
      <c r="E4" s="38"/>
      <c r="F4" s="38"/>
      <c r="G4" s="38"/>
      <c r="I4" s="39"/>
      <c r="J4" s="39"/>
      <c r="K4" s="39"/>
      <c r="L4" s="39"/>
    </row>
    <row r="5" spans="1:12" ht="24.75" customHeight="1">
      <c r="B5" s="53" t="s">
        <v>88</v>
      </c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>
      <c r="B6" s="56" t="s">
        <v>89</v>
      </c>
      <c r="C6" s="56"/>
      <c r="D6" s="56"/>
      <c r="E6" s="56"/>
      <c r="F6" s="56"/>
      <c r="G6" s="56"/>
      <c r="H6" s="56"/>
      <c r="I6" s="56"/>
      <c r="J6" s="56"/>
      <c r="K6" s="56"/>
      <c r="L6" s="56"/>
    </row>
    <row r="7" spans="1:12">
      <c r="B7" s="56" t="s">
        <v>90</v>
      </c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>
      <c r="B8" s="56" t="s">
        <v>91</v>
      </c>
      <c r="C8" s="56"/>
      <c r="D8" s="56"/>
      <c r="E8" s="56"/>
      <c r="F8" s="56"/>
      <c r="G8" s="56"/>
      <c r="H8" s="56"/>
      <c r="I8" s="56"/>
      <c r="J8" s="56"/>
      <c r="K8" s="56"/>
      <c r="L8" s="56"/>
    </row>
    <row r="9" spans="1:12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27.75" customHeight="1">
      <c r="B10" s="54" t="s">
        <v>10</v>
      </c>
      <c r="C10" s="50" t="s">
        <v>92</v>
      </c>
      <c r="D10" s="50"/>
      <c r="E10" s="50" t="s">
        <v>1</v>
      </c>
      <c r="F10" s="54" t="s">
        <v>29</v>
      </c>
      <c r="G10" s="54" t="s">
        <v>30</v>
      </c>
      <c r="H10" s="54" t="s">
        <v>11</v>
      </c>
      <c r="I10" s="50" t="s">
        <v>12</v>
      </c>
      <c r="J10" s="50"/>
      <c r="K10" s="50" t="s">
        <v>94</v>
      </c>
      <c r="L10" s="50" t="s">
        <v>2</v>
      </c>
    </row>
    <row r="11" spans="1:12" ht="33.75" customHeight="1">
      <c r="B11" s="55"/>
      <c r="C11" s="40" t="s">
        <v>76</v>
      </c>
      <c r="D11" s="40" t="s">
        <v>93</v>
      </c>
      <c r="E11" s="50"/>
      <c r="F11" s="55"/>
      <c r="G11" s="55"/>
      <c r="H11" s="55"/>
      <c r="I11" s="40" t="s">
        <v>13</v>
      </c>
      <c r="J11" s="40" t="s">
        <v>14</v>
      </c>
      <c r="K11" s="40" t="s">
        <v>13</v>
      </c>
      <c r="L11" s="40" t="s">
        <v>14</v>
      </c>
    </row>
    <row r="12" spans="1:12" s="14" customFormat="1" ht="11.25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15</v>
      </c>
      <c r="I12" s="13">
        <v>1</v>
      </c>
      <c r="J12" s="13">
        <v>2</v>
      </c>
      <c r="K12" s="13">
        <v>3</v>
      </c>
      <c r="L12" s="13" t="s">
        <v>7</v>
      </c>
    </row>
    <row r="13" spans="1:12" s="26" customFormat="1" ht="17.25" customHeight="1">
      <c r="B13" s="24"/>
      <c r="C13" s="24"/>
      <c r="D13" s="24"/>
      <c r="E13" s="24" t="s">
        <v>16</v>
      </c>
      <c r="F13" s="24"/>
      <c r="G13" s="24"/>
      <c r="H13" s="29"/>
      <c r="I13" s="23"/>
      <c r="J13" s="24"/>
      <c r="K13" s="30">
        <f>[1]CDPS!$C$16</f>
        <v>112357550</v>
      </c>
      <c r="L13" s="24"/>
    </row>
    <row r="14" spans="1:12" ht="20.25" customHeight="1">
      <c r="A14" s="6" t="str">
        <f t="shared" ref="A14:A47" si="0">C14&amp;D14</f>
        <v>GBN42010</v>
      </c>
      <c r="B14" s="43">
        <v>42010</v>
      </c>
      <c r="C14" s="44" t="s">
        <v>77</v>
      </c>
      <c r="D14" s="44">
        <v>42010</v>
      </c>
      <c r="E14" s="45" t="s">
        <v>155</v>
      </c>
      <c r="F14" s="32"/>
      <c r="G14" s="5"/>
      <c r="H14" s="21" t="s">
        <v>22</v>
      </c>
      <c r="I14" s="16">
        <v>2000</v>
      </c>
      <c r="J14" s="5"/>
      <c r="K14" s="42">
        <f>MAX(K13+I14-J14-L13,0)</f>
        <v>112359550</v>
      </c>
      <c r="L14" s="42">
        <f>MAX(L13+J14-K13-I14,0)</f>
        <v>0</v>
      </c>
    </row>
    <row r="15" spans="1:12" ht="20.25" customHeight="1">
      <c r="A15" s="6" t="str">
        <f t="shared" si="0"/>
        <v>GBN42010</v>
      </c>
      <c r="B15" s="43">
        <v>42010</v>
      </c>
      <c r="C15" s="44" t="s">
        <v>77</v>
      </c>
      <c r="D15" s="44">
        <v>42010</v>
      </c>
      <c r="E15" s="45" t="s">
        <v>156</v>
      </c>
      <c r="F15" s="32"/>
      <c r="G15" s="5"/>
      <c r="H15" s="21" t="s">
        <v>22</v>
      </c>
      <c r="I15" s="16">
        <v>4000</v>
      </c>
      <c r="J15" s="5"/>
      <c r="K15" s="42">
        <f t="shared" ref="K15:K47" si="1">MAX(K14+I15-J15-L14,0)</f>
        <v>112363550</v>
      </c>
      <c r="L15" s="42">
        <f t="shared" ref="L15:L47" si="2">MAX(L14+J15-K14-I15,0)</f>
        <v>0</v>
      </c>
    </row>
    <row r="16" spans="1:12" ht="20.25" customHeight="1">
      <c r="A16" s="6" t="str">
        <f t="shared" si="0"/>
        <v>GBN42010</v>
      </c>
      <c r="B16" s="43">
        <v>42010</v>
      </c>
      <c r="C16" s="44" t="s">
        <v>77</v>
      </c>
      <c r="D16" s="44">
        <v>42010</v>
      </c>
      <c r="E16" s="45" t="s">
        <v>157</v>
      </c>
      <c r="F16" s="32"/>
      <c r="G16" s="5"/>
      <c r="H16" s="21" t="s">
        <v>22</v>
      </c>
      <c r="I16" s="16">
        <v>4500</v>
      </c>
      <c r="J16" s="5"/>
      <c r="K16" s="42">
        <f t="shared" si="1"/>
        <v>112368050</v>
      </c>
      <c r="L16" s="42">
        <f t="shared" si="2"/>
        <v>0</v>
      </c>
    </row>
    <row r="17" spans="1:12" ht="20.25" customHeight="1">
      <c r="A17" s="6" t="str">
        <f t="shared" si="0"/>
        <v>GBN42010</v>
      </c>
      <c r="B17" s="43">
        <v>42010</v>
      </c>
      <c r="C17" s="44" t="s">
        <v>77</v>
      </c>
      <c r="D17" s="44">
        <v>42010</v>
      </c>
      <c r="E17" s="45" t="s">
        <v>155</v>
      </c>
      <c r="F17" s="32"/>
      <c r="G17" s="5"/>
      <c r="H17" s="21" t="s">
        <v>22</v>
      </c>
      <c r="I17" s="16">
        <v>4000</v>
      </c>
      <c r="J17" s="5"/>
      <c r="K17" s="42">
        <f t="shared" si="1"/>
        <v>112372050</v>
      </c>
      <c r="L17" s="42">
        <f t="shared" si="2"/>
        <v>0</v>
      </c>
    </row>
    <row r="18" spans="1:12" ht="20.25" customHeight="1">
      <c r="A18" s="6" t="str">
        <f t="shared" si="0"/>
        <v>GBN42010</v>
      </c>
      <c r="B18" s="43">
        <v>42010</v>
      </c>
      <c r="C18" s="44" t="s">
        <v>77</v>
      </c>
      <c r="D18" s="44">
        <v>42010</v>
      </c>
      <c r="E18" s="45" t="s">
        <v>158</v>
      </c>
      <c r="F18" s="32"/>
      <c r="G18" s="5"/>
      <c r="H18" s="21" t="s">
        <v>22</v>
      </c>
      <c r="I18" s="16">
        <v>4500</v>
      </c>
      <c r="J18" s="5"/>
      <c r="K18" s="42">
        <f t="shared" si="1"/>
        <v>112376550</v>
      </c>
      <c r="L18" s="42">
        <f t="shared" si="2"/>
        <v>0</v>
      </c>
    </row>
    <row r="19" spans="1:12" ht="20.25" customHeight="1">
      <c r="A19" s="6" t="str">
        <f t="shared" si="0"/>
        <v>GBN42011</v>
      </c>
      <c r="B19" s="43">
        <v>42011</v>
      </c>
      <c r="C19" s="44" t="s">
        <v>77</v>
      </c>
      <c r="D19" s="44">
        <v>42011</v>
      </c>
      <c r="E19" s="45" t="s">
        <v>159</v>
      </c>
      <c r="F19" s="32"/>
      <c r="G19" s="5"/>
      <c r="H19" s="21" t="s">
        <v>22</v>
      </c>
      <c r="I19" s="16">
        <v>3000</v>
      </c>
      <c r="J19" s="5"/>
      <c r="K19" s="42">
        <f t="shared" si="1"/>
        <v>112379550</v>
      </c>
      <c r="L19" s="42">
        <f t="shared" si="2"/>
        <v>0</v>
      </c>
    </row>
    <row r="20" spans="1:12" ht="20.25" customHeight="1">
      <c r="A20" s="6" t="str">
        <f t="shared" si="0"/>
        <v>GBN42012</v>
      </c>
      <c r="B20" s="43">
        <v>42012</v>
      </c>
      <c r="C20" s="44" t="s">
        <v>77</v>
      </c>
      <c r="D20" s="44">
        <v>42012</v>
      </c>
      <c r="E20" s="45" t="s">
        <v>160</v>
      </c>
      <c r="F20" s="32"/>
      <c r="G20" s="5"/>
      <c r="H20" s="21" t="s">
        <v>22</v>
      </c>
      <c r="I20" s="16">
        <v>4568</v>
      </c>
      <c r="J20" s="5"/>
      <c r="K20" s="42">
        <f t="shared" si="1"/>
        <v>112384118</v>
      </c>
      <c r="L20" s="42">
        <f t="shared" si="2"/>
        <v>0</v>
      </c>
    </row>
    <row r="21" spans="1:12" ht="20.25" customHeight="1">
      <c r="A21" s="6" t="str">
        <f t="shared" si="0"/>
        <v>GBN42017</v>
      </c>
      <c r="B21" s="43">
        <v>42017</v>
      </c>
      <c r="C21" s="44" t="s">
        <v>77</v>
      </c>
      <c r="D21" s="43">
        <v>42017</v>
      </c>
      <c r="E21" s="45" t="s">
        <v>97</v>
      </c>
      <c r="F21" s="32"/>
      <c r="G21" s="5"/>
      <c r="H21" s="21" t="s">
        <v>22</v>
      </c>
      <c r="I21" s="16">
        <v>2500</v>
      </c>
      <c r="J21" s="5"/>
      <c r="K21" s="42">
        <f t="shared" si="1"/>
        <v>112386618</v>
      </c>
      <c r="L21" s="42">
        <f t="shared" si="2"/>
        <v>0</v>
      </c>
    </row>
    <row r="22" spans="1:12" ht="20.25" customHeight="1">
      <c r="A22" s="6" t="str">
        <f t="shared" si="0"/>
        <v>GBN42023</v>
      </c>
      <c r="B22" s="43">
        <v>42023</v>
      </c>
      <c r="C22" s="44" t="s">
        <v>77</v>
      </c>
      <c r="D22" s="43">
        <v>42023</v>
      </c>
      <c r="E22" s="45" t="s">
        <v>157</v>
      </c>
      <c r="F22" s="5"/>
      <c r="G22" s="5"/>
      <c r="H22" s="21" t="s">
        <v>22</v>
      </c>
      <c r="I22" s="16">
        <v>2500</v>
      </c>
      <c r="J22" s="5"/>
      <c r="K22" s="42">
        <f t="shared" si="1"/>
        <v>112389118</v>
      </c>
      <c r="L22" s="42">
        <f t="shared" si="2"/>
        <v>0</v>
      </c>
    </row>
    <row r="23" spans="1:12" ht="20.25" customHeight="1">
      <c r="A23" s="6" t="str">
        <f t="shared" si="0"/>
        <v>GBN42024</v>
      </c>
      <c r="B23" s="43">
        <v>42024</v>
      </c>
      <c r="C23" s="44" t="s">
        <v>77</v>
      </c>
      <c r="D23" s="44">
        <v>42024</v>
      </c>
      <c r="E23" s="45" t="s">
        <v>161</v>
      </c>
      <c r="F23" s="22"/>
      <c r="G23" s="5"/>
      <c r="H23" s="21" t="s">
        <v>22</v>
      </c>
      <c r="I23" s="16">
        <v>2500</v>
      </c>
      <c r="J23" s="5"/>
      <c r="K23" s="42">
        <f t="shared" si="1"/>
        <v>112391618</v>
      </c>
      <c r="L23" s="42">
        <f t="shared" si="2"/>
        <v>0</v>
      </c>
    </row>
    <row r="24" spans="1:12" ht="20.25" customHeight="1">
      <c r="B24" s="43">
        <v>42024</v>
      </c>
      <c r="C24" s="44" t="s">
        <v>77</v>
      </c>
      <c r="D24" s="44">
        <v>42024</v>
      </c>
      <c r="E24" s="45" t="s">
        <v>162</v>
      </c>
      <c r="F24" s="15"/>
      <c r="G24" s="15"/>
      <c r="H24" s="21" t="s">
        <v>22</v>
      </c>
      <c r="I24" s="15">
        <v>2000</v>
      </c>
      <c r="J24" s="15"/>
      <c r="K24" s="42">
        <f t="shared" si="1"/>
        <v>112393618</v>
      </c>
      <c r="L24" s="42">
        <f t="shared" si="2"/>
        <v>0</v>
      </c>
    </row>
    <row r="25" spans="1:12" ht="20.25" customHeight="1">
      <c r="A25" s="6" t="str">
        <f t="shared" si="0"/>
        <v>GBN42024</v>
      </c>
      <c r="B25" s="43">
        <v>42024</v>
      </c>
      <c r="C25" s="44" t="s">
        <v>77</v>
      </c>
      <c r="D25" s="44">
        <v>42024</v>
      </c>
      <c r="E25" s="45" t="s">
        <v>162</v>
      </c>
      <c r="F25" s="5"/>
      <c r="G25" s="5"/>
      <c r="H25" s="21" t="s">
        <v>22</v>
      </c>
      <c r="I25" s="16">
        <v>2000</v>
      </c>
      <c r="J25" s="5"/>
      <c r="K25" s="42">
        <f t="shared" si="1"/>
        <v>112395618</v>
      </c>
      <c r="L25" s="42">
        <f t="shared" si="2"/>
        <v>0</v>
      </c>
    </row>
    <row r="26" spans="1:12" ht="20.25" customHeight="1">
      <c r="A26" s="6" t="str">
        <f t="shared" si="0"/>
        <v>GBN42024</v>
      </c>
      <c r="B26" s="43">
        <v>42024</v>
      </c>
      <c r="C26" s="44" t="s">
        <v>77</v>
      </c>
      <c r="D26" s="44">
        <v>42024</v>
      </c>
      <c r="E26" s="45" t="s">
        <v>163</v>
      </c>
      <c r="F26" s="32"/>
      <c r="G26" s="5"/>
      <c r="H26" s="21" t="s">
        <v>22</v>
      </c>
      <c r="I26" s="16">
        <v>2000</v>
      </c>
      <c r="J26" s="5"/>
      <c r="K26" s="42">
        <f t="shared" si="1"/>
        <v>112397618</v>
      </c>
      <c r="L26" s="42">
        <f t="shared" si="2"/>
        <v>0</v>
      </c>
    </row>
    <row r="27" spans="1:12" ht="20.25" customHeight="1">
      <c r="A27" s="6" t="str">
        <f t="shared" si="0"/>
        <v>GBN42024</v>
      </c>
      <c r="B27" s="43">
        <v>42024</v>
      </c>
      <c r="C27" s="44" t="s">
        <v>77</v>
      </c>
      <c r="D27" s="44">
        <v>42024</v>
      </c>
      <c r="E27" s="45" t="s">
        <v>164</v>
      </c>
      <c r="F27" s="32"/>
      <c r="G27" s="5"/>
      <c r="H27" s="21" t="s">
        <v>22</v>
      </c>
      <c r="I27" s="16">
        <v>5000</v>
      </c>
      <c r="J27" s="5"/>
      <c r="K27" s="42">
        <f t="shared" si="1"/>
        <v>112402618</v>
      </c>
      <c r="L27" s="42">
        <f t="shared" si="2"/>
        <v>0</v>
      </c>
    </row>
    <row r="28" spans="1:12" ht="20.25" customHeight="1">
      <c r="A28" s="6" t="str">
        <f t="shared" si="0"/>
        <v>GBN42033</v>
      </c>
      <c r="B28" s="43">
        <v>42033</v>
      </c>
      <c r="C28" s="44" t="s">
        <v>77</v>
      </c>
      <c r="D28" s="43">
        <v>42033</v>
      </c>
      <c r="E28" s="45" t="s">
        <v>109</v>
      </c>
      <c r="F28" s="32"/>
      <c r="G28" s="5"/>
      <c r="H28" s="21" t="s">
        <v>22</v>
      </c>
      <c r="I28" s="16">
        <v>2700</v>
      </c>
      <c r="J28" s="5"/>
      <c r="K28" s="42">
        <f t="shared" si="1"/>
        <v>112405318</v>
      </c>
      <c r="L28" s="42">
        <f t="shared" si="2"/>
        <v>0</v>
      </c>
    </row>
    <row r="29" spans="1:12" ht="20.25" customHeight="1">
      <c r="A29" s="6" t="str">
        <f t="shared" si="0"/>
        <v>GBN42033</v>
      </c>
      <c r="B29" s="43">
        <v>42033</v>
      </c>
      <c r="C29" s="44" t="s">
        <v>77</v>
      </c>
      <c r="D29" s="43">
        <v>42033</v>
      </c>
      <c r="E29" s="45" t="s">
        <v>157</v>
      </c>
      <c r="F29" s="32"/>
      <c r="G29" s="5"/>
      <c r="H29" s="21" t="s">
        <v>22</v>
      </c>
      <c r="I29" s="16">
        <v>2500</v>
      </c>
      <c r="J29" s="5"/>
      <c r="K29" s="42">
        <f t="shared" si="1"/>
        <v>112407818</v>
      </c>
      <c r="L29" s="42">
        <f t="shared" si="2"/>
        <v>0</v>
      </c>
    </row>
    <row r="30" spans="1:12" ht="20.25" customHeight="1">
      <c r="A30" s="6" t="str">
        <f t="shared" si="0"/>
        <v>CTGS42020</v>
      </c>
      <c r="B30" s="43">
        <v>42020</v>
      </c>
      <c r="C30" s="44" t="s">
        <v>86</v>
      </c>
      <c r="D30" s="43">
        <v>42020</v>
      </c>
      <c r="E30" s="45" t="s">
        <v>165</v>
      </c>
      <c r="F30" s="32"/>
      <c r="G30" s="5"/>
      <c r="H30" s="21" t="s">
        <v>79</v>
      </c>
      <c r="I30" s="16">
        <v>115741</v>
      </c>
      <c r="J30" s="5"/>
      <c r="K30" s="42">
        <f t="shared" si="1"/>
        <v>112523559</v>
      </c>
      <c r="L30" s="42">
        <f t="shared" si="2"/>
        <v>0</v>
      </c>
    </row>
    <row r="31" spans="1:12" ht="20.25" customHeight="1">
      <c r="A31" s="6" t="str">
        <f t="shared" si="0"/>
        <v>CTGS42021</v>
      </c>
      <c r="B31" s="43">
        <v>42021</v>
      </c>
      <c r="C31" s="44" t="s">
        <v>86</v>
      </c>
      <c r="D31" s="43">
        <v>42021</v>
      </c>
      <c r="E31" s="45" t="s">
        <v>113</v>
      </c>
      <c r="F31" s="32"/>
      <c r="G31" s="5"/>
      <c r="H31" s="21" t="s">
        <v>79</v>
      </c>
      <c r="I31" s="16">
        <v>205999</v>
      </c>
      <c r="J31" s="5"/>
      <c r="K31" s="42">
        <f t="shared" si="1"/>
        <v>112729558</v>
      </c>
      <c r="L31" s="42">
        <f t="shared" si="2"/>
        <v>0</v>
      </c>
    </row>
    <row r="32" spans="1:12" ht="20.25" customHeight="1">
      <c r="A32" s="6" t="str">
        <f t="shared" si="0"/>
        <v>CTGS42033</v>
      </c>
      <c r="B32" s="44">
        <v>42033</v>
      </c>
      <c r="C32" s="44" t="s">
        <v>86</v>
      </c>
      <c r="D32" s="43">
        <v>42033</v>
      </c>
      <c r="E32" s="45" t="s">
        <v>113</v>
      </c>
      <c r="F32" s="33"/>
      <c r="G32" s="31"/>
      <c r="H32" s="21" t="s">
        <v>79</v>
      </c>
      <c r="I32" s="16">
        <v>205951</v>
      </c>
      <c r="J32" s="5"/>
      <c r="K32" s="42">
        <f t="shared" si="1"/>
        <v>112935509</v>
      </c>
      <c r="L32" s="42">
        <f t="shared" si="2"/>
        <v>0</v>
      </c>
    </row>
    <row r="33" spans="1:12" ht="20.25" customHeight="1">
      <c r="A33" s="6" t="str">
        <f t="shared" si="0"/>
        <v>CTGS42017</v>
      </c>
      <c r="B33" s="44">
        <v>42017</v>
      </c>
      <c r="C33" s="44" t="s">
        <v>86</v>
      </c>
      <c r="D33" s="44">
        <v>42017</v>
      </c>
      <c r="E33" s="45" t="s">
        <v>166</v>
      </c>
      <c r="F33" s="33"/>
      <c r="G33" s="31"/>
      <c r="H33" s="21" t="s">
        <v>79</v>
      </c>
      <c r="I33" s="16">
        <v>38367</v>
      </c>
      <c r="J33" s="5"/>
      <c r="K33" s="42">
        <f t="shared" si="1"/>
        <v>112973876</v>
      </c>
      <c r="L33" s="42">
        <f t="shared" si="2"/>
        <v>0</v>
      </c>
    </row>
    <row r="34" spans="1:12" ht="20.25" customHeight="1">
      <c r="A34" s="6" t="str">
        <f t="shared" si="0"/>
        <v>CTGS42017</v>
      </c>
      <c r="B34" s="44">
        <v>42017</v>
      </c>
      <c r="C34" s="44" t="s">
        <v>86</v>
      </c>
      <c r="D34" s="44">
        <v>42017</v>
      </c>
      <c r="E34" s="45" t="s">
        <v>96</v>
      </c>
      <c r="F34" s="32"/>
      <c r="G34" s="5"/>
      <c r="H34" s="21" t="s">
        <v>21</v>
      </c>
      <c r="I34" s="16">
        <v>200000</v>
      </c>
      <c r="J34" s="5"/>
      <c r="K34" s="42">
        <f t="shared" si="1"/>
        <v>113173876</v>
      </c>
      <c r="L34" s="42">
        <f t="shared" si="2"/>
        <v>0</v>
      </c>
    </row>
    <row r="35" spans="1:12" ht="20.25" customHeight="1">
      <c r="A35" s="6" t="str">
        <f t="shared" si="0"/>
        <v>CTGS42012</v>
      </c>
      <c r="B35" s="43">
        <v>42012</v>
      </c>
      <c r="C35" s="46" t="s">
        <v>86</v>
      </c>
      <c r="D35" s="44">
        <v>42012</v>
      </c>
      <c r="E35" s="45" t="s">
        <v>167</v>
      </c>
      <c r="F35" s="5"/>
      <c r="G35" s="5"/>
      <c r="H35" s="21" t="s">
        <v>21</v>
      </c>
      <c r="I35" s="16">
        <v>328491</v>
      </c>
      <c r="J35" s="5"/>
      <c r="K35" s="42">
        <f t="shared" si="1"/>
        <v>113502367</v>
      </c>
      <c r="L35" s="42">
        <f t="shared" si="2"/>
        <v>0</v>
      </c>
    </row>
    <row r="36" spans="1:12" ht="20.25" customHeight="1">
      <c r="A36" s="6" t="str">
        <f t="shared" si="0"/>
        <v>CTGS42012</v>
      </c>
      <c r="B36" s="43">
        <v>42012</v>
      </c>
      <c r="C36" s="44" t="s">
        <v>86</v>
      </c>
      <c r="D36" s="44">
        <v>42012</v>
      </c>
      <c r="E36" s="45" t="s">
        <v>168</v>
      </c>
      <c r="F36" s="32"/>
      <c r="G36" s="5"/>
      <c r="H36" s="21" t="s">
        <v>21</v>
      </c>
      <c r="I36" s="16">
        <v>268375</v>
      </c>
      <c r="J36" s="5"/>
      <c r="K36" s="42">
        <f t="shared" si="1"/>
        <v>113770742</v>
      </c>
      <c r="L36" s="42">
        <f t="shared" si="2"/>
        <v>0</v>
      </c>
    </row>
    <row r="37" spans="1:12" ht="20.25" customHeight="1">
      <c r="A37" s="6" t="str">
        <f t="shared" si="0"/>
        <v>CTGS42015</v>
      </c>
      <c r="B37" s="43">
        <v>42015</v>
      </c>
      <c r="C37" s="44" t="s">
        <v>86</v>
      </c>
      <c r="D37" s="44">
        <v>42015</v>
      </c>
      <c r="E37" s="45" t="s">
        <v>168</v>
      </c>
      <c r="F37" s="32"/>
      <c r="G37" s="5"/>
      <c r="H37" s="21" t="s">
        <v>21</v>
      </c>
      <c r="I37" s="16">
        <v>594920</v>
      </c>
      <c r="J37" s="5"/>
      <c r="K37" s="42">
        <f t="shared" si="1"/>
        <v>114365662</v>
      </c>
      <c r="L37" s="42">
        <f t="shared" si="2"/>
        <v>0</v>
      </c>
    </row>
    <row r="38" spans="1:12" ht="20.25" customHeight="1">
      <c r="A38" s="6" t="str">
        <f t="shared" si="0"/>
        <v>CTGS42023</v>
      </c>
      <c r="B38" s="43">
        <v>42023</v>
      </c>
      <c r="C38" s="44" t="s">
        <v>86</v>
      </c>
      <c r="D38" s="44">
        <v>42023</v>
      </c>
      <c r="E38" s="45" t="s">
        <v>168</v>
      </c>
      <c r="F38" s="32"/>
      <c r="G38" s="5"/>
      <c r="H38" s="21" t="s">
        <v>21</v>
      </c>
      <c r="I38" s="16">
        <v>594086</v>
      </c>
      <c r="J38" s="5"/>
      <c r="K38" s="42">
        <f t="shared" si="1"/>
        <v>114959748</v>
      </c>
      <c r="L38" s="42">
        <f t="shared" si="2"/>
        <v>0</v>
      </c>
    </row>
    <row r="39" spans="1:12" ht="20.25" customHeight="1">
      <c r="A39" s="6" t="str">
        <f t="shared" si="0"/>
        <v>CTGS42011</v>
      </c>
      <c r="B39" s="43">
        <v>42011</v>
      </c>
      <c r="C39" s="44" t="s">
        <v>86</v>
      </c>
      <c r="D39" s="44">
        <v>42011</v>
      </c>
      <c r="E39" s="45" t="s">
        <v>169</v>
      </c>
      <c r="F39" s="32"/>
      <c r="G39" s="5"/>
      <c r="H39" s="21" t="s">
        <v>21</v>
      </c>
      <c r="I39" s="16">
        <v>488151</v>
      </c>
      <c r="J39" s="5"/>
      <c r="K39" s="42">
        <f t="shared" si="1"/>
        <v>115447899</v>
      </c>
      <c r="L39" s="42">
        <f t="shared" si="2"/>
        <v>0</v>
      </c>
    </row>
    <row r="40" spans="1:12" ht="20.25" customHeight="1">
      <c r="A40" s="6" t="str">
        <f t="shared" si="0"/>
        <v>CTGS42011</v>
      </c>
      <c r="B40" s="43">
        <v>42011</v>
      </c>
      <c r="C40" s="44" t="s">
        <v>86</v>
      </c>
      <c r="D40" s="44">
        <v>42011</v>
      </c>
      <c r="E40" s="45" t="s">
        <v>170</v>
      </c>
      <c r="F40" s="32"/>
      <c r="G40" s="5"/>
      <c r="H40" s="21" t="s">
        <v>21</v>
      </c>
      <c r="I40" s="16">
        <v>2150530</v>
      </c>
      <c r="J40" s="5"/>
      <c r="K40" s="42">
        <f t="shared" si="1"/>
        <v>117598429</v>
      </c>
      <c r="L40" s="42">
        <f t="shared" si="2"/>
        <v>0</v>
      </c>
    </row>
    <row r="41" spans="1:12" ht="20.25" customHeight="1">
      <c r="A41" s="6" t="str">
        <f t="shared" si="0"/>
        <v>CTGS42020</v>
      </c>
      <c r="B41" s="43">
        <v>42020</v>
      </c>
      <c r="C41" s="44" t="s">
        <v>86</v>
      </c>
      <c r="D41" s="44">
        <v>42020</v>
      </c>
      <c r="E41" s="45" t="s">
        <v>171</v>
      </c>
      <c r="F41" s="32"/>
      <c r="G41" s="5"/>
      <c r="H41" s="21" t="s">
        <v>21</v>
      </c>
      <c r="I41" s="16">
        <v>2826340</v>
      </c>
      <c r="J41" s="5"/>
      <c r="K41" s="42">
        <f t="shared" si="1"/>
        <v>120424769</v>
      </c>
      <c r="L41" s="42">
        <f t="shared" si="2"/>
        <v>0</v>
      </c>
    </row>
    <row r="42" spans="1:12" ht="20.25" customHeight="1">
      <c r="A42" s="6" t="str">
        <f t="shared" si="0"/>
        <v>CTGS42030</v>
      </c>
      <c r="B42" s="43">
        <v>42030</v>
      </c>
      <c r="C42" s="44" t="s">
        <v>86</v>
      </c>
      <c r="D42" s="44">
        <v>42030</v>
      </c>
      <c r="E42" s="45" t="s">
        <v>172</v>
      </c>
      <c r="F42" s="32"/>
      <c r="G42" s="5"/>
      <c r="H42" s="21" t="s">
        <v>21</v>
      </c>
      <c r="I42" s="16">
        <v>2171840</v>
      </c>
      <c r="J42" s="5"/>
      <c r="K42" s="42">
        <f t="shared" si="1"/>
        <v>122596609</v>
      </c>
      <c r="L42" s="42">
        <f t="shared" si="2"/>
        <v>0</v>
      </c>
    </row>
    <row r="43" spans="1:12" ht="20.25" customHeight="1">
      <c r="A43" s="6" t="str">
        <f t="shared" si="0"/>
        <v>CTGS42030</v>
      </c>
      <c r="B43" s="43">
        <v>42030</v>
      </c>
      <c r="C43" s="44" t="s">
        <v>86</v>
      </c>
      <c r="D43" s="44">
        <v>42030</v>
      </c>
      <c r="E43" s="45" t="s">
        <v>98</v>
      </c>
      <c r="F43" s="32"/>
      <c r="G43" s="5"/>
      <c r="H43" s="21" t="s">
        <v>21</v>
      </c>
      <c r="I43" s="16">
        <v>330000</v>
      </c>
      <c r="J43" s="5"/>
      <c r="K43" s="42">
        <f t="shared" si="1"/>
        <v>122926609</v>
      </c>
      <c r="L43" s="42">
        <f t="shared" si="2"/>
        <v>0</v>
      </c>
    </row>
    <row r="44" spans="1:12" ht="20.25" customHeight="1">
      <c r="A44" s="6" t="str">
        <f t="shared" si="0"/>
        <v>CTGS42030</v>
      </c>
      <c r="B44" s="43">
        <v>42035</v>
      </c>
      <c r="C44" s="44" t="s">
        <v>86</v>
      </c>
      <c r="D44" s="44">
        <v>42030</v>
      </c>
      <c r="E44" s="45" t="s">
        <v>96</v>
      </c>
      <c r="F44" s="32"/>
      <c r="G44" s="5"/>
      <c r="H44" s="21" t="s">
        <v>21</v>
      </c>
      <c r="I44" s="16">
        <v>9501241</v>
      </c>
      <c r="J44" s="5"/>
      <c r="K44" s="42">
        <f t="shared" si="1"/>
        <v>132427850</v>
      </c>
      <c r="L44" s="42">
        <f t="shared" si="2"/>
        <v>0</v>
      </c>
    </row>
    <row r="45" spans="1:12" ht="20.25" customHeight="1">
      <c r="A45" s="6" t="str">
        <f t="shared" si="0"/>
        <v>C0242003</v>
      </c>
      <c r="B45" s="44">
        <v>42006</v>
      </c>
      <c r="C45" s="44" t="s">
        <v>32</v>
      </c>
      <c r="D45" s="44">
        <v>42003</v>
      </c>
      <c r="E45" s="45" t="s">
        <v>119</v>
      </c>
      <c r="F45" s="32"/>
      <c r="G45" s="5"/>
      <c r="H45" s="21" t="s">
        <v>190</v>
      </c>
      <c r="I45" s="16">
        <v>1080000</v>
      </c>
      <c r="J45" s="5"/>
      <c r="K45" s="42">
        <f t="shared" si="1"/>
        <v>133507850</v>
      </c>
      <c r="L45" s="42">
        <f t="shared" si="2"/>
        <v>0</v>
      </c>
    </row>
    <row r="46" spans="1:12" ht="20.25" customHeight="1">
      <c r="A46" s="6" t="str">
        <f t="shared" si="0"/>
        <v>C0342004</v>
      </c>
      <c r="B46" s="44">
        <v>42006</v>
      </c>
      <c r="C46" s="44" t="s">
        <v>33</v>
      </c>
      <c r="D46" s="44">
        <v>42004</v>
      </c>
      <c r="E46" s="47" t="s">
        <v>173</v>
      </c>
      <c r="F46" s="32"/>
      <c r="G46" s="5"/>
      <c r="H46" s="21" t="s">
        <v>190</v>
      </c>
      <c r="I46" s="16">
        <v>223839</v>
      </c>
      <c r="J46" s="5"/>
      <c r="K46" s="42">
        <f t="shared" si="1"/>
        <v>133731689</v>
      </c>
      <c r="L46" s="42">
        <f t="shared" si="2"/>
        <v>0</v>
      </c>
    </row>
    <row r="47" spans="1:12" ht="20.25" customHeight="1">
      <c r="A47" s="6" t="str">
        <f t="shared" si="0"/>
        <v>C0542006</v>
      </c>
      <c r="B47" s="44">
        <v>42006</v>
      </c>
      <c r="C47" s="44" t="s">
        <v>35</v>
      </c>
      <c r="D47" s="44">
        <v>42006</v>
      </c>
      <c r="E47" s="45" t="s">
        <v>174</v>
      </c>
      <c r="F47" s="32"/>
      <c r="G47" s="5"/>
      <c r="H47" s="21" t="s">
        <v>190</v>
      </c>
      <c r="I47" s="16">
        <v>332500</v>
      </c>
      <c r="J47" s="5"/>
      <c r="K47" s="42">
        <f t="shared" si="1"/>
        <v>134064189</v>
      </c>
      <c r="L47" s="42">
        <f t="shared" si="2"/>
        <v>0</v>
      </c>
    </row>
    <row r="48" spans="1:12" ht="20.25" customHeight="1">
      <c r="A48" s="6" t="str">
        <f t="shared" ref="A48:A50" si="3">C48&amp;D48</f>
        <v>C0942010</v>
      </c>
      <c r="B48" s="44">
        <v>42010</v>
      </c>
      <c r="C48" s="44" t="s">
        <v>39</v>
      </c>
      <c r="D48" s="44">
        <v>42010</v>
      </c>
      <c r="E48" s="47" t="s">
        <v>175</v>
      </c>
      <c r="F48" s="32"/>
      <c r="G48" s="5"/>
      <c r="H48" s="21" t="s">
        <v>190</v>
      </c>
      <c r="I48" s="16">
        <v>89040</v>
      </c>
      <c r="J48" s="5"/>
      <c r="K48" s="42">
        <f t="shared" ref="K48:K50" si="4">MAX(K47+I48-J48-L47,0)</f>
        <v>134153229</v>
      </c>
      <c r="L48" s="42">
        <f t="shared" ref="L48:L50" si="5">MAX(L47+J48-K47-I48,0)</f>
        <v>0</v>
      </c>
    </row>
    <row r="49" spans="1:12" ht="20.25" customHeight="1">
      <c r="A49" s="6" t="str">
        <f t="shared" si="3"/>
        <v>C1042010</v>
      </c>
      <c r="B49" s="44">
        <v>42010</v>
      </c>
      <c r="C49" s="44" t="s">
        <v>40</v>
      </c>
      <c r="D49" s="44">
        <v>42010</v>
      </c>
      <c r="E49" s="45" t="s">
        <v>176</v>
      </c>
      <c r="F49" s="32"/>
      <c r="G49" s="5"/>
      <c r="H49" s="21" t="s">
        <v>190</v>
      </c>
      <c r="I49" s="16">
        <v>23182</v>
      </c>
      <c r="J49" s="5"/>
      <c r="K49" s="42">
        <f t="shared" si="4"/>
        <v>134176411</v>
      </c>
      <c r="L49" s="42">
        <f t="shared" si="5"/>
        <v>0</v>
      </c>
    </row>
    <row r="50" spans="1:12" ht="20.25" customHeight="1">
      <c r="A50" s="6" t="str">
        <f t="shared" si="3"/>
        <v>C1042009</v>
      </c>
      <c r="B50" s="44">
        <v>42010</v>
      </c>
      <c r="C50" s="44" t="s">
        <v>40</v>
      </c>
      <c r="D50" s="44">
        <v>42009</v>
      </c>
      <c r="E50" s="45" t="s">
        <v>177</v>
      </c>
      <c r="F50" s="32"/>
      <c r="G50" s="5"/>
      <c r="H50" s="21" t="s">
        <v>190</v>
      </c>
      <c r="I50" s="16">
        <v>16818</v>
      </c>
      <c r="J50" s="5"/>
      <c r="K50" s="42">
        <f t="shared" si="4"/>
        <v>134193229</v>
      </c>
      <c r="L50" s="42">
        <f t="shared" si="5"/>
        <v>0</v>
      </c>
    </row>
    <row r="51" spans="1:12" ht="20.25" customHeight="1">
      <c r="B51" s="44">
        <v>42010</v>
      </c>
      <c r="C51" s="44" t="s">
        <v>41</v>
      </c>
      <c r="D51" s="44">
        <v>42010</v>
      </c>
      <c r="E51" s="45" t="s">
        <v>27</v>
      </c>
      <c r="F51" s="32"/>
      <c r="G51" s="5"/>
      <c r="H51" s="21" t="s">
        <v>190</v>
      </c>
      <c r="I51" s="16">
        <v>16255</v>
      </c>
      <c r="J51" s="5"/>
      <c r="K51" s="42">
        <f t="shared" ref="K51:K72" si="6">MAX(K50+I51-J51-L50,0)</f>
        <v>134209484</v>
      </c>
      <c r="L51" s="42">
        <f t="shared" ref="L51:L72" si="7">MAX(L50+J51-K50-I51,0)</f>
        <v>0</v>
      </c>
    </row>
    <row r="52" spans="1:12" ht="20.25" customHeight="1">
      <c r="B52" s="43">
        <v>42012</v>
      </c>
      <c r="C52" s="46" t="s">
        <v>44</v>
      </c>
      <c r="D52" s="44">
        <v>42012</v>
      </c>
      <c r="E52" s="45" t="s">
        <v>178</v>
      </c>
      <c r="F52" s="32"/>
      <c r="G52" s="5"/>
      <c r="H52" s="21" t="s">
        <v>190</v>
      </c>
      <c r="I52" s="16">
        <v>27727</v>
      </c>
      <c r="J52" s="5"/>
      <c r="K52" s="42">
        <f t="shared" si="6"/>
        <v>134237211</v>
      </c>
      <c r="L52" s="42">
        <f t="shared" si="7"/>
        <v>0</v>
      </c>
    </row>
    <row r="53" spans="1:12" ht="20.25" customHeight="1">
      <c r="B53" s="43">
        <v>42012</v>
      </c>
      <c r="C53" s="44" t="s">
        <v>44</v>
      </c>
      <c r="D53" s="43">
        <v>42012</v>
      </c>
      <c r="E53" s="45" t="s">
        <v>176</v>
      </c>
      <c r="F53" s="32"/>
      <c r="G53" s="5"/>
      <c r="H53" s="21" t="s">
        <v>190</v>
      </c>
      <c r="I53" s="16">
        <v>23182</v>
      </c>
      <c r="J53" s="5"/>
      <c r="K53" s="42">
        <f t="shared" si="6"/>
        <v>134260393</v>
      </c>
      <c r="L53" s="42">
        <f t="shared" si="7"/>
        <v>0</v>
      </c>
    </row>
    <row r="54" spans="1:12" ht="20.25" customHeight="1">
      <c r="B54" s="43">
        <v>42013</v>
      </c>
      <c r="C54" s="44" t="s">
        <v>45</v>
      </c>
      <c r="D54" s="43">
        <v>42013</v>
      </c>
      <c r="E54" s="45" t="s">
        <v>179</v>
      </c>
      <c r="F54" s="32"/>
      <c r="G54" s="5"/>
      <c r="H54" s="21" t="s">
        <v>190</v>
      </c>
      <c r="I54" s="16">
        <v>154545</v>
      </c>
      <c r="J54" s="5"/>
      <c r="K54" s="42">
        <f t="shared" si="6"/>
        <v>134414938</v>
      </c>
      <c r="L54" s="42">
        <f t="shared" si="7"/>
        <v>0</v>
      </c>
    </row>
    <row r="55" spans="1:12" ht="20.25" customHeight="1">
      <c r="B55" s="43">
        <v>42014</v>
      </c>
      <c r="C55" s="44" t="s">
        <v>46</v>
      </c>
      <c r="D55" s="43">
        <v>42014</v>
      </c>
      <c r="E55" s="45" t="s">
        <v>175</v>
      </c>
      <c r="F55" s="32"/>
      <c r="G55" s="5"/>
      <c r="H55" s="21" t="s">
        <v>190</v>
      </c>
      <c r="I55" s="16">
        <v>59465</v>
      </c>
      <c r="J55" s="5"/>
      <c r="K55" s="42">
        <f t="shared" si="6"/>
        <v>134474403</v>
      </c>
      <c r="L55" s="42">
        <f t="shared" si="7"/>
        <v>0</v>
      </c>
    </row>
    <row r="56" spans="1:12" ht="20.25" customHeight="1">
      <c r="B56" s="43">
        <v>42016</v>
      </c>
      <c r="C56" s="44" t="s">
        <v>47</v>
      </c>
      <c r="D56" s="43">
        <v>42016</v>
      </c>
      <c r="E56" s="45" t="s">
        <v>119</v>
      </c>
      <c r="F56" s="32"/>
      <c r="G56" s="5"/>
      <c r="H56" s="21" t="s">
        <v>190</v>
      </c>
      <c r="I56" s="16">
        <v>520000</v>
      </c>
      <c r="J56" s="5"/>
      <c r="K56" s="42">
        <f t="shared" si="6"/>
        <v>134994403</v>
      </c>
      <c r="L56" s="42">
        <f t="shared" si="7"/>
        <v>0</v>
      </c>
    </row>
    <row r="57" spans="1:12" ht="20.25" customHeight="1">
      <c r="B57" s="43">
        <v>42017</v>
      </c>
      <c r="C57" s="44" t="s">
        <v>48</v>
      </c>
      <c r="D57" s="43">
        <v>42017</v>
      </c>
      <c r="E57" s="45" t="s">
        <v>175</v>
      </c>
      <c r="F57" s="32"/>
      <c r="G57" s="5"/>
      <c r="H57" s="21" t="s">
        <v>190</v>
      </c>
      <c r="I57" s="16">
        <v>132145</v>
      </c>
      <c r="J57" s="5"/>
      <c r="K57" s="42">
        <f t="shared" si="6"/>
        <v>135126548</v>
      </c>
      <c r="L57" s="42">
        <f t="shared" si="7"/>
        <v>0</v>
      </c>
    </row>
    <row r="58" spans="1:12" ht="20.25" customHeight="1">
      <c r="B58" s="43">
        <v>42018</v>
      </c>
      <c r="C58" s="44" t="s">
        <v>51</v>
      </c>
      <c r="D58" s="43">
        <v>42018</v>
      </c>
      <c r="E58" s="45" t="s">
        <v>128</v>
      </c>
      <c r="F58" s="32"/>
      <c r="G58" s="5"/>
      <c r="H58" s="21" t="s">
        <v>190</v>
      </c>
      <c r="I58" s="16">
        <v>33900</v>
      </c>
      <c r="J58" s="5"/>
      <c r="K58" s="42">
        <f t="shared" si="6"/>
        <v>135160448</v>
      </c>
      <c r="L58" s="42">
        <f t="shared" si="7"/>
        <v>0</v>
      </c>
    </row>
    <row r="59" spans="1:12" ht="20.25" customHeight="1">
      <c r="B59" s="43">
        <v>42019</v>
      </c>
      <c r="C59" s="44" t="s">
        <v>53</v>
      </c>
      <c r="D59" s="43">
        <v>42019</v>
      </c>
      <c r="E59" s="45" t="s">
        <v>180</v>
      </c>
      <c r="F59" s="32"/>
      <c r="G59" s="5"/>
      <c r="H59" s="21" t="s">
        <v>190</v>
      </c>
      <c r="I59" s="16">
        <v>169894</v>
      </c>
      <c r="J59" s="5"/>
      <c r="K59" s="42">
        <f t="shared" si="6"/>
        <v>135330342</v>
      </c>
      <c r="L59" s="42">
        <f t="shared" si="7"/>
        <v>0</v>
      </c>
    </row>
    <row r="60" spans="1:12" ht="20.25" customHeight="1">
      <c r="B60" s="43">
        <v>42020</v>
      </c>
      <c r="C60" s="44" t="s">
        <v>56</v>
      </c>
      <c r="D60" s="43">
        <v>42020</v>
      </c>
      <c r="E60" s="45" t="s">
        <v>128</v>
      </c>
      <c r="F60" s="32"/>
      <c r="G60" s="5"/>
      <c r="H60" s="21" t="s">
        <v>190</v>
      </c>
      <c r="I60" s="16">
        <v>33721</v>
      </c>
      <c r="J60" s="5"/>
      <c r="K60" s="42">
        <f t="shared" si="6"/>
        <v>135364063</v>
      </c>
      <c r="L60" s="42">
        <f t="shared" si="7"/>
        <v>0</v>
      </c>
    </row>
    <row r="61" spans="1:12" ht="20.25" customHeight="1">
      <c r="B61" s="43">
        <v>42021</v>
      </c>
      <c r="C61" s="44" t="s">
        <v>57</v>
      </c>
      <c r="D61" s="43">
        <v>42021</v>
      </c>
      <c r="E61" s="45" t="s">
        <v>181</v>
      </c>
      <c r="F61" s="32"/>
      <c r="G61" s="5"/>
      <c r="H61" s="21" t="s">
        <v>190</v>
      </c>
      <c r="I61" s="16">
        <v>25000</v>
      </c>
      <c r="J61" s="5"/>
      <c r="K61" s="42">
        <f t="shared" si="6"/>
        <v>135389063</v>
      </c>
      <c r="L61" s="42">
        <f t="shared" si="7"/>
        <v>0</v>
      </c>
    </row>
    <row r="62" spans="1:12" ht="20.25" customHeight="1">
      <c r="B62" s="43">
        <v>42021</v>
      </c>
      <c r="C62" s="44" t="s">
        <v>58</v>
      </c>
      <c r="D62" s="43">
        <v>42020</v>
      </c>
      <c r="E62" s="45" t="s">
        <v>182</v>
      </c>
      <c r="F62" s="32"/>
      <c r="G62" s="5"/>
      <c r="H62" s="21" t="s">
        <v>190</v>
      </c>
      <c r="I62" s="16">
        <v>23182</v>
      </c>
      <c r="J62" s="5"/>
      <c r="K62" s="42">
        <f t="shared" si="6"/>
        <v>135412245</v>
      </c>
      <c r="L62" s="42">
        <f t="shared" si="7"/>
        <v>0</v>
      </c>
    </row>
    <row r="63" spans="1:12" ht="20.25" customHeight="1">
      <c r="B63" s="43">
        <v>42021</v>
      </c>
      <c r="C63" s="44" t="s">
        <v>59</v>
      </c>
      <c r="D63" s="43">
        <v>42021</v>
      </c>
      <c r="E63" s="45" t="s">
        <v>119</v>
      </c>
      <c r="F63" s="32"/>
      <c r="G63" s="5"/>
      <c r="H63" s="21" t="s">
        <v>190</v>
      </c>
      <c r="I63" s="16">
        <v>1120000</v>
      </c>
      <c r="J63" s="5"/>
      <c r="K63" s="42">
        <f t="shared" si="6"/>
        <v>136532245</v>
      </c>
      <c r="L63" s="42">
        <f t="shared" si="7"/>
        <v>0</v>
      </c>
    </row>
    <row r="64" spans="1:12" ht="20.25" customHeight="1">
      <c r="B64" s="43">
        <v>42023</v>
      </c>
      <c r="C64" s="44" t="s">
        <v>60</v>
      </c>
      <c r="D64" s="43">
        <v>42023</v>
      </c>
      <c r="E64" s="45" t="s">
        <v>180</v>
      </c>
      <c r="F64" s="32"/>
      <c r="G64" s="5"/>
      <c r="H64" s="21" t="s">
        <v>190</v>
      </c>
      <c r="I64" s="16">
        <v>245449</v>
      </c>
      <c r="J64" s="5"/>
      <c r="K64" s="42">
        <f t="shared" si="6"/>
        <v>136777694</v>
      </c>
      <c r="L64" s="42">
        <f t="shared" si="7"/>
        <v>0</v>
      </c>
    </row>
    <row r="65" spans="1:12" ht="20.25" customHeight="1">
      <c r="B65" s="43">
        <v>42025</v>
      </c>
      <c r="C65" s="44" t="s">
        <v>63</v>
      </c>
      <c r="D65" s="43">
        <v>42025</v>
      </c>
      <c r="E65" s="45" t="s">
        <v>180</v>
      </c>
      <c r="F65" s="32"/>
      <c r="G65" s="5"/>
      <c r="H65" s="21" t="s">
        <v>190</v>
      </c>
      <c r="I65" s="16">
        <v>83350</v>
      </c>
      <c r="J65" s="5"/>
      <c r="K65" s="42">
        <f t="shared" si="6"/>
        <v>136861044</v>
      </c>
      <c r="L65" s="42">
        <f t="shared" si="7"/>
        <v>0</v>
      </c>
    </row>
    <row r="66" spans="1:12" ht="20.25" customHeight="1">
      <c r="B66" s="43">
        <v>42027</v>
      </c>
      <c r="C66" s="44" t="s">
        <v>66</v>
      </c>
      <c r="D66" s="43">
        <v>42027</v>
      </c>
      <c r="E66" s="45" t="s">
        <v>128</v>
      </c>
      <c r="F66" s="32"/>
      <c r="G66" s="5"/>
      <c r="H66" s="21" t="s">
        <v>190</v>
      </c>
      <c r="I66" s="16">
        <v>33721</v>
      </c>
      <c r="J66" s="5"/>
      <c r="K66" s="42">
        <f t="shared" si="6"/>
        <v>136894765</v>
      </c>
      <c r="L66" s="42">
        <f t="shared" si="7"/>
        <v>0</v>
      </c>
    </row>
    <row r="67" spans="1:12" ht="20.25" customHeight="1">
      <c r="B67" s="43">
        <v>42030</v>
      </c>
      <c r="C67" s="44" t="s">
        <v>70</v>
      </c>
      <c r="D67" s="43">
        <v>42030</v>
      </c>
      <c r="E67" s="45" t="s">
        <v>180</v>
      </c>
      <c r="F67" s="32"/>
      <c r="G67" s="5"/>
      <c r="H67" s="21" t="s">
        <v>190</v>
      </c>
      <c r="I67" s="16">
        <v>147626</v>
      </c>
      <c r="J67" s="5"/>
      <c r="K67" s="42">
        <f t="shared" si="6"/>
        <v>137042391</v>
      </c>
      <c r="L67" s="42">
        <f t="shared" si="7"/>
        <v>0</v>
      </c>
    </row>
    <row r="68" spans="1:12" ht="20.25" customHeight="1">
      <c r="B68" s="43">
        <v>42031</v>
      </c>
      <c r="C68" s="44" t="s">
        <v>71</v>
      </c>
      <c r="D68" s="43">
        <v>42031</v>
      </c>
      <c r="E68" s="45" t="s">
        <v>183</v>
      </c>
      <c r="F68" s="32"/>
      <c r="G68" s="5"/>
      <c r="H68" s="21" t="s">
        <v>190</v>
      </c>
      <c r="I68" s="16">
        <v>1440000</v>
      </c>
      <c r="J68" s="5"/>
      <c r="K68" s="42">
        <f t="shared" si="6"/>
        <v>138482391</v>
      </c>
      <c r="L68" s="42">
        <f t="shared" si="7"/>
        <v>0</v>
      </c>
    </row>
    <row r="69" spans="1:12" ht="20.25" customHeight="1">
      <c r="B69" s="43">
        <v>42032</v>
      </c>
      <c r="C69" s="44" t="s">
        <v>74</v>
      </c>
      <c r="D69" s="43">
        <v>42032</v>
      </c>
      <c r="E69" s="45" t="s">
        <v>184</v>
      </c>
      <c r="F69" s="32"/>
      <c r="G69" s="5"/>
      <c r="H69" s="21" t="s">
        <v>190</v>
      </c>
      <c r="I69" s="16">
        <v>75434</v>
      </c>
      <c r="J69" s="5"/>
      <c r="K69" s="42">
        <f t="shared" si="6"/>
        <v>138557825</v>
      </c>
      <c r="L69" s="42">
        <f t="shared" si="7"/>
        <v>0</v>
      </c>
    </row>
    <row r="70" spans="1:12" ht="20.25" customHeight="1">
      <c r="B70" s="43">
        <v>42034</v>
      </c>
      <c r="C70" s="44" t="s">
        <v>83</v>
      </c>
      <c r="D70" s="43">
        <v>42034</v>
      </c>
      <c r="E70" s="45" t="s">
        <v>185</v>
      </c>
      <c r="F70" s="32"/>
      <c r="G70" s="5"/>
      <c r="H70" s="21" t="s">
        <v>190</v>
      </c>
      <c r="I70" s="16">
        <v>67273</v>
      </c>
      <c r="J70" s="5"/>
      <c r="K70" s="42">
        <f t="shared" si="6"/>
        <v>138625098</v>
      </c>
      <c r="L70" s="42">
        <f t="shared" si="7"/>
        <v>0</v>
      </c>
    </row>
    <row r="71" spans="1:12" ht="20.25" customHeight="1">
      <c r="B71" s="43">
        <v>42034</v>
      </c>
      <c r="C71" s="44" t="s">
        <v>115</v>
      </c>
      <c r="D71" s="43">
        <v>42034</v>
      </c>
      <c r="E71" s="45" t="s">
        <v>184</v>
      </c>
      <c r="F71" s="32"/>
      <c r="G71" s="5"/>
      <c r="H71" s="21" t="s">
        <v>190</v>
      </c>
      <c r="I71" s="16">
        <v>82829</v>
      </c>
      <c r="J71" s="5"/>
      <c r="K71" s="42">
        <f t="shared" si="6"/>
        <v>138707927</v>
      </c>
      <c r="L71" s="42">
        <f t="shared" si="7"/>
        <v>0</v>
      </c>
    </row>
    <row r="72" spans="1:12" ht="20.25" customHeight="1">
      <c r="B72" s="43">
        <v>42035</v>
      </c>
      <c r="C72" s="44" t="s">
        <v>186</v>
      </c>
      <c r="D72" s="43">
        <v>42035</v>
      </c>
      <c r="E72" s="45" t="s">
        <v>180</v>
      </c>
      <c r="F72" s="32"/>
      <c r="G72" s="5"/>
      <c r="H72" s="21" t="s">
        <v>190</v>
      </c>
      <c r="I72" s="16">
        <v>145177</v>
      </c>
      <c r="J72" s="5"/>
      <c r="K72" s="42">
        <f t="shared" si="6"/>
        <v>138853104</v>
      </c>
      <c r="L72" s="42">
        <f t="shared" si="7"/>
        <v>0</v>
      </c>
    </row>
    <row r="73" spans="1:12" ht="20.25" customHeight="1">
      <c r="B73" s="43">
        <v>42005</v>
      </c>
      <c r="C73" s="44" t="s">
        <v>101</v>
      </c>
      <c r="D73" s="43">
        <v>42005</v>
      </c>
      <c r="E73" s="45" t="s">
        <v>187</v>
      </c>
      <c r="F73" s="32"/>
      <c r="G73" s="5"/>
      <c r="H73" s="21" t="s">
        <v>21</v>
      </c>
      <c r="I73" s="16">
        <v>583333</v>
      </c>
      <c r="J73" s="5"/>
      <c r="K73" s="42">
        <f t="shared" ref="K73:K78" si="8">MAX(K72+I73-J73-L72,0)</f>
        <v>139436437</v>
      </c>
      <c r="L73" s="42">
        <f t="shared" ref="L73:L78" si="9">MAX(L72+J73-K72-I73,0)</f>
        <v>0</v>
      </c>
    </row>
    <row r="74" spans="1:12" ht="20.25" customHeight="1">
      <c r="B74" s="43">
        <v>42008</v>
      </c>
      <c r="C74" s="44" t="s">
        <v>102</v>
      </c>
      <c r="D74" s="43">
        <v>42008</v>
      </c>
      <c r="E74" s="45" t="s">
        <v>188</v>
      </c>
      <c r="F74" s="32"/>
      <c r="G74" s="5"/>
      <c r="H74" s="21" t="s">
        <v>21</v>
      </c>
      <c r="I74" s="16">
        <v>9857800</v>
      </c>
      <c r="J74" s="5"/>
      <c r="K74" s="42">
        <f t="shared" si="8"/>
        <v>149294237</v>
      </c>
      <c r="L74" s="42">
        <f t="shared" si="9"/>
        <v>0</v>
      </c>
    </row>
    <row r="75" spans="1:12" ht="20.25" customHeight="1">
      <c r="B75" s="43">
        <v>42010</v>
      </c>
      <c r="C75" s="44" t="s">
        <v>103</v>
      </c>
      <c r="D75" s="43">
        <v>42010</v>
      </c>
      <c r="E75" s="45" t="s">
        <v>108</v>
      </c>
      <c r="F75" s="32"/>
      <c r="G75" s="5"/>
      <c r="H75" s="21" t="s">
        <v>21</v>
      </c>
      <c r="I75" s="16">
        <v>950909</v>
      </c>
      <c r="J75" s="5"/>
      <c r="K75" s="42">
        <f t="shared" si="8"/>
        <v>150245146</v>
      </c>
      <c r="L75" s="42">
        <f t="shared" si="9"/>
        <v>0</v>
      </c>
    </row>
    <row r="76" spans="1:12" ht="20.25" customHeight="1">
      <c r="B76" s="43">
        <v>42019</v>
      </c>
      <c r="C76" s="44" t="s">
        <v>104</v>
      </c>
      <c r="D76" s="43">
        <v>42019</v>
      </c>
      <c r="E76" s="45" t="s">
        <v>112</v>
      </c>
      <c r="F76" s="32"/>
      <c r="G76" s="5"/>
      <c r="H76" s="21" t="s">
        <v>21</v>
      </c>
      <c r="I76" s="16">
        <v>4237550</v>
      </c>
      <c r="J76" s="5"/>
      <c r="K76" s="42">
        <f t="shared" si="8"/>
        <v>154482696</v>
      </c>
      <c r="L76" s="42">
        <f t="shared" si="9"/>
        <v>0</v>
      </c>
    </row>
    <row r="77" spans="1:12" ht="20.25" customHeight="1">
      <c r="B77" s="43">
        <v>42029</v>
      </c>
      <c r="C77" s="44" t="s">
        <v>105</v>
      </c>
      <c r="D77" s="43">
        <v>42029</v>
      </c>
      <c r="E77" s="45" t="s">
        <v>189</v>
      </c>
      <c r="F77" s="32"/>
      <c r="G77" s="5"/>
      <c r="H77" s="21" t="s">
        <v>21</v>
      </c>
      <c r="I77" s="16">
        <v>178570</v>
      </c>
      <c r="J77" s="5"/>
      <c r="K77" s="42">
        <f t="shared" si="8"/>
        <v>154661266</v>
      </c>
      <c r="L77" s="42">
        <f t="shared" si="9"/>
        <v>0</v>
      </c>
    </row>
    <row r="78" spans="1:12" ht="20.25" customHeight="1">
      <c r="A78" s="6" t="str">
        <f>C78&amp;D78</f>
        <v>N06/VL42032</v>
      </c>
      <c r="B78" s="43">
        <v>42032</v>
      </c>
      <c r="C78" s="44" t="s">
        <v>116</v>
      </c>
      <c r="D78" s="43">
        <v>42032</v>
      </c>
      <c r="E78" s="45" t="s">
        <v>189</v>
      </c>
      <c r="F78" s="32"/>
      <c r="G78" s="5"/>
      <c r="H78" s="21" t="s">
        <v>21</v>
      </c>
      <c r="I78" s="16">
        <v>499996</v>
      </c>
      <c r="J78" s="5"/>
      <c r="K78" s="42">
        <f t="shared" si="8"/>
        <v>155161262</v>
      </c>
      <c r="L78" s="42">
        <f t="shared" si="9"/>
        <v>0</v>
      </c>
    </row>
    <row r="79" spans="1:12" ht="17.25" customHeight="1">
      <c r="B79" s="17"/>
      <c r="C79" s="15"/>
      <c r="D79" s="15"/>
      <c r="E79" s="15"/>
      <c r="F79" s="15"/>
      <c r="G79" s="15"/>
      <c r="H79" s="18"/>
      <c r="I79" s="15"/>
      <c r="J79" s="15"/>
      <c r="K79" s="4"/>
      <c r="L79" s="15"/>
    </row>
    <row r="80" spans="1:12" ht="17.25" customHeight="1">
      <c r="B80" s="17"/>
      <c r="C80" s="15"/>
      <c r="D80" s="15"/>
      <c r="E80" s="15"/>
      <c r="F80" s="15"/>
      <c r="G80" s="15"/>
      <c r="H80" s="18"/>
      <c r="I80" s="15"/>
      <c r="J80" s="15"/>
      <c r="K80" s="4"/>
      <c r="L80" s="15"/>
    </row>
    <row r="81" spans="2:12" s="26" customFormat="1" ht="14.25">
      <c r="B81" s="24"/>
      <c r="C81" s="24"/>
      <c r="D81" s="24"/>
      <c r="E81" s="24" t="s">
        <v>17</v>
      </c>
      <c r="F81" s="24"/>
      <c r="G81" s="24"/>
      <c r="H81" s="25" t="s">
        <v>18</v>
      </c>
      <c r="I81" s="24">
        <f>SUM(I13:I78)</f>
        <v>42803712</v>
      </c>
      <c r="J81" s="24">
        <f>SUM(J45:J78)</f>
        <v>0</v>
      </c>
      <c r="K81" s="25" t="s">
        <v>18</v>
      </c>
      <c r="L81" s="25" t="s">
        <v>18</v>
      </c>
    </row>
    <row r="82" spans="2:12" s="26" customFormat="1">
      <c r="B82" s="27"/>
      <c r="C82" s="27"/>
      <c r="D82" s="27"/>
      <c r="E82" s="27" t="s">
        <v>19</v>
      </c>
      <c r="F82" s="27"/>
      <c r="G82" s="27"/>
      <c r="H82" s="28" t="s">
        <v>18</v>
      </c>
      <c r="I82" s="28" t="s">
        <v>18</v>
      </c>
      <c r="J82" s="28" t="s">
        <v>18</v>
      </c>
      <c r="K82" s="19">
        <f>K13+I81-J81</f>
        <v>155161262</v>
      </c>
      <c r="L82" s="28" t="s">
        <v>18</v>
      </c>
    </row>
    <row r="84" spans="2:12">
      <c r="B84" s="20" t="s">
        <v>23</v>
      </c>
    </row>
    <row r="85" spans="2:12">
      <c r="B85" s="20" t="s">
        <v>129</v>
      </c>
    </row>
    <row r="86" spans="2:12">
      <c r="K86" s="8" t="s">
        <v>130</v>
      </c>
    </row>
    <row r="87" spans="2:12" s="7" customFormat="1" ht="14.25">
      <c r="C87" s="48" t="s">
        <v>106</v>
      </c>
      <c r="D87" s="48"/>
      <c r="K87" s="7" t="s">
        <v>8</v>
      </c>
    </row>
    <row r="88" spans="2:12" s="2" customFormat="1">
      <c r="C88" s="49" t="s">
        <v>9</v>
      </c>
      <c r="D88" s="49"/>
      <c r="K88" s="2" t="s">
        <v>9</v>
      </c>
    </row>
  </sheetData>
  <autoFilter ref="B12:L55">
    <filterColumn colId="7"/>
  </autoFilter>
  <mergeCells count="16">
    <mergeCell ref="C87:D87"/>
    <mergeCell ref="C88:D88"/>
    <mergeCell ref="K10:L10"/>
    <mergeCell ref="I1:L1"/>
    <mergeCell ref="I2:L3"/>
    <mergeCell ref="B5:L5"/>
    <mergeCell ref="C10:D10"/>
    <mergeCell ref="H10:H11"/>
    <mergeCell ref="B10:B11"/>
    <mergeCell ref="B6:L6"/>
    <mergeCell ref="B7:L7"/>
    <mergeCell ref="E10:E11"/>
    <mergeCell ref="I10:J10"/>
    <mergeCell ref="F10:F11"/>
    <mergeCell ref="G10:G11"/>
    <mergeCell ref="B8:L8"/>
  </mergeCells>
  <phoneticPr fontId="30" type="noConversion"/>
  <conditionalFormatting sqref="B14:J78">
    <cfRule type="expression" dxfId="19" priority="3" stopIfTrue="1">
      <formula>#REF!&lt;&gt;""</formula>
    </cfRule>
  </conditionalFormatting>
  <printOptions horizontalCentered="1"/>
  <pageMargins left="0.54" right="0.196850393700787" top="0.47244094488188998" bottom="0.35433070866141703" header="0.23622047244094499" footer="0.15748031496063"/>
  <pageSetup scale="80" orientation="portrait" r:id="rId1"/>
  <headerFooter alignWithMargins="0">
    <oddFooter>&amp;RTrang 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 enableFormatConditionsCalculation="0">
    <tabColor indexed="31"/>
  </sheetPr>
  <dimension ref="A1:L62"/>
  <sheetViews>
    <sheetView topLeftCell="B46" zoomScale="90" workbookViewId="0">
      <selection activeCell="I68" sqref="I68"/>
    </sheetView>
  </sheetViews>
  <sheetFormatPr defaultRowHeight="15"/>
  <cols>
    <col min="1" max="1" width="5.140625" style="6" hidden="1" customWidth="1"/>
    <col min="2" max="2" width="10.7109375" style="6" customWidth="1"/>
    <col min="3" max="3" width="10.42578125" style="6" customWidth="1"/>
    <col min="4" max="4" width="9.140625" style="6" customWidth="1"/>
    <col min="5" max="5" width="48.85546875" style="6" bestFit="1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3.5703125" style="6" customWidth="1"/>
    <col min="10" max="10" width="10" style="6" customWidth="1"/>
    <col min="11" max="11" width="15.85546875" style="6" customWidth="1"/>
    <col min="12" max="12" width="9.2851562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51" t="s">
        <v>87</v>
      </c>
      <c r="J1" s="51"/>
      <c r="K1" s="51"/>
      <c r="L1" s="51"/>
    </row>
    <row r="2" spans="1:12" s="11" customFormat="1" ht="16.5" customHeight="1">
      <c r="B2" s="1" t="s">
        <v>24</v>
      </c>
      <c r="C2" s="34"/>
      <c r="D2" s="34"/>
      <c r="E2" s="34"/>
      <c r="F2" s="34"/>
      <c r="G2" s="34"/>
      <c r="I2" s="52" t="s">
        <v>85</v>
      </c>
      <c r="J2" s="52"/>
      <c r="K2" s="52"/>
      <c r="L2" s="52"/>
    </row>
    <row r="3" spans="1:12" s="11" customFormat="1" ht="16.5" customHeight="1">
      <c r="B3" s="9"/>
      <c r="C3" s="12"/>
      <c r="D3" s="12"/>
      <c r="E3" s="34"/>
      <c r="F3" s="34"/>
      <c r="G3" s="34"/>
      <c r="I3" s="52"/>
      <c r="J3" s="52"/>
      <c r="K3" s="52"/>
      <c r="L3" s="52"/>
    </row>
    <row r="4" spans="1:12" s="11" customFormat="1" ht="6.75" customHeight="1">
      <c r="B4" s="34"/>
      <c r="C4" s="34"/>
      <c r="D4" s="34"/>
      <c r="E4" s="34"/>
      <c r="F4" s="34"/>
      <c r="G4" s="34"/>
      <c r="I4" s="35"/>
      <c r="J4" s="35"/>
      <c r="K4" s="35"/>
      <c r="L4" s="35"/>
    </row>
    <row r="5" spans="1:12" ht="24.75" customHeight="1">
      <c r="B5" s="53" t="s">
        <v>88</v>
      </c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>
      <c r="B6" s="56" t="s">
        <v>89</v>
      </c>
      <c r="C6" s="56"/>
      <c r="D6" s="56"/>
      <c r="E6" s="56"/>
      <c r="F6" s="56"/>
      <c r="G6" s="56"/>
      <c r="H6" s="56"/>
      <c r="I6" s="56"/>
      <c r="J6" s="56"/>
      <c r="K6" s="56"/>
      <c r="L6" s="56"/>
    </row>
    <row r="7" spans="1:12">
      <c r="B7" s="56" t="s">
        <v>90</v>
      </c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>
      <c r="B8" s="56" t="s">
        <v>91</v>
      </c>
      <c r="C8" s="56"/>
      <c r="D8" s="56"/>
      <c r="E8" s="56"/>
      <c r="F8" s="56"/>
      <c r="G8" s="56"/>
      <c r="H8" s="56"/>
      <c r="I8" s="56"/>
      <c r="J8" s="56"/>
      <c r="K8" s="56"/>
      <c r="L8" s="56"/>
    </row>
    <row r="9" spans="1:12" ht="27.75" customHeight="1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ht="18" customHeight="1">
      <c r="B10" s="54" t="s">
        <v>10</v>
      </c>
      <c r="C10" s="50" t="s">
        <v>92</v>
      </c>
      <c r="D10" s="50"/>
      <c r="E10" s="50" t="s">
        <v>1</v>
      </c>
      <c r="F10" s="54" t="s">
        <v>29</v>
      </c>
      <c r="G10" s="54" t="s">
        <v>30</v>
      </c>
      <c r="H10" s="54" t="s">
        <v>11</v>
      </c>
      <c r="I10" s="50" t="s">
        <v>12</v>
      </c>
      <c r="J10" s="50"/>
      <c r="K10" s="50" t="s">
        <v>94</v>
      </c>
      <c r="L10" s="50" t="s">
        <v>2</v>
      </c>
    </row>
    <row r="11" spans="1:12" ht="30.75" customHeight="1">
      <c r="B11" s="55"/>
      <c r="C11" s="36" t="s">
        <v>76</v>
      </c>
      <c r="D11" s="36" t="s">
        <v>93</v>
      </c>
      <c r="E11" s="50"/>
      <c r="F11" s="55"/>
      <c r="G11" s="55"/>
      <c r="H11" s="55"/>
      <c r="I11" s="36" t="s">
        <v>13</v>
      </c>
      <c r="J11" s="36" t="s">
        <v>14</v>
      </c>
      <c r="K11" s="36" t="s">
        <v>13</v>
      </c>
      <c r="L11" s="36" t="s">
        <v>14</v>
      </c>
    </row>
    <row r="12" spans="1:12" s="14" customFormat="1" ht="18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15</v>
      </c>
      <c r="I12" s="13">
        <v>1</v>
      </c>
      <c r="J12" s="13">
        <v>2</v>
      </c>
      <c r="K12" s="13">
        <v>3</v>
      </c>
      <c r="L12" s="13" t="s">
        <v>7</v>
      </c>
    </row>
    <row r="13" spans="1:12" s="26" customFormat="1" ht="18.75" customHeight="1">
      <c r="B13" s="24"/>
      <c r="C13" s="24"/>
      <c r="D13" s="24"/>
      <c r="E13" s="24" t="s">
        <v>16</v>
      </c>
      <c r="F13" s="24"/>
      <c r="G13" s="24"/>
      <c r="H13" s="29"/>
      <c r="I13" s="23"/>
      <c r="J13" s="24"/>
      <c r="K13" s="30">
        <f>'09'!K73</f>
        <v>49946213</v>
      </c>
      <c r="L13" s="24"/>
    </row>
    <row r="14" spans="1:12" ht="18.75" customHeight="1">
      <c r="A14" s="6" t="str">
        <f t="shared" ref="A14:A47" si="0">C14&amp;D14</f>
        <v>GBN42279</v>
      </c>
      <c r="B14" s="3">
        <v>42279</v>
      </c>
      <c r="C14" s="4" t="s">
        <v>77</v>
      </c>
      <c r="D14" s="3">
        <v>42279</v>
      </c>
      <c r="E14" s="5" t="s">
        <v>346</v>
      </c>
      <c r="F14" s="32"/>
      <c r="G14" s="5"/>
      <c r="H14" s="21" t="s">
        <v>22</v>
      </c>
      <c r="I14" s="5">
        <v>2500</v>
      </c>
      <c r="J14" s="5"/>
      <c r="K14" s="42">
        <f>MAX(K13+I14-J14-L13,0)</f>
        <v>49948713</v>
      </c>
      <c r="L14" s="42">
        <f>MAX(L13+J14-K13-I14,0)</f>
        <v>0</v>
      </c>
    </row>
    <row r="15" spans="1:12" ht="18.75" customHeight="1">
      <c r="A15" s="6" t="str">
        <f t="shared" si="0"/>
        <v>GBN42279</v>
      </c>
      <c r="B15" s="3">
        <v>42279</v>
      </c>
      <c r="C15" s="4" t="s">
        <v>77</v>
      </c>
      <c r="D15" s="3">
        <v>42279</v>
      </c>
      <c r="E15" s="5" t="s">
        <v>346</v>
      </c>
      <c r="F15" s="32"/>
      <c r="G15" s="5"/>
      <c r="H15" s="21" t="s">
        <v>22</v>
      </c>
      <c r="I15" s="16">
        <v>2000</v>
      </c>
      <c r="J15" s="5"/>
      <c r="K15" s="42">
        <f t="shared" ref="K15:K46" si="1">MAX(K14+I15-J15-L14,0)</f>
        <v>49950713</v>
      </c>
      <c r="L15" s="42">
        <f t="shared" ref="L15:L46" si="2">MAX(L14+J15-K14-I15,0)</f>
        <v>0</v>
      </c>
    </row>
    <row r="16" spans="1:12" ht="18.75" customHeight="1">
      <c r="A16" s="6" t="str">
        <f t="shared" si="0"/>
        <v>GBN42279</v>
      </c>
      <c r="B16" s="3">
        <v>42279</v>
      </c>
      <c r="C16" s="4" t="s">
        <v>77</v>
      </c>
      <c r="D16" s="3">
        <v>42279</v>
      </c>
      <c r="E16" s="5" t="s">
        <v>346</v>
      </c>
      <c r="F16" s="32"/>
      <c r="G16" s="5"/>
      <c r="H16" s="21" t="s">
        <v>22</v>
      </c>
      <c r="I16" s="16">
        <v>4000</v>
      </c>
      <c r="J16" s="5"/>
      <c r="K16" s="42">
        <f t="shared" si="1"/>
        <v>49954713</v>
      </c>
      <c r="L16" s="42">
        <f t="shared" si="2"/>
        <v>0</v>
      </c>
    </row>
    <row r="17" spans="1:12" ht="18.75" customHeight="1">
      <c r="A17" s="6" t="str">
        <f t="shared" si="0"/>
        <v>GBN42279</v>
      </c>
      <c r="B17" s="3">
        <v>42279</v>
      </c>
      <c r="C17" s="4" t="s">
        <v>77</v>
      </c>
      <c r="D17" s="3">
        <v>42279</v>
      </c>
      <c r="E17" s="5" t="s">
        <v>346</v>
      </c>
      <c r="F17" s="32"/>
      <c r="G17" s="5"/>
      <c r="H17" s="21" t="s">
        <v>22</v>
      </c>
      <c r="I17" s="16">
        <v>3000</v>
      </c>
      <c r="J17" s="5"/>
      <c r="K17" s="42">
        <f t="shared" si="1"/>
        <v>49957713</v>
      </c>
      <c r="L17" s="42">
        <f t="shared" si="2"/>
        <v>0</v>
      </c>
    </row>
    <row r="18" spans="1:12" ht="18.75" customHeight="1">
      <c r="A18" s="6" t="str">
        <f t="shared" si="0"/>
        <v>GBN42279</v>
      </c>
      <c r="B18" s="3">
        <v>42279</v>
      </c>
      <c r="C18" s="4" t="s">
        <v>77</v>
      </c>
      <c r="D18" s="3">
        <v>42279</v>
      </c>
      <c r="E18" s="5" t="s">
        <v>346</v>
      </c>
      <c r="F18" s="32"/>
      <c r="G18" s="5"/>
      <c r="H18" s="21" t="s">
        <v>22</v>
      </c>
      <c r="I18" s="16">
        <v>5390</v>
      </c>
      <c r="J18" s="5"/>
      <c r="K18" s="42">
        <f t="shared" si="1"/>
        <v>49963103</v>
      </c>
      <c r="L18" s="42">
        <f t="shared" si="2"/>
        <v>0</v>
      </c>
    </row>
    <row r="19" spans="1:12" ht="18.75" customHeight="1">
      <c r="A19" s="6" t="str">
        <f t="shared" si="0"/>
        <v>GBN42279</v>
      </c>
      <c r="B19" s="3">
        <v>42279</v>
      </c>
      <c r="C19" s="4" t="s">
        <v>77</v>
      </c>
      <c r="D19" s="3">
        <v>42279</v>
      </c>
      <c r="E19" s="5" t="s">
        <v>346</v>
      </c>
      <c r="F19" s="32"/>
      <c r="G19" s="5"/>
      <c r="H19" s="21" t="s">
        <v>22</v>
      </c>
      <c r="I19" s="16">
        <v>4000</v>
      </c>
      <c r="J19" s="5"/>
      <c r="K19" s="42">
        <f t="shared" si="1"/>
        <v>49967103</v>
      </c>
      <c r="L19" s="42">
        <f t="shared" si="2"/>
        <v>0</v>
      </c>
    </row>
    <row r="20" spans="1:12" ht="18.75" customHeight="1">
      <c r="A20" s="6" t="str">
        <f t="shared" si="0"/>
        <v>GBN42279</v>
      </c>
      <c r="B20" s="3">
        <v>42279</v>
      </c>
      <c r="C20" s="4" t="s">
        <v>77</v>
      </c>
      <c r="D20" s="3">
        <v>42279</v>
      </c>
      <c r="E20" s="5" t="s">
        <v>346</v>
      </c>
      <c r="F20" s="32"/>
      <c r="G20" s="5"/>
      <c r="H20" s="21" t="s">
        <v>22</v>
      </c>
      <c r="I20" s="16">
        <v>4000</v>
      </c>
      <c r="J20" s="5"/>
      <c r="K20" s="42">
        <f t="shared" si="1"/>
        <v>49971103</v>
      </c>
      <c r="L20" s="42">
        <f t="shared" si="2"/>
        <v>0</v>
      </c>
    </row>
    <row r="21" spans="1:12" ht="18.75" customHeight="1">
      <c r="A21" s="6" t="str">
        <f t="shared" si="0"/>
        <v>GBN42279</v>
      </c>
      <c r="B21" s="3">
        <v>42279</v>
      </c>
      <c r="C21" s="4" t="s">
        <v>77</v>
      </c>
      <c r="D21" s="3">
        <v>42279</v>
      </c>
      <c r="E21" s="5" t="s">
        <v>346</v>
      </c>
      <c r="F21" s="32"/>
      <c r="G21" s="5"/>
      <c r="H21" s="21" t="s">
        <v>22</v>
      </c>
      <c r="I21" s="16">
        <v>4500</v>
      </c>
      <c r="J21" s="5"/>
      <c r="K21" s="42">
        <f t="shared" si="1"/>
        <v>49975603</v>
      </c>
      <c r="L21" s="42">
        <f t="shared" si="2"/>
        <v>0</v>
      </c>
    </row>
    <row r="22" spans="1:12" ht="18" customHeight="1">
      <c r="A22" s="6" t="str">
        <f t="shared" si="0"/>
        <v>GBN42291</v>
      </c>
      <c r="B22" s="3">
        <v>42291</v>
      </c>
      <c r="C22" s="4" t="s">
        <v>77</v>
      </c>
      <c r="D22" s="3">
        <v>42291</v>
      </c>
      <c r="E22" s="5" t="s">
        <v>346</v>
      </c>
      <c r="F22" s="5"/>
      <c r="G22" s="5"/>
      <c r="H22" s="21" t="s">
        <v>22</v>
      </c>
      <c r="I22" s="16">
        <v>2500</v>
      </c>
      <c r="J22" s="5"/>
      <c r="K22" s="42">
        <f t="shared" si="1"/>
        <v>49978103</v>
      </c>
      <c r="L22" s="42">
        <f t="shared" si="2"/>
        <v>0</v>
      </c>
    </row>
    <row r="23" spans="1:12" ht="18.75" customHeight="1">
      <c r="A23" s="6" t="str">
        <f t="shared" si="0"/>
        <v>GBN42303</v>
      </c>
      <c r="B23" s="3">
        <v>42303</v>
      </c>
      <c r="C23" s="4" t="s">
        <v>77</v>
      </c>
      <c r="D23" s="3">
        <v>42303</v>
      </c>
      <c r="E23" s="22" t="s">
        <v>346</v>
      </c>
      <c r="F23" s="22"/>
      <c r="G23" s="5"/>
      <c r="H23" s="21" t="s">
        <v>22</v>
      </c>
      <c r="I23" s="16">
        <v>2500</v>
      </c>
      <c r="J23" s="5"/>
      <c r="K23" s="42">
        <f t="shared" si="1"/>
        <v>49980603</v>
      </c>
      <c r="L23" s="42">
        <f t="shared" si="2"/>
        <v>0</v>
      </c>
    </row>
    <row r="24" spans="1:12" ht="18.75" customHeight="1">
      <c r="B24" s="3">
        <v>42282</v>
      </c>
      <c r="C24" s="4" t="s">
        <v>403</v>
      </c>
      <c r="D24" s="3">
        <v>42282</v>
      </c>
      <c r="E24" s="15" t="s">
        <v>404</v>
      </c>
      <c r="F24" s="15"/>
      <c r="G24" s="15"/>
      <c r="H24" s="21" t="s">
        <v>21</v>
      </c>
      <c r="I24" s="16">
        <v>1114138</v>
      </c>
      <c r="J24" s="15"/>
      <c r="K24" s="42">
        <f t="shared" si="1"/>
        <v>51094741</v>
      </c>
      <c r="L24" s="42">
        <f t="shared" si="2"/>
        <v>0</v>
      </c>
    </row>
    <row r="25" spans="1:12" ht="18.75" customHeight="1">
      <c r="A25" s="6" t="str">
        <f t="shared" si="0"/>
        <v>042718942283</v>
      </c>
      <c r="B25" s="3">
        <v>42283</v>
      </c>
      <c r="C25" s="4" t="s">
        <v>405</v>
      </c>
      <c r="D25" s="3">
        <v>42283</v>
      </c>
      <c r="E25" s="5" t="s">
        <v>406</v>
      </c>
      <c r="F25" s="5"/>
      <c r="G25" s="5"/>
      <c r="H25" s="21" t="s">
        <v>21</v>
      </c>
      <c r="I25" s="15">
        <v>2111780</v>
      </c>
      <c r="J25" s="5"/>
      <c r="K25" s="42">
        <f t="shared" si="1"/>
        <v>53206521</v>
      </c>
      <c r="L25" s="42">
        <f t="shared" si="2"/>
        <v>0</v>
      </c>
    </row>
    <row r="26" spans="1:12" ht="18.75" customHeight="1">
      <c r="A26" s="6" t="str">
        <f t="shared" si="0"/>
        <v>047500542293</v>
      </c>
      <c r="B26" s="3">
        <v>42293</v>
      </c>
      <c r="C26" s="4" t="s">
        <v>407</v>
      </c>
      <c r="D26" s="3">
        <v>42293</v>
      </c>
      <c r="E26" s="5" t="s">
        <v>408</v>
      </c>
      <c r="F26" s="32"/>
      <c r="G26" s="5"/>
      <c r="H26" s="21" t="s">
        <v>21</v>
      </c>
      <c r="I26" s="16">
        <v>1814870</v>
      </c>
      <c r="J26" s="5"/>
      <c r="K26" s="42">
        <f t="shared" si="1"/>
        <v>55021391</v>
      </c>
      <c r="L26" s="42">
        <f t="shared" si="2"/>
        <v>0</v>
      </c>
    </row>
    <row r="27" spans="1:12" ht="30">
      <c r="A27" s="6" t="str">
        <f t="shared" si="0"/>
        <v>000736442300</v>
      </c>
      <c r="B27" s="3">
        <v>42300</v>
      </c>
      <c r="C27" s="4" t="s">
        <v>409</v>
      </c>
      <c r="D27" s="3">
        <v>42300</v>
      </c>
      <c r="E27" s="5" t="s">
        <v>489</v>
      </c>
      <c r="F27" s="32"/>
      <c r="G27" s="5"/>
      <c r="H27" s="21" t="s">
        <v>21</v>
      </c>
      <c r="I27" s="16">
        <v>643680</v>
      </c>
      <c r="J27" s="5"/>
      <c r="K27" s="42">
        <f t="shared" si="1"/>
        <v>55665071</v>
      </c>
      <c r="L27" s="42">
        <f t="shared" si="2"/>
        <v>0</v>
      </c>
    </row>
    <row r="28" spans="1:12" ht="18" customHeight="1">
      <c r="A28" s="6" t="str">
        <f t="shared" si="0"/>
        <v>047665242303</v>
      </c>
      <c r="B28" s="3">
        <v>42303</v>
      </c>
      <c r="C28" s="4" t="s">
        <v>410</v>
      </c>
      <c r="D28" s="3">
        <v>42303</v>
      </c>
      <c r="E28" s="5" t="s">
        <v>411</v>
      </c>
      <c r="F28" s="32"/>
      <c r="G28" s="5"/>
      <c r="H28" s="21" t="s">
        <v>21</v>
      </c>
      <c r="I28" s="16">
        <v>2103850</v>
      </c>
      <c r="J28" s="5"/>
      <c r="K28" s="42">
        <f t="shared" si="1"/>
        <v>57768921</v>
      </c>
      <c r="L28" s="42">
        <f t="shared" si="2"/>
        <v>0</v>
      </c>
    </row>
    <row r="29" spans="1:12" ht="18.75" customHeight="1">
      <c r="A29" s="6" t="str">
        <f t="shared" si="0"/>
        <v>000203842308</v>
      </c>
      <c r="B29" s="3">
        <v>42308</v>
      </c>
      <c r="C29" s="4" t="s">
        <v>412</v>
      </c>
      <c r="D29" s="3">
        <v>42308</v>
      </c>
      <c r="E29" s="22" t="s">
        <v>300</v>
      </c>
      <c r="F29" s="32"/>
      <c r="G29" s="5"/>
      <c r="H29" s="21" t="s">
        <v>21</v>
      </c>
      <c r="I29" s="16">
        <v>200000</v>
      </c>
      <c r="J29" s="5"/>
      <c r="K29" s="42">
        <f t="shared" si="1"/>
        <v>57968921</v>
      </c>
      <c r="L29" s="42">
        <f t="shared" si="2"/>
        <v>0</v>
      </c>
    </row>
    <row r="30" spans="1:12" ht="18.75" customHeight="1">
      <c r="A30" s="6" t="str">
        <f t="shared" si="0"/>
        <v>CTGS42300</v>
      </c>
      <c r="B30" s="3">
        <v>42300</v>
      </c>
      <c r="C30" s="4" t="s">
        <v>86</v>
      </c>
      <c r="D30" s="3">
        <v>42300</v>
      </c>
      <c r="E30" s="5" t="s">
        <v>413</v>
      </c>
      <c r="F30" s="32"/>
      <c r="G30" s="5"/>
      <c r="H30" s="21" t="s">
        <v>79</v>
      </c>
      <c r="I30" s="16">
        <v>83998</v>
      </c>
      <c r="J30" s="5"/>
      <c r="K30" s="42">
        <f t="shared" si="1"/>
        <v>58052919</v>
      </c>
      <c r="L30" s="42">
        <f t="shared" si="2"/>
        <v>0</v>
      </c>
    </row>
    <row r="31" spans="1:12" ht="18.75" customHeight="1">
      <c r="A31" s="6" t="str">
        <f t="shared" si="0"/>
        <v>CTGS42285</v>
      </c>
      <c r="B31" s="3">
        <v>42285</v>
      </c>
      <c r="C31" s="4" t="s">
        <v>86</v>
      </c>
      <c r="D31" s="3">
        <v>42285</v>
      </c>
      <c r="E31" s="22" t="s">
        <v>369</v>
      </c>
      <c r="F31" s="32"/>
      <c r="G31" s="5"/>
      <c r="H31" s="21" t="s">
        <v>79</v>
      </c>
      <c r="I31" s="16">
        <v>0</v>
      </c>
      <c r="J31" s="5"/>
      <c r="K31" s="42">
        <f t="shared" si="1"/>
        <v>58052919</v>
      </c>
      <c r="L31" s="42">
        <f t="shared" si="2"/>
        <v>0</v>
      </c>
    </row>
    <row r="32" spans="1:12" ht="18.75" customHeight="1">
      <c r="A32" s="6" t="str">
        <f t="shared" si="0"/>
        <v>C0142247</v>
      </c>
      <c r="B32" s="3">
        <v>42278</v>
      </c>
      <c r="C32" s="4" t="s">
        <v>31</v>
      </c>
      <c r="D32" s="3">
        <v>42247</v>
      </c>
      <c r="E32" s="22" t="s">
        <v>414</v>
      </c>
      <c r="F32" s="33"/>
      <c r="G32" s="31"/>
      <c r="H32" s="21" t="s">
        <v>190</v>
      </c>
      <c r="I32" s="16">
        <v>923550</v>
      </c>
      <c r="J32" s="5"/>
      <c r="K32" s="42">
        <f t="shared" si="1"/>
        <v>58976469</v>
      </c>
      <c r="L32" s="42">
        <f t="shared" si="2"/>
        <v>0</v>
      </c>
    </row>
    <row r="33" spans="1:12" ht="18" customHeight="1">
      <c r="A33" s="6" t="str">
        <f t="shared" si="0"/>
        <v>C0442277</v>
      </c>
      <c r="B33" s="3">
        <v>42279</v>
      </c>
      <c r="C33" s="4" t="s">
        <v>34</v>
      </c>
      <c r="D33" s="3">
        <v>42277</v>
      </c>
      <c r="E33" s="5" t="s">
        <v>415</v>
      </c>
      <c r="F33" s="33"/>
      <c r="G33" s="31"/>
      <c r="H33" s="21" t="s">
        <v>190</v>
      </c>
      <c r="I33" s="16">
        <v>1209950</v>
      </c>
      <c r="J33" s="5"/>
      <c r="K33" s="42">
        <f t="shared" si="1"/>
        <v>60186419</v>
      </c>
      <c r="L33" s="42">
        <f t="shared" si="2"/>
        <v>0</v>
      </c>
    </row>
    <row r="34" spans="1:12" ht="18" customHeight="1">
      <c r="A34" s="6" t="str">
        <f t="shared" si="0"/>
        <v>C0542280</v>
      </c>
      <c r="B34" s="3">
        <v>42280</v>
      </c>
      <c r="C34" s="4" t="s">
        <v>35</v>
      </c>
      <c r="D34" s="3">
        <v>42280</v>
      </c>
      <c r="E34" s="5" t="s">
        <v>69</v>
      </c>
      <c r="F34" s="32"/>
      <c r="G34" s="5"/>
      <c r="H34" s="21" t="s">
        <v>190</v>
      </c>
      <c r="I34" s="16">
        <v>81478</v>
      </c>
      <c r="J34" s="5"/>
      <c r="K34" s="42">
        <f t="shared" si="1"/>
        <v>60267897</v>
      </c>
      <c r="L34" s="42">
        <f t="shared" si="2"/>
        <v>0</v>
      </c>
    </row>
    <row r="35" spans="1:12" ht="18.75" customHeight="1">
      <c r="A35" s="6" t="str">
        <f t="shared" si="0"/>
        <v>C0642280</v>
      </c>
      <c r="B35" s="3">
        <v>42280</v>
      </c>
      <c r="C35" s="4" t="s">
        <v>36</v>
      </c>
      <c r="D35" s="3">
        <v>42280</v>
      </c>
      <c r="E35" s="5" t="s">
        <v>416</v>
      </c>
      <c r="F35" s="5"/>
      <c r="G35" s="5"/>
      <c r="H35" s="21" t="s">
        <v>190</v>
      </c>
      <c r="I35" s="16">
        <v>70827</v>
      </c>
      <c r="J35" s="5"/>
      <c r="K35" s="42">
        <f t="shared" si="1"/>
        <v>60338724</v>
      </c>
      <c r="L35" s="42">
        <f t="shared" si="2"/>
        <v>0</v>
      </c>
    </row>
    <row r="36" spans="1:12" ht="18.75" customHeight="1">
      <c r="A36" s="6" t="str">
        <f t="shared" si="0"/>
        <v>C0742280</v>
      </c>
      <c r="B36" s="3">
        <v>42280</v>
      </c>
      <c r="C36" s="4" t="s">
        <v>37</v>
      </c>
      <c r="D36" s="3">
        <v>42280</v>
      </c>
      <c r="E36" s="5" t="s">
        <v>417</v>
      </c>
      <c r="F36" s="32"/>
      <c r="G36" s="5"/>
      <c r="H36" s="21" t="s">
        <v>190</v>
      </c>
      <c r="I36" s="16">
        <v>600000</v>
      </c>
      <c r="J36" s="5"/>
      <c r="K36" s="42">
        <f t="shared" si="1"/>
        <v>60938724</v>
      </c>
      <c r="L36" s="42">
        <f t="shared" si="2"/>
        <v>0</v>
      </c>
    </row>
    <row r="37" spans="1:12" ht="18.75" customHeight="1">
      <c r="A37" s="6" t="str">
        <f t="shared" si="0"/>
        <v>C0942283</v>
      </c>
      <c r="B37" s="3">
        <v>42283</v>
      </c>
      <c r="C37" s="4" t="s">
        <v>39</v>
      </c>
      <c r="D37" s="3">
        <v>42283</v>
      </c>
      <c r="E37" s="5" t="s">
        <v>416</v>
      </c>
      <c r="F37" s="32"/>
      <c r="G37" s="5"/>
      <c r="H37" s="21" t="s">
        <v>190</v>
      </c>
      <c r="I37" s="16">
        <v>95353</v>
      </c>
      <c r="J37" s="5"/>
      <c r="K37" s="42">
        <f t="shared" si="1"/>
        <v>61034077</v>
      </c>
      <c r="L37" s="42">
        <f t="shared" si="2"/>
        <v>0</v>
      </c>
    </row>
    <row r="38" spans="1:12" ht="18.75" customHeight="1">
      <c r="A38" s="6" t="str">
        <f t="shared" si="0"/>
        <v>C1042283</v>
      </c>
      <c r="B38" s="3">
        <v>42283</v>
      </c>
      <c r="C38" s="4" t="s">
        <v>40</v>
      </c>
      <c r="D38" s="3">
        <v>42283</v>
      </c>
      <c r="E38" s="5" t="s">
        <v>418</v>
      </c>
      <c r="F38" s="32"/>
      <c r="G38" s="5"/>
      <c r="H38" s="21" t="s">
        <v>190</v>
      </c>
      <c r="I38" s="16">
        <v>334545</v>
      </c>
      <c r="J38" s="5"/>
      <c r="K38" s="42">
        <f t="shared" si="1"/>
        <v>61368622</v>
      </c>
      <c r="L38" s="42">
        <f t="shared" si="2"/>
        <v>0</v>
      </c>
    </row>
    <row r="39" spans="1:12" ht="18.75" customHeight="1">
      <c r="A39" s="6" t="str">
        <f t="shared" si="0"/>
        <v>C1142285</v>
      </c>
      <c r="B39" s="3">
        <v>42285</v>
      </c>
      <c r="C39" s="4" t="s">
        <v>41</v>
      </c>
      <c r="D39" s="3">
        <v>42285</v>
      </c>
      <c r="E39" s="5" t="s">
        <v>416</v>
      </c>
      <c r="F39" s="32"/>
      <c r="G39" s="5"/>
      <c r="H39" s="21" t="s">
        <v>190</v>
      </c>
      <c r="I39" s="16">
        <v>68109</v>
      </c>
      <c r="J39" s="5"/>
      <c r="K39" s="42">
        <f t="shared" si="1"/>
        <v>61436731</v>
      </c>
      <c r="L39" s="42">
        <f t="shared" si="2"/>
        <v>0</v>
      </c>
    </row>
    <row r="40" spans="1:12" ht="18.75" customHeight="1">
      <c r="A40" s="6" t="str">
        <f t="shared" si="0"/>
        <v>C1442293</v>
      </c>
      <c r="B40" s="3">
        <v>42293</v>
      </c>
      <c r="C40" s="4" t="s">
        <v>44</v>
      </c>
      <c r="D40" s="3">
        <v>42293</v>
      </c>
      <c r="E40" s="5" t="s">
        <v>69</v>
      </c>
      <c r="F40" s="32"/>
      <c r="G40" s="5"/>
      <c r="H40" s="21" t="s">
        <v>190</v>
      </c>
      <c r="I40" s="16">
        <v>82142</v>
      </c>
      <c r="J40" s="5"/>
      <c r="K40" s="42">
        <f t="shared" si="1"/>
        <v>61518873</v>
      </c>
      <c r="L40" s="42">
        <f t="shared" si="2"/>
        <v>0</v>
      </c>
    </row>
    <row r="41" spans="1:12" ht="18.75" customHeight="1">
      <c r="A41" s="6" t="str">
        <f t="shared" si="0"/>
        <v>C1642294</v>
      </c>
      <c r="B41" s="3">
        <v>42294</v>
      </c>
      <c r="C41" s="4" t="s">
        <v>46</v>
      </c>
      <c r="D41" s="3">
        <v>42294</v>
      </c>
      <c r="E41" s="5" t="s">
        <v>69</v>
      </c>
      <c r="F41" s="32"/>
      <c r="G41" s="5"/>
      <c r="H41" s="21" t="s">
        <v>190</v>
      </c>
      <c r="I41" s="16">
        <v>167814</v>
      </c>
      <c r="J41" s="5"/>
      <c r="K41" s="42">
        <f t="shared" si="1"/>
        <v>61686687</v>
      </c>
      <c r="L41" s="42">
        <f t="shared" si="2"/>
        <v>0</v>
      </c>
    </row>
    <row r="42" spans="1:12" ht="18.75" customHeight="1">
      <c r="A42" s="6" t="str">
        <f t="shared" si="0"/>
        <v>C1742296</v>
      </c>
      <c r="B42" s="3">
        <v>42296</v>
      </c>
      <c r="C42" s="4" t="s">
        <v>47</v>
      </c>
      <c r="D42" s="3">
        <v>42296</v>
      </c>
      <c r="E42" s="5" t="s">
        <v>27</v>
      </c>
      <c r="F42" s="32"/>
      <c r="G42" s="5"/>
      <c r="H42" s="21" t="s">
        <v>190</v>
      </c>
      <c r="I42" s="16">
        <v>8241</v>
      </c>
      <c r="J42" s="5"/>
      <c r="K42" s="42">
        <f t="shared" si="1"/>
        <v>61694928</v>
      </c>
      <c r="L42" s="42">
        <f t="shared" si="2"/>
        <v>0</v>
      </c>
    </row>
    <row r="43" spans="1:12" ht="18.75" customHeight="1">
      <c r="A43" s="6" t="str">
        <f t="shared" si="0"/>
        <v>C2142299</v>
      </c>
      <c r="B43" s="3">
        <v>42299</v>
      </c>
      <c r="C43" s="4" t="s">
        <v>51</v>
      </c>
      <c r="D43" s="3">
        <v>42299</v>
      </c>
      <c r="E43" s="22" t="s">
        <v>419</v>
      </c>
      <c r="F43" s="32"/>
      <c r="G43" s="5"/>
      <c r="H43" s="21" t="s">
        <v>190</v>
      </c>
      <c r="I43" s="16">
        <v>75698</v>
      </c>
      <c r="J43" s="5"/>
      <c r="K43" s="42">
        <f t="shared" si="1"/>
        <v>61770626</v>
      </c>
      <c r="L43" s="42">
        <f t="shared" si="2"/>
        <v>0</v>
      </c>
    </row>
    <row r="44" spans="1:12" ht="18.75" customHeight="1">
      <c r="A44" s="6" t="str">
        <f t="shared" si="0"/>
        <v>C2242300</v>
      </c>
      <c r="B44" s="3">
        <v>42300</v>
      </c>
      <c r="C44" s="4" t="s">
        <v>52</v>
      </c>
      <c r="D44" s="3">
        <v>42300</v>
      </c>
      <c r="E44" s="5" t="s">
        <v>27</v>
      </c>
      <c r="F44" s="32"/>
      <c r="G44" s="5"/>
      <c r="H44" s="21" t="s">
        <v>190</v>
      </c>
      <c r="I44" s="16">
        <v>81600</v>
      </c>
      <c r="J44" s="5"/>
      <c r="K44" s="42">
        <f t="shared" si="1"/>
        <v>61852226</v>
      </c>
      <c r="L44" s="42">
        <f t="shared" si="2"/>
        <v>0</v>
      </c>
    </row>
    <row r="45" spans="1:12" ht="18.75" customHeight="1">
      <c r="A45" s="6" t="str">
        <f t="shared" si="0"/>
        <v>C2442303</v>
      </c>
      <c r="B45" s="3">
        <v>42303</v>
      </c>
      <c r="C45" s="4" t="s">
        <v>54</v>
      </c>
      <c r="D45" s="3">
        <v>42303</v>
      </c>
      <c r="E45" s="5" t="s">
        <v>420</v>
      </c>
      <c r="F45" s="32"/>
      <c r="G45" s="5"/>
      <c r="H45" s="21" t="s">
        <v>190</v>
      </c>
      <c r="I45" s="16">
        <v>483200</v>
      </c>
      <c r="J45" s="5"/>
      <c r="K45" s="42">
        <f t="shared" si="1"/>
        <v>62335426</v>
      </c>
      <c r="L45" s="42">
        <f t="shared" si="2"/>
        <v>0</v>
      </c>
    </row>
    <row r="46" spans="1:12" ht="18.75" customHeight="1">
      <c r="A46" s="6" t="str">
        <f t="shared" si="0"/>
        <v>C2542304</v>
      </c>
      <c r="B46" s="3">
        <v>42304</v>
      </c>
      <c r="C46" s="4" t="s">
        <v>55</v>
      </c>
      <c r="D46" s="3">
        <v>42304</v>
      </c>
      <c r="E46" s="5" t="s">
        <v>421</v>
      </c>
      <c r="F46" s="32"/>
      <c r="G46" s="5"/>
      <c r="H46" s="21" t="s">
        <v>190</v>
      </c>
      <c r="I46" s="16">
        <v>383800</v>
      </c>
      <c r="J46" s="5"/>
      <c r="K46" s="42">
        <f t="shared" si="1"/>
        <v>62719226</v>
      </c>
      <c r="L46" s="42">
        <f t="shared" si="2"/>
        <v>0</v>
      </c>
    </row>
    <row r="47" spans="1:12" ht="18" customHeight="1">
      <c r="A47" s="6" t="str">
        <f t="shared" si="0"/>
        <v>C2642305</v>
      </c>
      <c r="B47" s="3">
        <v>42305</v>
      </c>
      <c r="C47" s="4" t="s">
        <v>56</v>
      </c>
      <c r="D47" s="3">
        <v>42305</v>
      </c>
      <c r="E47" s="5" t="s">
        <v>27</v>
      </c>
      <c r="F47" s="32"/>
      <c r="G47" s="5"/>
      <c r="H47" s="21" t="s">
        <v>190</v>
      </c>
      <c r="I47" s="16">
        <v>151300</v>
      </c>
      <c r="J47" s="5"/>
      <c r="K47" s="42">
        <f t="shared" ref="K47:K53" si="3">MAX(K46+I47-J47-L46,0)</f>
        <v>62870526</v>
      </c>
      <c r="L47" s="42">
        <f t="shared" ref="L47:L53" si="4">MAX(L46+J47-K46-I47,0)</f>
        <v>0</v>
      </c>
    </row>
    <row r="48" spans="1:12" ht="18" customHeight="1">
      <c r="A48" s="6" t="str">
        <f>C48&amp;D48</f>
        <v>C2742305</v>
      </c>
      <c r="B48" s="3">
        <v>42305</v>
      </c>
      <c r="C48" s="4" t="s">
        <v>57</v>
      </c>
      <c r="D48" s="3">
        <v>42305</v>
      </c>
      <c r="E48" s="5" t="s">
        <v>384</v>
      </c>
      <c r="F48" s="32"/>
      <c r="G48" s="5"/>
      <c r="H48" s="21" t="s">
        <v>190</v>
      </c>
      <c r="I48" s="16">
        <v>35272</v>
      </c>
      <c r="J48" s="5"/>
      <c r="K48" s="42">
        <f t="shared" si="3"/>
        <v>62905798</v>
      </c>
      <c r="L48" s="42">
        <f t="shared" si="4"/>
        <v>0</v>
      </c>
    </row>
    <row r="49" spans="1:12" ht="18" customHeight="1">
      <c r="B49" s="3">
        <v>42306</v>
      </c>
      <c r="C49" s="4" t="s">
        <v>58</v>
      </c>
      <c r="D49" s="3">
        <v>42306</v>
      </c>
      <c r="E49" s="5" t="s">
        <v>422</v>
      </c>
      <c r="F49" s="32"/>
      <c r="G49" s="5"/>
      <c r="H49" s="21" t="s">
        <v>190</v>
      </c>
      <c r="I49" s="16">
        <v>1500000</v>
      </c>
      <c r="J49" s="5"/>
      <c r="K49" s="42">
        <f t="shared" si="3"/>
        <v>64405798</v>
      </c>
      <c r="L49" s="42">
        <f t="shared" si="4"/>
        <v>0</v>
      </c>
    </row>
    <row r="50" spans="1:12" ht="18" customHeight="1">
      <c r="B50" s="3">
        <v>42308</v>
      </c>
      <c r="C50" s="4" t="s">
        <v>59</v>
      </c>
      <c r="D50" s="3">
        <v>42308</v>
      </c>
      <c r="E50" s="5" t="s">
        <v>423</v>
      </c>
      <c r="F50" s="32"/>
      <c r="G50" s="5"/>
      <c r="H50" s="21" t="s">
        <v>190</v>
      </c>
      <c r="I50" s="16">
        <v>25000</v>
      </c>
      <c r="J50" s="5"/>
      <c r="K50" s="42">
        <f t="shared" si="3"/>
        <v>64430798</v>
      </c>
      <c r="L50" s="42">
        <f t="shared" si="4"/>
        <v>0</v>
      </c>
    </row>
    <row r="51" spans="1:12" ht="18" customHeight="1">
      <c r="B51" s="3">
        <v>42308</v>
      </c>
      <c r="C51" s="4" t="s">
        <v>60</v>
      </c>
      <c r="D51" s="3">
        <v>42308</v>
      </c>
      <c r="E51" s="5" t="s">
        <v>69</v>
      </c>
      <c r="F51" s="32"/>
      <c r="G51" s="5"/>
      <c r="H51" s="21" t="s">
        <v>190</v>
      </c>
      <c r="I51" s="16">
        <v>144727</v>
      </c>
      <c r="J51" s="5"/>
      <c r="K51" s="42">
        <f t="shared" si="3"/>
        <v>64575525</v>
      </c>
      <c r="L51" s="42">
        <f t="shared" si="4"/>
        <v>0</v>
      </c>
    </row>
    <row r="52" spans="1:12" ht="18" customHeight="1">
      <c r="B52" s="3">
        <v>42296</v>
      </c>
      <c r="C52" s="4" t="s">
        <v>101</v>
      </c>
      <c r="D52" s="3">
        <v>42296</v>
      </c>
      <c r="E52" s="5" t="s">
        <v>319</v>
      </c>
      <c r="F52" s="32"/>
      <c r="G52" s="5"/>
      <c r="H52" s="21" t="s">
        <v>21</v>
      </c>
      <c r="I52" s="16">
        <v>8046000</v>
      </c>
      <c r="J52" s="5"/>
      <c r="K52" s="42">
        <f t="shared" si="3"/>
        <v>72621525</v>
      </c>
      <c r="L52" s="42">
        <f t="shared" si="4"/>
        <v>0</v>
      </c>
    </row>
    <row r="53" spans="1:12" ht="18" customHeight="1">
      <c r="B53" s="3">
        <v>42301</v>
      </c>
      <c r="C53" s="4" t="s">
        <v>102</v>
      </c>
      <c r="D53" s="3">
        <v>42301</v>
      </c>
      <c r="E53" s="5" t="s">
        <v>239</v>
      </c>
      <c r="F53" s="32"/>
      <c r="G53" s="5"/>
      <c r="H53" s="21" t="s">
        <v>21</v>
      </c>
      <c r="I53" s="16">
        <v>1923000</v>
      </c>
      <c r="J53" s="5"/>
      <c r="K53" s="42">
        <f t="shared" si="3"/>
        <v>74544525</v>
      </c>
      <c r="L53" s="42">
        <f t="shared" si="4"/>
        <v>0</v>
      </c>
    </row>
    <row r="54" spans="1:12" ht="18" customHeight="1">
      <c r="A54" s="6" t="str">
        <f>C54&amp;D54</f>
        <v/>
      </c>
      <c r="B54" s="17"/>
      <c r="C54" s="15"/>
      <c r="D54" s="15"/>
      <c r="E54" s="15"/>
      <c r="F54" s="15"/>
      <c r="G54" s="15"/>
      <c r="H54" s="18"/>
      <c r="I54" s="15"/>
      <c r="J54" s="15"/>
      <c r="K54" s="4"/>
      <c r="L54" s="15"/>
    </row>
    <row r="55" spans="1:12" s="26" customFormat="1" ht="18" customHeight="1">
      <c r="B55" s="24"/>
      <c r="C55" s="24"/>
      <c r="D55" s="24"/>
      <c r="E55" s="24" t="s">
        <v>17</v>
      </c>
      <c r="F55" s="24"/>
      <c r="G55" s="24"/>
      <c r="H55" s="25" t="s">
        <v>18</v>
      </c>
      <c r="I55" s="24">
        <f>SUM(I13:I54)</f>
        <v>24598312</v>
      </c>
      <c r="J55" s="24">
        <f>SUM(J13:J54)</f>
        <v>0</v>
      </c>
      <c r="K55" s="25" t="s">
        <v>18</v>
      </c>
      <c r="L55" s="25" t="s">
        <v>18</v>
      </c>
    </row>
    <row r="56" spans="1:12" s="26" customFormat="1" ht="18" customHeight="1">
      <c r="B56" s="27"/>
      <c r="C56" s="27"/>
      <c r="D56" s="27"/>
      <c r="E56" s="27" t="s">
        <v>19</v>
      </c>
      <c r="F56" s="27"/>
      <c r="G56" s="27"/>
      <c r="H56" s="28" t="s">
        <v>18</v>
      </c>
      <c r="I56" s="28" t="s">
        <v>18</v>
      </c>
      <c r="J56" s="28" t="s">
        <v>18</v>
      </c>
      <c r="K56" s="19">
        <f>K13+I55-J55</f>
        <v>74544525</v>
      </c>
      <c r="L56" s="28" t="s">
        <v>18</v>
      </c>
    </row>
    <row r="57" spans="1:12" ht="18" customHeight="1"/>
    <row r="58" spans="1:12" ht="18" customHeight="1">
      <c r="B58" s="20" t="s">
        <v>23</v>
      </c>
    </row>
    <row r="59" spans="1:12" ht="18" customHeight="1">
      <c r="B59" s="20" t="s">
        <v>490</v>
      </c>
    </row>
    <row r="60" spans="1:12" ht="18" customHeight="1">
      <c r="K60" s="8" t="s">
        <v>491</v>
      </c>
    </row>
    <row r="61" spans="1:12" s="7" customFormat="1" ht="14.25">
      <c r="C61" s="48" t="s">
        <v>106</v>
      </c>
      <c r="D61" s="48"/>
      <c r="K61" s="7" t="s">
        <v>8</v>
      </c>
    </row>
    <row r="62" spans="1:12" s="2" customFormat="1">
      <c r="C62" s="49" t="s">
        <v>9</v>
      </c>
      <c r="D62" s="49"/>
      <c r="K62" s="2" t="s">
        <v>9</v>
      </c>
    </row>
  </sheetData>
  <autoFilter ref="B11:M53"/>
  <mergeCells count="16">
    <mergeCell ref="I1:L1"/>
    <mergeCell ref="I2:L3"/>
    <mergeCell ref="B5:L5"/>
    <mergeCell ref="B6:L6"/>
    <mergeCell ref="B7:L7"/>
    <mergeCell ref="C61:D61"/>
    <mergeCell ref="C62:D62"/>
    <mergeCell ref="B8:L8"/>
    <mergeCell ref="B10:B11"/>
    <mergeCell ref="C10:D10"/>
    <mergeCell ref="E10:E11"/>
    <mergeCell ref="F10:F11"/>
    <mergeCell ref="G10:G11"/>
    <mergeCell ref="H10:H11"/>
    <mergeCell ref="I10:J10"/>
    <mergeCell ref="K10:L10"/>
  </mergeCells>
  <phoneticPr fontId="30" type="noConversion"/>
  <conditionalFormatting sqref="B14:J53">
    <cfRule type="expression" dxfId="3" priority="1" stopIfTrue="1">
      <formula>#REF!&lt;&gt;""</formula>
    </cfRule>
  </conditionalFormatting>
  <pageMargins left="0.64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 enableFormatConditionsCalculation="0">
    <tabColor indexed="31"/>
  </sheetPr>
  <dimension ref="A1:J73"/>
  <sheetViews>
    <sheetView topLeftCell="B52" zoomScale="90" workbookViewId="0">
      <selection activeCell="F74" sqref="F74"/>
    </sheetView>
  </sheetViews>
  <sheetFormatPr defaultRowHeight="15"/>
  <cols>
    <col min="1" max="1" width="5.140625" style="6" hidden="1" customWidth="1"/>
    <col min="2" max="2" width="10.7109375" style="6" customWidth="1"/>
    <col min="3" max="3" width="8.7109375" style="6" customWidth="1"/>
    <col min="4" max="4" width="10.85546875" style="6" customWidth="1"/>
    <col min="5" max="5" width="42.5703125" style="6" customWidth="1"/>
    <col min="6" max="6" width="6.85546875" style="6" customWidth="1"/>
    <col min="7" max="7" width="14.5703125" style="6" customWidth="1"/>
    <col min="8" max="8" width="13" style="6" customWidth="1"/>
    <col min="9" max="9" width="15.85546875" style="6" customWidth="1"/>
    <col min="10" max="10" width="11" style="6" customWidth="1"/>
    <col min="11" max="16384" width="9.140625" style="6"/>
  </cols>
  <sheetData>
    <row r="1" spans="1:10" s="11" customFormat="1" ht="16.5" customHeight="1">
      <c r="B1" s="1" t="s">
        <v>0</v>
      </c>
      <c r="C1" s="10"/>
      <c r="D1" s="10"/>
      <c r="E1" s="10"/>
      <c r="G1" s="51" t="s">
        <v>87</v>
      </c>
      <c r="H1" s="51"/>
      <c r="I1" s="51"/>
      <c r="J1" s="51"/>
    </row>
    <row r="2" spans="1:10" s="11" customFormat="1" ht="16.5" customHeight="1">
      <c r="B2" s="1" t="s">
        <v>24</v>
      </c>
      <c r="C2" s="34"/>
      <c r="D2" s="34"/>
      <c r="E2" s="34"/>
      <c r="G2" s="52" t="s">
        <v>85</v>
      </c>
      <c r="H2" s="52"/>
      <c r="I2" s="52"/>
      <c r="J2" s="52"/>
    </row>
    <row r="3" spans="1:10" s="11" customFormat="1" ht="16.5" customHeight="1">
      <c r="B3" s="9"/>
      <c r="C3" s="12"/>
      <c r="D3" s="12"/>
      <c r="E3" s="34"/>
      <c r="G3" s="52"/>
      <c r="H3" s="52"/>
      <c r="I3" s="52"/>
      <c r="J3" s="52"/>
    </row>
    <row r="4" spans="1:10" s="11" customFormat="1" ht="6.75" customHeight="1">
      <c r="B4" s="34"/>
      <c r="C4" s="34"/>
      <c r="D4" s="34"/>
      <c r="E4" s="34"/>
      <c r="G4" s="35"/>
      <c r="H4" s="35"/>
      <c r="I4" s="35"/>
      <c r="J4" s="35"/>
    </row>
    <row r="5" spans="1:10" ht="24.75" customHeight="1">
      <c r="B5" s="53" t="s">
        <v>88</v>
      </c>
      <c r="C5" s="53"/>
      <c r="D5" s="53"/>
      <c r="E5" s="53"/>
      <c r="F5" s="53"/>
      <c r="G5" s="53"/>
      <c r="H5" s="53"/>
      <c r="I5" s="53"/>
      <c r="J5" s="53"/>
    </row>
    <row r="6" spans="1:10">
      <c r="B6" s="56" t="s">
        <v>89</v>
      </c>
      <c r="C6" s="56"/>
      <c r="D6" s="56"/>
      <c r="E6" s="56"/>
      <c r="F6" s="56"/>
      <c r="G6" s="56"/>
      <c r="H6" s="56"/>
      <c r="I6" s="56"/>
      <c r="J6" s="56"/>
    </row>
    <row r="7" spans="1:10">
      <c r="B7" s="56" t="s">
        <v>90</v>
      </c>
      <c r="C7" s="56"/>
      <c r="D7" s="56"/>
      <c r="E7" s="56"/>
      <c r="F7" s="56"/>
      <c r="G7" s="56"/>
      <c r="H7" s="56"/>
      <c r="I7" s="56"/>
      <c r="J7" s="56"/>
    </row>
    <row r="8" spans="1:10">
      <c r="B8" s="56" t="s">
        <v>91</v>
      </c>
      <c r="C8" s="56"/>
      <c r="D8" s="56"/>
      <c r="E8" s="56"/>
      <c r="F8" s="56"/>
      <c r="G8" s="56"/>
      <c r="H8" s="56"/>
      <c r="I8" s="56"/>
      <c r="J8" s="56"/>
    </row>
    <row r="9" spans="1:10" ht="27" customHeight="1">
      <c r="B9" s="37"/>
      <c r="C9" s="37"/>
      <c r="D9" s="37"/>
      <c r="E9" s="37"/>
      <c r="F9" s="37"/>
      <c r="G9" s="37"/>
      <c r="H9" s="37"/>
      <c r="I9" s="37"/>
      <c r="J9" s="37"/>
    </row>
    <row r="10" spans="1:10" ht="16.5" customHeight="1">
      <c r="B10" s="54" t="s">
        <v>10</v>
      </c>
      <c r="C10" s="50" t="s">
        <v>92</v>
      </c>
      <c r="D10" s="50"/>
      <c r="E10" s="50" t="s">
        <v>1</v>
      </c>
      <c r="F10" s="54" t="s">
        <v>11</v>
      </c>
      <c r="G10" s="50" t="s">
        <v>12</v>
      </c>
      <c r="H10" s="50"/>
      <c r="I10" s="50" t="s">
        <v>94</v>
      </c>
      <c r="J10" s="50" t="s">
        <v>2</v>
      </c>
    </row>
    <row r="11" spans="1:10" ht="34.5" customHeight="1">
      <c r="B11" s="55"/>
      <c r="C11" s="36" t="s">
        <v>76</v>
      </c>
      <c r="D11" s="36" t="s">
        <v>93</v>
      </c>
      <c r="E11" s="50"/>
      <c r="F11" s="55"/>
      <c r="G11" s="36" t="s">
        <v>13</v>
      </c>
      <c r="H11" s="36" t="s">
        <v>14</v>
      </c>
      <c r="I11" s="36" t="s">
        <v>13</v>
      </c>
      <c r="J11" s="36" t="s">
        <v>14</v>
      </c>
    </row>
    <row r="12" spans="1:10" s="14" customFormat="1" ht="17.25" customHeight="1">
      <c r="B12" s="13" t="s">
        <v>3</v>
      </c>
      <c r="C12" s="13" t="s">
        <v>4</v>
      </c>
      <c r="D12" s="13" t="s">
        <v>5</v>
      </c>
      <c r="E12" s="13" t="s">
        <v>6</v>
      </c>
      <c r="F12" s="13" t="s">
        <v>15</v>
      </c>
      <c r="G12" s="13">
        <v>1</v>
      </c>
      <c r="H12" s="13">
        <v>2</v>
      </c>
      <c r="I12" s="13">
        <v>3</v>
      </c>
      <c r="J12" s="13" t="s">
        <v>7</v>
      </c>
    </row>
    <row r="13" spans="1:10" s="26" customFormat="1" ht="17.25" customHeight="1">
      <c r="B13" s="24"/>
      <c r="C13" s="24"/>
      <c r="D13" s="24"/>
      <c r="E13" s="24" t="s">
        <v>16</v>
      </c>
      <c r="F13" s="29"/>
      <c r="G13" s="23"/>
      <c r="H13" s="24"/>
      <c r="I13" s="30">
        <f>'10'!K56</f>
        <v>74544525</v>
      </c>
      <c r="J13" s="24"/>
    </row>
    <row r="14" spans="1:10" ht="22.5" customHeight="1">
      <c r="A14" s="6" t="str">
        <f t="shared" ref="A14:A44" si="0">C14&amp;D14</f>
        <v>GBN42324</v>
      </c>
      <c r="B14" s="3">
        <v>42324</v>
      </c>
      <c r="C14" s="4" t="s">
        <v>77</v>
      </c>
      <c r="D14" s="3">
        <v>42324</v>
      </c>
      <c r="E14" s="5" t="s">
        <v>208</v>
      </c>
      <c r="F14" s="21" t="s">
        <v>78</v>
      </c>
      <c r="G14" s="16">
        <v>33645</v>
      </c>
      <c r="H14" s="5"/>
      <c r="I14" s="42">
        <f>MAX(I13+G14-H14-J13,0)</f>
        <v>74578170</v>
      </c>
      <c r="J14" s="42">
        <f>MAX(J13+H14-I13-G14,0)</f>
        <v>0</v>
      </c>
    </row>
    <row r="15" spans="1:10" ht="22.5" customHeight="1">
      <c r="A15" s="6" t="str">
        <f t="shared" si="0"/>
        <v>GBN42334</v>
      </c>
      <c r="B15" s="3">
        <v>42334</v>
      </c>
      <c r="C15" s="4" t="s">
        <v>77</v>
      </c>
      <c r="D15" s="3">
        <v>42334</v>
      </c>
      <c r="E15" s="5" t="s">
        <v>208</v>
      </c>
      <c r="F15" s="21" t="s">
        <v>78</v>
      </c>
      <c r="G15" s="16">
        <v>33690</v>
      </c>
      <c r="H15" s="5"/>
      <c r="I15" s="42">
        <f t="shared" ref="I15:I44" si="1">MAX(I14+G15-H15-J14,0)</f>
        <v>74611860</v>
      </c>
      <c r="J15" s="42">
        <f t="shared" ref="J15:J44" si="2">MAX(J14+H15-I14-G15,0)</f>
        <v>0</v>
      </c>
    </row>
    <row r="16" spans="1:10" ht="22.5" customHeight="1">
      <c r="A16" s="6" t="str">
        <f t="shared" si="0"/>
        <v>GBN42335</v>
      </c>
      <c r="B16" s="3">
        <v>42335</v>
      </c>
      <c r="C16" s="4" t="s">
        <v>77</v>
      </c>
      <c r="D16" s="3">
        <v>42335</v>
      </c>
      <c r="E16" s="5" t="s">
        <v>424</v>
      </c>
      <c r="F16" s="21" t="s">
        <v>78</v>
      </c>
      <c r="G16" s="16">
        <v>95034</v>
      </c>
      <c r="H16" s="5"/>
      <c r="I16" s="42">
        <f t="shared" si="1"/>
        <v>74706894</v>
      </c>
      <c r="J16" s="42">
        <f t="shared" si="2"/>
        <v>0</v>
      </c>
    </row>
    <row r="17" spans="1:10" ht="22.5" customHeight="1">
      <c r="A17" s="6" t="str">
        <f t="shared" si="0"/>
        <v>GBN42319</v>
      </c>
      <c r="B17" s="3">
        <v>42319</v>
      </c>
      <c r="C17" s="4" t="s">
        <v>77</v>
      </c>
      <c r="D17" s="3">
        <v>42319</v>
      </c>
      <c r="E17" s="5" t="s">
        <v>425</v>
      </c>
      <c r="F17" s="21" t="s">
        <v>22</v>
      </c>
      <c r="G17" s="16">
        <v>4000</v>
      </c>
      <c r="H17" s="5"/>
      <c r="I17" s="42">
        <f t="shared" si="1"/>
        <v>74710894</v>
      </c>
      <c r="J17" s="42">
        <f t="shared" si="2"/>
        <v>0</v>
      </c>
    </row>
    <row r="18" spans="1:10" ht="22.5" customHeight="1">
      <c r="A18" s="6" t="str">
        <f t="shared" si="0"/>
        <v>GBN42321</v>
      </c>
      <c r="B18" s="3">
        <v>42321</v>
      </c>
      <c r="C18" s="4" t="s">
        <v>77</v>
      </c>
      <c r="D18" s="3">
        <v>42321</v>
      </c>
      <c r="E18" s="5" t="s">
        <v>346</v>
      </c>
      <c r="F18" s="21" t="s">
        <v>22</v>
      </c>
      <c r="G18" s="16">
        <v>2000</v>
      </c>
      <c r="H18" s="5"/>
      <c r="I18" s="42">
        <f t="shared" si="1"/>
        <v>74712894</v>
      </c>
      <c r="J18" s="42">
        <f t="shared" si="2"/>
        <v>0</v>
      </c>
    </row>
    <row r="19" spans="1:10" ht="22.5" customHeight="1">
      <c r="A19" s="6" t="str">
        <f t="shared" si="0"/>
        <v>GBN42321</v>
      </c>
      <c r="B19" s="3">
        <v>42321</v>
      </c>
      <c r="C19" s="4" t="s">
        <v>77</v>
      </c>
      <c r="D19" s="3">
        <v>42321</v>
      </c>
      <c r="E19" s="5" t="s">
        <v>346</v>
      </c>
      <c r="F19" s="21" t="s">
        <v>22</v>
      </c>
      <c r="G19" s="16">
        <v>2000</v>
      </c>
      <c r="H19" s="5"/>
      <c r="I19" s="42">
        <f t="shared" si="1"/>
        <v>74714894</v>
      </c>
      <c r="J19" s="42">
        <f t="shared" si="2"/>
        <v>0</v>
      </c>
    </row>
    <row r="20" spans="1:10" ht="22.5" customHeight="1">
      <c r="A20" s="6" t="str">
        <f t="shared" si="0"/>
        <v>GBN42321</v>
      </c>
      <c r="B20" s="3">
        <v>42321</v>
      </c>
      <c r="C20" s="4" t="s">
        <v>77</v>
      </c>
      <c r="D20" s="3">
        <v>42321</v>
      </c>
      <c r="E20" s="5" t="s">
        <v>346</v>
      </c>
      <c r="F20" s="21" t="s">
        <v>22</v>
      </c>
      <c r="G20" s="16">
        <v>2298</v>
      </c>
      <c r="H20" s="5"/>
      <c r="I20" s="42">
        <f t="shared" si="1"/>
        <v>74717192</v>
      </c>
      <c r="J20" s="42">
        <f t="shared" si="2"/>
        <v>0</v>
      </c>
    </row>
    <row r="21" spans="1:10" ht="22.5" customHeight="1">
      <c r="A21" s="6" t="str">
        <f t="shared" si="0"/>
        <v>GBN42321</v>
      </c>
      <c r="B21" s="3">
        <v>42321</v>
      </c>
      <c r="C21" s="4" t="s">
        <v>77</v>
      </c>
      <c r="D21" s="3">
        <v>42321</v>
      </c>
      <c r="E21" s="5" t="s">
        <v>346</v>
      </c>
      <c r="F21" s="21" t="s">
        <v>22</v>
      </c>
      <c r="G21" s="16">
        <v>2000</v>
      </c>
      <c r="H21" s="5"/>
      <c r="I21" s="42">
        <f t="shared" si="1"/>
        <v>74719192</v>
      </c>
      <c r="J21" s="42">
        <f t="shared" si="2"/>
        <v>0</v>
      </c>
    </row>
    <row r="22" spans="1:10" ht="22.5" customHeight="1">
      <c r="A22" s="6" t="str">
        <f t="shared" si="0"/>
        <v>GBN42321</v>
      </c>
      <c r="B22" s="3">
        <v>42321</v>
      </c>
      <c r="C22" s="4" t="s">
        <v>77</v>
      </c>
      <c r="D22" s="3">
        <v>42321</v>
      </c>
      <c r="E22" s="5" t="s">
        <v>346</v>
      </c>
      <c r="F22" s="21" t="s">
        <v>22</v>
      </c>
      <c r="G22" s="16">
        <v>2000</v>
      </c>
      <c r="H22" s="5"/>
      <c r="I22" s="42">
        <f t="shared" si="1"/>
        <v>74721192</v>
      </c>
      <c r="J22" s="42">
        <f t="shared" si="2"/>
        <v>0</v>
      </c>
    </row>
    <row r="23" spans="1:10" ht="22.5" customHeight="1">
      <c r="A23" s="6" t="str">
        <f t="shared" si="0"/>
        <v>GBN42321</v>
      </c>
      <c r="B23" s="3">
        <v>42321</v>
      </c>
      <c r="C23" s="4" t="s">
        <v>77</v>
      </c>
      <c r="D23" s="3">
        <v>42321</v>
      </c>
      <c r="E23" s="22" t="s">
        <v>346</v>
      </c>
      <c r="F23" s="21" t="s">
        <v>22</v>
      </c>
      <c r="G23" s="16">
        <v>2500</v>
      </c>
      <c r="H23" s="5"/>
      <c r="I23" s="42">
        <f t="shared" si="1"/>
        <v>74723692</v>
      </c>
      <c r="J23" s="42">
        <f t="shared" si="2"/>
        <v>0</v>
      </c>
    </row>
    <row r="24" spans="1:10" ht="22.5" customHeight="1">
      <c r="B24" s="3">
        <v>42321</v>
      </c>
      <c r="C24" s="15" t="s">
        <v>77</v>
      </c>
      <c r="D24" s="3">
        <v>42321</v>
      </c>
      <c r="E24" s="15" t="s">
        <v>346</v>
      </c>
      <c r="F24" s="21" t="s">
        <v>22</v>
      </c>
      <c r="G24" s="15">
        <v>2500</v>
      </c>
      <c r="H24" s="15"/>
      <c r="I24" s="42">
        <f t="shared" si="1"/>
        <v>74726192</v>
      </c>
      <c r="J24" s="42">
        <f t="shared" si="2"/>
        <v>0</v>
      </c>
    </row>
    <row r="25" spans="1:10" ht="22.5" customHeight="1">
      <c r="A25" s="6" t="str">
        <f t="shared" si="0"/>
        <v>GBN42335</v>
      </c>
      <c r="B25" s="3">
        <v>42335</v>
      </c>
      <c r="C25" s="4" t="s">
        <v>77</v>
      </c>
      <c r="D25" s="3">
        <v>42335</v>
      </c>
      <c r="E25" s="5" t="s">
        <v>346</v>
      </c>
      <c r="F25" s="21" t="s">
        <v>22</v>
      </c>
      <c r="G25" s="16">
        <v>2500</v>
      </c>
      <c r="H25" s="5"/>
      <c r="I25" s="42">
        <f t="shared" si="1"/>
        <v>74728692</v>
      </c>
      <c r="J25" s="42">
        <f t="shared" si="2"/>
        <v>0</v>
      </c>
    </row>
    <row r="26" spans="1:10" ht="22.5" customHeight="1">
      <c r="A26" s="6" t="str">
        <f t="shared" si="0"/>
        <v>GBN42321</v>
      </c>
      <c r="B26" s="3">
        <v>42321</v>
      </c>
      <c r="C26" s="4" t="s">
        <v>77</v>
      </c>
      <c r="D26" s="3">
        <v>42321</v>
      </c>
      <c r="E26" s="5" t="s">
        <v>107</v>
      </c>
      <c r="F26" s="21" t="s">
        <v>22</v>
      </c>
      <c r="G26" s="16">
        <v>5000</v>
      </c>
      <c r="H26" s="5"/>
      <c r="I26" s="42">
        <f t="shared" si="1"/>
        <v>74733692</v>
      </c>
      <c r="J26" s="42">
        <f t="shared" si="2"/>
        <v>0</v>
      </c>
    </row>
    <row r="27" spans="1:10" ht="22.5" customHeight="1">
      <c r="A27" s="6" t="str">
        <f t="shared" si="0"/>
        <v>GBN42321</v>
      </c>
      <c r="B27" s="3">
        <v>42321</v>
      </c>
      <c r="C27" s="4" t="s">
        <v>77</v>
      </c>
      <c r="D27" s="3">
        <v>42321</v>
      </c>
      <c r="E27" s="5" t="s">
        <v>107</v>
      </c>
      <c r="F27" s="21" t="s">
        <v>22</v>
      </c>
      <c r="G27" s="16">
        <v>5000</v>
      </c>
      <c r="H27" s="5"/>
      <c r="I27" s="42">
        <f t="shared" si="1"/>
        <v>74738692</v>
      </c>
      <c r="J27" s="42">
        <f t="shared" si="2"/>
        <v>0</v>
      </c>
    </row>
    <row r="28" spans="1:10" ht="30">
      <c r="A28" s="6" t="str">
        <f t="shared" si="0"/>
        <v>000839942321</v>
      </c>
      <c r="B28" s="3">
        <v>42321</v>
      </c>
      <c r="C28" s="4" t="s">
        <v>426</v>
      </c>
      <c r="D28" s="3">
        <v>42321</v>
      </c>
      <c r="E28" s="5" t="s">
        <v>447</v>
      </c>
      <c r="F28" s="21" t="s">
        <v>21</v>
      </c>
      <c r="G28" s="16">
        <v>635335</v>
      </c>
      <c r="H28" s="5"/>
      <c r="I28" s="42">
        <f t="shared" si="1"/>
        <v>75374027</v>
      </c>
      <c r="J28" s="42">
        <f t="shared" si="2"/>
        <v>0</v>
      </c>
    </row>
    <row r="29" spans="1:10" ht="30">
      <c r="A29" s="6" t="str">
        <f t="shared" si="0"/>
        <v>000907542336</v>
      </c>
      <c r="B29" s="3">
        <v>42336</v>
      </c>
      <c r="C29" s="4" t="s">
        <v>427</v>
      </c>
      <c r="D29" s="3">
        <v>42336</v>
      </c>
      <c r="E29" s="31" t="s">
        <v>447</v>
      </c>
      <c r="F29" s="21" t="s">
        <v>21</v>
      </c>
      <c r="G29" s="16">
        <v>648288</v>
      </c>
      <c r="H29" s="5"/>
      <c r="I29" s="42">
        <f t="shared" si="1"/>
        <v>76022315</v>
      </c>
      <c r="J29" s="42">
        <f t="shared" si="2"/>
        <v>0</v>
      </c>
    </row>
    <row r="30" spans="1:10" ht="22.5" customHeight="1">
      <c r="A30" s="6" t="str">
        <f t="shared" si="0"/>
        <v>000925542338</v>
      </c>
      <c r="B30" s="3">
        <v>42338</v>
      </c>
      <c r="C30" s="4" t="s">
        <v>428</v>
      </c>
      <c r="D30" s="3">
        <v>42338</v>
      </c>
      <c r="E30" s="5" t="s">
        <v>429</v>
      </c>
      <c r="F30" s="21" t="s">
        <v>21</v>
      </c>
      <c r="G30" s="16">
        <v>90120</v>
      </c>
      <c r="H30" s="5"/>
      <c r="I30" s="42">
        <f t="shared" si="1"/>
        <v>76112435</v>
      </c>
      <c r="J30" s="42">
        <f t="shared" si="2"/>
        <v>0</v>
      </c>
    </row>
    <row r="31" spans="1:10" ht="22.5" customHeight="1">
      <c r="A31" s="6" t="str">
        <f t="shared" si="0"/>
        <v>000229142338</v>
      </c>
      <c r="B31" s="3">
        <v>42338</v>
      </c>
      <c r="C31" s="4" t="s">
        <v>430</v>
      </c>
      <c r="D31" s="3">
        <v>42338</v>
      </c>
      <c r="E31" s="22" t="s">
        <v>431</v>
      </c>
      <c r="F31" s="21" t="s">
        <v>21</v>
      </c>
      <c r="G31" s="16">
        <v>14438711</v>
      </c>
      <c r="H31" s="5"/>
      <c r="I31" s="42">
        <f t="shared" si="1"/>
        <v>90551146</v>
      </c>
      <c r="J31" s="42">
        <f t="shared" si="2"/>
        <v>0</v>
      </c>
    </row>
    <row r="32" spans="1:10" ht="22.5" customHeight="1">
      <c r="A32" s="6" t="str">
        <f t="shared" si="0"/>
        <v>047726642314</v>
      </c>
      <c r="B32" s="3">
        <v>42314</v>
      </c>
      <c r="C32" s="4" t="s">
        <v>432</v>
      </c>
      <c r="D32" s="3">
        <v>42314</v>
      </c>
      <c r="E32" s="22" t="s">
        <v>433</v>
      </c>
      <c r="F32" s="21" t="s">
        <v>21</v>
      </c>
      <c r="G32" s="16">
        <v>1916220</v>
      </c>
      <c r="H32" s="5"/>
      <c r="I32" s="42">
        <f t="shared" si="1"/>
        <v>92467366</v>
      </c>
      <c r="J32" s="42">
        <f t="shared" si="2"/>
        <v>0</v>
      </c>
    </row>
    <row r="33" spans="1:10" ht="22.5" customHeight="1">
      <c r="A33" s="6" t="str">
        <f t="shared" si="0"/>
        <v>052310042324</v>
      </c>
      <c r="B33" s="3">
        <v>42324</v>
      </c>
      <c r="C33" s="4" t="s">
        <v>434</v>
      </c>
      <c r="D33" s="3">
        <v>42324</v>
      </c>
      <c r="E33" s="5" t="s">
        <v>435</v>
      </c>
      <c r="F33" s="21" t="s">
        <v>21</v>
      </c>
      <c r="G33" s="16">
        <v>2028570</v>
      </c>
      <c r="H33" s="5"/>
      <c r="I33" s="42">
        <f t="shared" si="1"/>
        <v>94495936</v>
      </c>
      <c r="J33" s="42">
        <f t="shared" si="2"/>
        <v>0</v>
      </c>
    </row>
    <row r="34" spans="1:10" ht="22.5" customHeight="1">
      <c r="A34" s="6" t="str">
        <f t="shared" si="0"/>
        <v>052727342335</v>
      </c>
      <c r="B34" s="3">
        <v>42334</v>
      </c>
      <c r="C34" s="4" t="s">
        <v>436</v>
      </c>
      <c r="D34" s="3">
        <v>42335</v>
      </c>
      <c r="E34" s="5" t="s">
        <v>437</v>
      </c>
      <c r="F34" s="21" t="s">
        <v>21</v>
      </c>
      <c r="G34" s="16">
        <v>1912130</v>
      </c>
      <c r="H34" s="5"/>
      <c r="I34" s="42">
        <f t="shared" si="1"/>
        <v>96408066</v>
      </c>
      <c r="J34" s="42">
        <f t="shared" si="2"/>
        <v>0</v>
      </c>
    </row>
    <row r="35" spans="1:10" ht="22.5" customHeight="1">
      <c r="A35" s="6" t="str">
        <f t="shared" si="0"/>
        <v>001509742335</v>
      </c>
      <c r="B35" s="3">
        <v>42335</v>
      </c>
      <c r="C35" s="4" t="s">
        <v>438</v>
      </c>
      <c r="D35" s="3">
        <v>42335</v>
      </c>
      <c r="E35" s="5" t="s">
        <v>439</v>
      </c>
      <c r="F35" s="21" t="s">
        <v>21</v>
      </c>
      <c r="G35" s="16">
        <v>9600000</v>
      </c>
      <c r="H35" s="5"/>
      <c r="I35" s="42">
        <f t="shared" si="1"/>
        <v>106008066</v>
      </c>
      <c r="J35" s="42">
        <f t="shared" si="2"/>
        <v>0</v>
      </c>
    </row>
    <row r="36" spans="1:10" ht="22.5" customHeight="1">
      <c r="A36" s="6" t="str">
        <f t="shared" si="0"/>
        <v>CTGS42313</v>
      </c>
      <c r="B36" s="3">
        <v>42313</v>
      </c>
      <c r="C36" s="4" t="s">
        <v>86</v>
      </c>
      <c r="D36" s="3">
        <v>42313</v>
      </c>
      <c r="E36" s="5" t="s">
        <v>369</v>
      </c>
      <c r="F36" s="21" t="s">
        <v>79</v>
      </c>
      <c r="G36" s="16">
        <v>78776</v>
      </c>
      <c r="H36" s="5"/>
      <c r="I36" s="42">
        <f t="shared" si="1"/>
        <v>106086842</v>
      </c>
      <c r="J36" s="42">
        <f t="shared" si="2"/>
        <v>0</v>
      </c>
    </row>
    <row r="37" spans="1:10" ht="22.5" customHeight="1">
      <c r="A37" s="6" t="str">
        <f t="shared" si="0"/>
        <v>CTGS42328</v>
      </c>
      <c r="B37" s="3">
        <v>42328</v>
      </c>
      <c r="C37" s="4" t="s">
        <v>86</v>
      </c>
      <c r="D37" s="3">
        <v>42328</v>
      </c>
      <c r="E37" s="5" t="s">
        <v>280</v>
      </c>
      <c r="F37" s="21" t="s">
        <v>79</v>
      </c>
      <c r="G37" s="16">
        <v>7405</v>
      </c>
      <c r="H37" s="5"/>
      <c r="I37" s="42">
        <f t="shared" si="1"/>
        <v>106094247</v>
      </c>
      <c r="J37" s="42">
        <f t="shared" si="2"/>
        <v>0</v>
      </c>
    </row>
    <row r="38" spans="1:10" ht="22.5" customHeight="1">
      <c r="A38" s="6" t="str">
        <f t="shared" si="0"/>
        <v>CTGS42335</v>
      </c>
      <c r="B38" s="3">
        <v>42335</v>
      </c>
      <c r="C38" s="4" t="s">
        <v>86</v>
      </c>
      <c r="D38" s="3">
        <v>42335</v>
      </c>
      <c r="E38" s="5" t="s">
        <v>280</v>
      </c>
      <c r="F38" s="21" t="s">
        <v>79</v>
      </c>
      <c r="G38" s="16">
        <v>32777</v>
      </c>
      <c r="H38" s="5"/>
      <c r="I38" s="42">
        <f t="shared" si="1"/>
        <v>106127024</v>
      </c>
      <c r="J38" s="42">
        <f t="shared" si="2"/>
        <v>0</v>
      </c>
    </row>
    <row r="39" spans="1:10" ht="22.5" customHeight="1">
      <c r="A39" s="6" t="str">
        <f t="shared" si="0"/>
        <v>C0142308</v>
      </c>
      <c r="B39" s="3">
        <v>42310</v>
      </c>
      <c r="C39" s="4" t="s">
        <v>31</v>
      </c>
      <c r="D39" s="3">
        <v>42308</v>
      </c>
      <c r="E39" s="5" t="s">
        <v>440</v>
      </c>
      <c r="F39" s="21" t="s">
        <v>190</v>
      </c>
      <c r="G39" s="16">
        <v>197452</v>
      </c>
      <c r="H39" s="5"/>
      <c r="I39" s="42">
        <f t="shared" si="1"/>
        <v>106324476</v>
      </c>
      <c r="J39" s="42">
        <f t="shared" si="2"/>
        <v>0</v>
      </c>
    </row>
    <row r="40" spans="1:10" ht="22.5" customHeight="1">
      <c r="A40" s="6" t="str">
        <f t="shared" si="0"/>
        <v>C0242310</v>
      </c>
      <c r="B40" s="3">
        <v>42310</v>
      </c>
      <c r="C40" s="4" t="s">
        <v>32</v>
      </c>
      <c r="D40" s="3">
        <v>42310</v>
      </c>
      <c r="E40" s="5" t="s">
        <v>175</v>
      </c>
      <c r="F40" s="21" t="s">
        <v>190</v>
      </c>
      <c r="G40" s="16">
        <v>83300</v>
      </c>
      <c r="H40" s="5"/>
      <c r="I40" s="42">
        <f t="shared" si="1"/>
        <v>106407776</v>
      </c>
      <c r="J40" s="42">
        <f t="shared" si="2"/>
        <v>0</v>
      </c>
    </row>
    <row r="41" spans="1:10" ht="22.5" customHeight="1">
      <c r="A41" s="6" t="str">
        <f t="shared" si="0"/>
        <v>C0342311</v>
      </c>
      <c r="B41" s="3">
        <v>42311</v>
      </c>
      <c r="C41" s="4" t="s">
        <v>33</v>
      </c>
      <c r="D41" s="3">
        <v>42311</v>
      </c>
      <c r="E41" s="5" t="s">
        <v>69</v>
      </c>
      <c r="F41" s="21" t="s">
        <v>190</v>
      </c>
      <c r="G41" s="16">
        <v>74819</v>
      </c>
      <c r="H41" s="5"/>
      <c r="I41" s="42">
        <f t="shared" si="1"/>
        <v>106482595</v>
      </c>
      <c r="J41" s="42">
        <f t="shared" si="2"/>
        <v>0</v>
      </c>
    </row>
    <row r="42" spans="1:10" ht="22.5" customHeight="1">
      <c r="A42" s="6" t="str">
        <f t="shared" si="0"/>
        <v>C0442314</v>
      </c>
      <c r="B42" s="3">
        <v>42314</v>
      </c>
      <c r="C42" s="4" t="s">
        <v>34</v>
      </c>
      <c r="D42" s="3">
        <v>42314</v>
      </c>
      <c r="E42" s="5" t="s">
        <v>441</v>
      </c>
      <c r="F42" s="21" t="s">
        <v>190</v>
      </c>
      <c r="G42" s="16">
        <v>50000</v>
      </c>
      <c r="H42" s="5"/>
      <c r="I42" s="42">
        <f t="shared" si="1"/>
        <v>106532595</v>
      </c>
      <c r="J42" s="42">
        <f t="shared" si="2"/>
        <v>0</v>
      </c>
    </row>
    <row r="43" spans="1:10" ht="22.5" customHeight="1">
      <c r="A43" s="6" t="str">
        <f t="shared" si="0"/>
        <v>C0742318</v>
      </c>
      <c r="B43" s="3">
        <v>42318</v>
      </c>
      <c r="C43" s="4" t="s">
        <v>37</v>
      </c>
      <c r="D43" s="3">
        <v>42318</v>
      </c>
      <c r="E43" s="22" t="s">
        <v>69</v>
      </c>
      <c r="F43" s="21" t="s">
        <v>190</v>
      </c>
      <c r="G43" s="16">
        <v>164971</v>
      </c>
      <c r="H43" s="5"/>
      <c r="I43" s="42">
        <f t="shared" si="1"/>
        <v>106697566</v>
      </c>
      <c r="J43" s="42">
        <f t="shared" si="2"/>
        <v>0</v>
      </c>
    </row>
    <row r="44" spans="1:10" ht="22.5" customHeight="1">
      <c r="A44" s="6" t="str">
        <f t="shared" si="0"/>
        <v>C0842318</v>
      </c>
      <c r="B44" s="3">
        <v>42318</v>
      </c>
      <c r="C44" s="4" t="s">
        <v>38</v>
      </c>
      <c r="D44" s="3">
        <v>42318</v>
      </c>
      <c r="E44" s="5" t="s">
        <v>442</v>
      </c>
      <c r="F44" s="21" t="s">
        <v>190</v>
      </c>
      <c r="G44" s="16">
        <v>255000</v>
      </c>
      <c r="H44" s="5"/>
      <c r="I44" s="42">
        <f t="shared" si="1"/>
        <v>106952566</v>
      </c>
      <c r="J44" s="42">
        <f t="shared" si="2"/>
        <v>0</v>
      </c>
    </row>
    <row r="45" spans="1:10" ht="22.5" customHeight="1">
      <c r="A45" s="6" t="str">
        <f t="shared" ref="A45:A61" si="3">C45&amp;D45</f>
        <v>C1242323</v>
      </c>
      <c r="B45" s="3">
        <v>42323</v>
      </c>
      <c r="C45" s="4" t="s">
        <v>42</v>
      </c>
      <c r="D45" s="3">
        <v>42323</v>
      </c>
      <c r="E45" s="5" t="s">
        <v>81</v>
      </c>
      <c r="F45" s="21" t="s">
        <v>190</v>
      </c>
      <c r="G45" s="16">
        <v>141614</v>
      </c>
      <c r="H45" s="5"/>
      <c r="I45" s="42">
        <f t="shared" ref="I45:I61" si="4">MAX(I44+G45-H45-J44,0)</f>
        <v>107094180</v>
      </c>
      <c r="J45" s="42">
        <f t="shared" ref="J45:J61" si="5">MAX(J44+H45-I44-G45,0)</f>
        <v>0</v>
      </c>
    </row>
    <row r="46" spans="1:10" ht="22.5" customHeight="1">
      <c r="A46" s="6" t="str">
        <f t="shared" si="3"/>
        <v>C1342323</v>
      </c>
      <c r="B46" s="3">
        <v>42323</v>
      </c>
      <c r="C46" s="4" t="s">
        <v>43</v>
      </c>
      <c r="D46" s="3">
        <v>42323</v>
      </c>
      <c r="E46" s="5" t="s">
        <v>175</v>
      </c>
      <c r="F46" s="21" t="s">
        <v>190</v>
      </c>
      <c r="G46" s="16">
        <v>89650</v>
      </c>
      <c r="H46" s="5"/>
      <c r="I46" s="42">
        <f t="shared" si="4"/>
        <v>107183830</v>
      </c>
      <c r="J46" s="42">
        <f t="shared" si="5"/>
        <v>0</v>
      </c>
    </row>
    <row r="47" spans="1:10" ht="22.5" customHeight="1">
      <c r="A47" s="6" t="str">
        <f t="shared" si="3"/>
        <v>C1542324</v>
      </c>
      <c r="B47" s="3">
        <v>42324</v>
      </c>
      <c r="C47" s="4" t="s">
        <v>45</v>
      </c>
      <c r="D47" s="3">
        <v>42324</v>
      </c>
      <c r="E47" s="5" t="s">
        <v>443</v>
      </c>
      <c r="F47" s="21" t="s">
        <v>190</v>
      </c>
      <c r="G47" s="16">
        <v>6000</v>
      </c>
      <c r="H47" s="5"/>
      <c r="I47" s="42">
        <f t="shared" si="4"/>
        <v>107189830</v>
      </c>
      <c r="J47" s="42">
        <f t="shared" si="5"/>
        <v>0</v>
      </c>
    </row>
    <row r="48" spans="1:10" ht="22.5" customHeight="1">
      <c r="A48" s="6" t="str">
        <f t="shared" si="3"/>
        <v>C1742326</v>
      </c>
      <c r="B48" s="3">
        <v>42326</v>
      </c>
      <c r="C48" s="4" t="s">
        <v>47</v>
      </c>
      <c r="D48" s="3">
        <v>42326</v>
      </c>
      <c r="E48" s="5" t="s">
        <v>175</v>
      </c>
      <c r="F48" s="21" t="s">
        <v>190</v>
      </c>
      <c r="G48" s="16">
        <v>74980</v>
      </c>
      <c r="H48" s="5"/>
      <c r="I48" s="42">
        <f t="shared" si="4"/>
        <v>107264810</v>
      </c>
      <c r="J48" s="42">
        <f t="shared" si="5"/>
        <v>0</v>
      </c>
    </row>
    <row r="49" spans="1:10" ht="22.5" customHeight="1">
      <c r="A49" s="6" t="str">
        <f t="shared" si="3"/>
        <v>C2142328</v>
      </c>
      <c r="B49" s="3">
        <v>42328</v>
      </c>
      <c r="C49" s="4" t="s">
        <v>51</v>
      </c>
      <c r="D49" s="3">
        <v>42328</v>
      </c>
      <c r="E49" s="5" t="s">
        <v>444</v>
      </c>
      <c r="F49" s="21" t="s">
        <v>190</v>
      </c>
      <c r="G49" s="16">
        <v>10385</v>
      </c>
      <c r="H49" s="5"/>
      <c r="I49" s="42">
        <f t="shared" si="4"/>
        <v>107275195</v>
      </c>
      <c r="J49" s="42">
        <f t="shared" si="5"/>
        <v>0</v>
      </c>
    </row>
    <row r="50" spans="1:10" ht="22.5" customHeight="1">
      <c r="A50" s="6" t="str">
        <f t="shared" si="3"/>
        <v>C2342328</v>
      </c>
      <c r="B50" s="3">
        <v>42328</v>
      </c>
      <c r="C50" s="4" t="s">
        <v>53</v>
      </c>
      <c r="D50" s="3">
        <v>42328</v>
      </c>
      <c r="E50" s="5" t="s">
        <v>175</v>
      </c>
      <c r="F50" s="21" t="s">
        <v>190</v>
      </c>
      <c r="G50" s="16">
        <v>96818</v>
      </c>
      <c r="H50" s="5"/>
      <c r="I50" s="42">
        <f t="shared" si="4"/>
        <v>107372013</v>
      </c>
      <c r="J50" s="42">
        <f t="shared" si="5"/>
        <v>0</v>
      </c>
    </row>
    <row r="51" spans="1:10" ht="22.5" customHeight="1">
      <c r="A51" s="6" t="str">
        <f t="shared" si="3"/>
        <v>C2542330</v>
      </c>
      <c r="B51" s="3">
        <v>42330</v>
      </c>
      <c r="C51" s="4" t="s">
        <v>55</v>
      </c>
      <c r="D51" s="3">
        <v>42330</v>
      </c>
      <c r="E51" s="5" t="s">
        <v>175</v>
      </c>
      <c r="F51" s="21" t="s">
        <v>190</v>
      </c>
      <c r="G51" s="16">
        <v>80682</v>
      </c>
      <c r="H51" s="5"/>
      <c r="I51" s="42">
        <f t="shared" si="4"/>
        <v>107452695</v>
      </c>
      <c r="J51" s="42">
        <f t="shared" si="5"/>
        <v>0</v>
      </c>
    </row>
    <row r="52" spans="1:10" ht="22.5" customHeight="1">
      <c r="A52" s="6" t="str">
        <f t="shared" si="3"/>
        <v>C2642332</v>
      </c>
      <c r="B52" s="3">
        <v>42332</v>
      </c>
      <c r="C52" s="4" t="s">
        <v>56</v>
      </c>
      <c r="D52" s="3">
        <v>42332</v>
      </c>
      <c r="E52" s="5" t="s">
        <v>80</v>
      </c>
      <c r="F52" s="21" t="s">
        <v>190</v>
      </c>
      <c r="G52" s="16">
        <v>92545</v>
      </c>
      <c r="H52" s="5"/>
      <c r="I52" s="42">
        <f t="shared" si="4"/>
        <v>107545240</v>
      </c>
      <c r="J52" s="42">
        <f t="shared" si="5"/>
        <v>0</v>
      </c>
    </row>
    <row r="53" spans="1:10" ht="22.5" customHeight="1">
      <c r="A53" s="6" t="str">
        <f t="shared" si="3"/>
        <v>C2942335</v>
      </c>
      <c r="B53" s="3">
        <v>42335</v>
      </c>
      <c r="C53" s="4" t="s">
        <v>59</v>
      </c>
      <c r="D53" s="3">
        <v>42335</v>
      </c>
      <c r="E53" s="5" t="s">
        <v>175</v>
      </c>
      <c r="F53" s="21" t="s">
        <v>190</v>
      </c>
      <c r="G53" s="16">
        <v>43568</v>
      </c>
      <c r="H53" s="5"/>
      <c r="I53" s="42">
        <f t="shared" si="4"/>
        <v>107588808</v>
      </c>
      <c r="J53" s="42">
        <f t="shared" si="5"/>
        <v>0</v>
      </c>
    </row>
    <row r="54" spans="1:10" ht="22.5" customHeight="1">
      <c r="A54" s="6" t="str">
        <f t="shared" si="3"/>
        <v>C3042336</v>
      </c>
      <c r="B54" s="3">
        <v>42336</v>
      </c>
      <c r="C54" s="4" t="s">
        <v>60</v>
      </c>
      <c r="D54" s="3">
        <v>42336</v>
      </c>
      <c r="E54" s="5" t="s">
        <v>445</v>
      </c>
      <c r="F54" s="21" t="s">
        <v>190</v>
      </c>
      <c r="G54" s="16">
        <v>1500000</v>
      </c>
      <c r="H54" s="5"/>
      <c r="I54" s="42">
        <f t="shared" si="4"/>
        <v>109088808</v>
      </c>
      <c r="J54" s="42">
        <f t="shared" si="5"/>
        <v>0</v>
      </c>
    </row>
    <row r="55" spans="1:10" ht="22.5" customHeight="1">
      <c r="A55" s="6" t="str">
        <f t="shared" si="3"/>
        <v>C3142336</v>
      </c>
      <c r="B55" s="3">
        <v>42336</v>
      </c>
      <c r="C55" s="4" t="s">
        <v>61</v>
      </c>
      <c r="D55" s="3">
        <v>42336</v>
      </c>
      <c r="E55" s="5" t="s">
        <v>175</v>
      </c>
      <c r="F55" s="21" t="s">
        <v>190</v>
      </c>
      <c r="G55" s="16">
        <v>59705</v>
      </c>
      <c r="H55" s="5"/>
      <c r="I55" s="42">
        <f t="shared" si="4"/>
        <v>109148513</v>
      </c>
      <c r="J55" s="42">
        <f t="shared" si="5"/>
        <v>0</v>
      </c>
    </row>
    <row r="56" spans="1:10" ht="22.5" customHeight="1">
      <c r="A56" s="6" t="str">
        <f t="shared" si="3"/>
        <v>C3242338</v>
      </c>
      <c r="B56" s="3">
        <v>42338</v>
      </c>
      <c r="C56" s="4" t="s">
        <v>62</v>
      </c>
      <c r="D56" s="3">
        <v>42338</v>
      </c>
      <c r="E56" s="5" t="s">
        <v>175</v>
      </c>
      <c r="F56" s="21" t="s">
        <v>190</v>
      </c>
      <c r="G56" s="16">
        <v>90364</v>
      </c>
      <c r="H56" s="5"/>
      <c r="I56" s="42">
        <f t="shared" si="4"/>
        <v>109238877</v>
      </c>
      <c r="J56" s="42">
        <f t="shared" si="5"/>
        <v>0</v>
      </c>
    </row>
    <row r="57" spans="1:10" ht="22.5" customHeight="1">
      <c r="A57" s="6" t="str">
        <f t="shared" si="3"/>
        <v>C3442338</v>
      </c>
      <c r="B57" s="3">
        <v>42338</v>
      </c>
      <c r="C57" s="4" t="s">
        <v>64</v>
      </c>
      <c r="D57" s="3">
        <v>42338</v>
      </c>
      <c r="E57" s="5" t="s">
        <v>121</v>
      </c>
      <c r="F57" s="21" t="s">
        <v>190</v>
      </c>
      <c r="G57" s="16">
        <v>28773</v>
      </c>
      <c r="H57" s="5"/>
      <c r="I57" s="42">
        <f t="shared" si="4"/>
        <v>109267650</v>
      </c>
      <c r="J57" s="42">
        <f t="shared" si="5"/>
        <v>0</v>
      </c>
    </row>
    <row r="58" spans="1:10" ht="22.5" customHeight="1">
      <c r="A58" s="6" t="str">
        <f t="shared" si="3"/>
        <v>C3542338</v>
      </c>
      <c r="B58" s="3">
        <v>42338</v>
      </c>
      <c r="C58" s="4" t="s">
        <v>65</v>
      </c>
      <c r="D58" s="3">
        <v>42338</v>
      </c>
      <c r="E58" s="5" t="s">
        <v>446</v>
      </c>
      <c r="F58" s="21" t="s">
        <v>190</v>
      </c>
      <c r="G58" s="16">
        <v>194545</v>
      </c>
      <c r="H58" s="5"/>
      <c r="I58" s="42">
        <f t="shared" si="4"/>
        <v>109462195</v>
      </c>
      <c r="J58" s="42">
        <f t="shared" si="5"/>
        <v>0</v>
      </c>
    </row>
    <row r="59" spans="1:10" ht="22.5" customHeight="1">
      <c r="A59" s="6" t="str">
        <f t="shared" si="3"/>
        <v>N01/VL42327</v>
      </c>
      <c r="B59" s="3">
        <v>42327</v>
      </c>
      <c r="C59" s="4" t="s">
        <v>101</v>
      </c>
      <c r="D59" s="3">
        <v>42327</v>
      </c>
      <c r="E59" s="5" t="s">
        <v>239</v>
      </c>
      <c r="F59" s="21" t="s">
        <v>21</v>
      </c>
      <c r="G59" s="16">
        <v>306000</v>
      </c>
      <c r="H59" s="5"/>
      <c r="I59" s="42">
        <f t="shared" si="4"/>
        <v>109768195</v>
      </c>
      <c r="J59" s="42">
        <f t="shared" si="5"/>
        <v>0</v>
      </c>
    </row>
    <row r="60" spans="1:10" ht="22.5" customHeight="1">
      <c r="A60" s="6" t="str">
        <f t="shared" si="3"/>
        <v>N02/VL42332</v>
      </c>
      <c r="B60" s="3">
        <v>42332</v>
      </c>
      <c r="C60" s="4" t="s">
        <v>102</v>
      </c>
      <c r="D60" s="3">
        <v>42332</v>
      </c>
      <c r="E60" s="5" t="s">
        <v>239</v>
      </c>
      <c r="F60" s="21" t="s">
        <v>21</v>
      </c>
      <c r="G60" s="16">
        <v>1242500</v>
      </c>
      <c r="H60" s="5"/>
      <c r="I60" s="42">
        <f t="shared" si="4"/>
        <v>111010695</v>
      </c>
      <c r="J60" s="42">
        <f t="shared" si="5"/>
        <v>0</v>
      </c>
    </row>
    <row r="61" spans="1:10" ht="22.5" customHeight="1">
      <c r="A61" s="6" t="str">
        <f t="shared" si="3"/>
        <v>N03/VL42338</v>
      </c>
      <c r="B61" s="3">
        <v>42338</v>
      </c>
      <c r="C61" s="4" t="s">
        <v>103</v>
      </c>
      <c r="D61" s="3">
        <v>42338</v>
      </c>
      <c r="E61" s="5" t="s">
        <v>239</v>
      </c>
      <c r="F61" s="21" t="s">
        <v>21</v>
      </c>
      <c r="G61" s="16">
        <v>2152800</v>
      </c>
      <c r="H61" s="5"/>
      <c r="I61" s="42">
        <f t="shared" si="4"/>
        <v>113163495</v>
      </c>
      <c r="J61" s="42">
        <f t="shared" si="5"/>
        <v>0</v>
      </c>
    </row>
    <row r="62" spans="1:10" ht="17.25" customHeight="1">
      <c r="B62" s="3"/>
      <c r="C62" s="4"/>
      <c r="D62" s="3"/>
      <c r="E62" s="5"/>
      <c r="F62" s="21"/>
      <c r="G62" s="16"/>
      <c r="H62" s="5"/>
      <c r="I62" s="42"/>
      <c r="J62" s="42"/>
    </row>
    <row r="63" spans="1:10" s="26" customFormat="1" ht="18" customHeight="1">
      <c r="B63" s="24"/>
      <c r="C63" s="24"/>
      <c r="D63" s="24"/>
      <c r="E63" s="24" t="s">
        <v>17</v>
      </c>
      <c r="F63" s="25" t="s">
        <v>18</v>
      </c>
      <c r="G63" s="15">
        <f>SUM(G13:G62)</f>
        <v>38618970</v>
      </c>
      <c r="H63" s="15">
        <f>SUM(H13:H62)</f>
        <v>0</v>
      </c>
      <c r="I63" s="25" t="s">
        <v>18</v>
      </c>
      <c r="J63" s="25" t="s">
        <v>18</v>
      </c>
    </row>
    <row r="64" spans="1:10" s="26" customFormat="1" ht="18" customHeight="1">
      <c r="B64" s="27"/>
      <c r="C64" s="27"/>
      <c r="D64" s="27"/>
      <c r="E64" s="27" t="s">
        <v>19</v>
      </c>
      <c r="F64" s="28" t="s">
        <v>18</v>
      </c>
      <c r="G64" s="28" t="s">
        <v>18</v>
      </c>
      <c r="H64" s="28" t="s">
        <v>18</v>
      </c>
      <c r="I64" s="19">
        <f>I13+G63-H63</f>
        <v>113163495</v>
      </c>
      <c r="J64" s="28" t="s">
        <v>18</v>
      </c>
    </row>
    <row r="65" spans="2:9" ht="18" customHeight="1"/>
    <row r="66" spans="2:9" ht="18" customHeight="1">
      <c r="B66" s="20" t="s">
        <v>23</v>
      </c>
    </row>
    <row r="67" spans="2:9" ht="18" customHeight="1">
      <c r="B67" s="20" t="s">
        <v>150</v>
      </c>
    </row>
    <row r="68" spans="2:9" ht="18" customHeight="1">
      <c r="I68" s="8" t="s">
        <v>151</v>
      </c>
    </row>
    <row r="69" spans="2:9" s="7" customFormat="1" ht="14.25">
      <c r="C69" s="48" t="s">
        <v>106</v>
      </c>
      <c r="D69" s="48"/>
      <c r="I69" s="7" t="s">
        <v>8</v>
      </c>
    </row>
    <row r="70" spans="2:9" s="2" customFormat="1">
      <c r="C70" s="49" t="s">
        <v>9</v>
      </c>
      <c r="D70" s="49"/>
      <c r="I70" s="2" t="s">
        <v>9</v>
      </c>
    </row>
    <row r="71" spans="2:9" ht="17.25" customHeight="1"/>
    <row r="72" spans="2:9" ht="17.25" customHeight="1"/>
    <row r="73" spans="2:9" ht="17.25" customHeight="1"/>
  </sheetData>
  <autoFilter ref="B11:K70"/>
  <mergeCells count="14">
    <mergeCell ref="C69:D69"/>
    <mergeCell ref="C70:D70"/>
    <mergeCell ref="G1:J1"/>
    <mergeCell ref="G2:J3"/>
    <mergeCell ref="F10:F11"/>
    <mergeCell ref="G10:H10"/>
    <mergeCell ref="I10:J10"/>
    <mergeCell ref="B5:J5"/>
    <mergeCell ref="B6:J6"/>
    <mergeCell ref="B7:J7"/>
    <mergeCell ref="B8:J8"/>
    <mergeCell ref="B10:B11"/>
    <mergeCell ref="C10:D10"/>
    <mergeCell ref="E10:E11"/>
  </mergeCells>
  <phoneticPr fontId="30" type="noConversion"/>
  <conditionalFormatting sqref="B14:H62">
    <cfRule type="expression" dxfId="2" priority="1" stopIfTrue="1">
      <formula>#REF!&lt;&gt;""</formula>
    </cfRule>
  </conditionalFormatting>
  <pageMargins left="0.6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 enableFormatConditionsCalculation="0">
    <tabColor indexed="31"/>
  </sheetPr>
  <dimension ref="A1:K118"/>
  <sheetViews>
    <sheetView tabSelected="1" topLeftCell="A42" zoomScale="90" workbookViewId="0">
      <selection activeCell="C46" sqref="C46"/>
    </sheetView>
  </sheetViews>
  <sheetFormatPr defaultRowHeight="15"/>
  <cols>
    <col min="1" max="1" width="0.140625" style="6" customWidth="1"/>
    <col min="2" max="2" width="10.7109375" style="6" customWidth="1"/>
    <col min="3" max="3" width="10.42578125" style="6" customWidth="1"/>
    <col min="4" max="4" width="10" style="6" customWidth="1"/>
    <col min="5" max="5" width="43.28515625" style="6" bestFit="1" customWidth="1"/>
    <col min="6" max="6" width="0.140625" style="6" customWidth="1"/>
    <col min="7" max="7" width="6.85546875" style="6" customWidth="1"/>
    <col min="8" max="8" width="16" style="6" customWidth="1"/>
    <col min="9" max="9" width="11.5703125" style="6" customWidth="1"/>
    <col min="10" max="10" width="15.85546875" style="6" customWidth="1"/>
    <col min="11" max="11" width="9.7109375" style="6" customWidth="1"/>
    <col min="12" max="16384" width="9.140625" style="6"/>
  </cols>
  <sheetData>
    <row r="1" spans="1:11" s="11" customFormat="1" ht="16.5" customHeight="1">
      <c r="B1" s="1" t="s">
        <v>0</v>
      </c>
      <c r="C1" s="10"/>
      <c r="D1" s="10"/>
      <c r="E1" s="10"/>
      <c r="F1" s="10"/>
      <c r="H1" s="51" t="s">
        <v>87</v>
      </c>
      <c r="I1" s="51"/>
      <c r="J1" s="51"/>
      <c r="K1" s="51"/>
    </row>
    <row r="2" spans="1:11" s="11" customFormat="1" ht="16.5" customHeight="1">
      <c r="B2" s="1" t="s">
        <v>24</v>
      </c>
      <c r="C2" s="38"/>
      <c r="D2" s="38"/>
      <c r="E2" s="38"/>
      <c r="F2" s="38"/>
      <c r="H2" s="52" t="s">
        <v>85</v>
      </c>
      <c r="I2" s="52"/>
      <c r="J2" s="52"/>
      <c r="K2" s="52"/>
    </row>
    <row r="3" spans="1:11" s="11" customFormat="1" ht="16.5" customHeight="1">
      <c r="B3" s="9"/>
      <c r="C3" s="12"/>
      <c r="D3" s="12"/>
      <c r="E3" s="38"/>
      <c r="F3" s="38"/>
      <c r="H3" s="52"/>
      <c r="I3" s="52"/>
      <c r="J3" s="52"/>
      <c r="K3" s="52"/>
    </row>
    <row r="4" spans="1:11" s="11" customFormat="1" ht="6.75" customHeight="1">
      <c r="B4" s="38"/>
      <c r="C4" s="38"/>
      <c r="D4" s="38"/>
      <c r="E4" s="38"/>
      <c r="F4" s="38"/>
      <c r="H4" s="39"/>
      <c r="I4" s="39"/>
      <c r="J4" s="39"/>
      <c r="K4" s="39"/>
    </row>
    <row r="5" spans="1:11" ht="24.75" customHeight="1">
      <c r="B5" s="53" t="s">
        <v>88</v>
      </c>
      <c r="C5" s="53"/>
      <c r="D5" s="53"/>
      <c r="E5" s="53"/>
      <c r="F5" s="53"/>
      <c r="G5" s="53"/>
      <c r="H5" s="53"/>
      <c r="I5" s="53"/>
      <c r="J5" s="53"/>
      <c r="K5" s="53"/>
    </row>
    <row r="6" spans="1:11">
      <c r="B6" s="56" t="s">
        <v>89</v>
      </c>
      <c r="C6" s="56"/>
      <c r="D6" s="56"/>
      <c r="E6" s="56"/>
      <c r="F6" s="56"/>
      <c r="G6" s="56"/>
      <c r="H6" s="56"/>
      <c r="I6" s="56"/>
      <c r="J6" s="56"/>
      <c r="K6" s="56"/>
    </row>
    <row r="7" spans="1:11">
      <c r="B7" s="56" t="s">
        <v>90</v>
      </c>
      <c r="C7" s="56"/>
      <c r="D7" s="56"/>
      <c r="E7" s="56"/>
      <c r="F7" s="56"/>
      <c r="G7" s="56"/>
      <c r="H7" s="56"/>
      <c r="I7" s="56"/>
      <c r="J7" s="56"/>
      <c r="K7" s="56"/>
    </row>
    <row r="8" spans="1:11">
      <c r="B8" s="56" t="s">
        <v>91</v>
      </c>
      <c r="C8" s="56"/>
      <c r="D8" s="56"/>
      <c r="E8" s="56"/>
      <c r="F8" s="56"/>
      <c r="G8" s="56"/>
      <c r="H8" s="56"/>
      <c r="I8" s="56"/>
      <c r="J8" s="56"/>
      <c r="K8" s="56"/>
    </row>
    <row r="9" spans="1:11" ht="34.5" customHeight="1">
      <c r="B9" s="41"/>
      <c r="C9" s="41"/>
      <c r="D9" s="41"/>
      <c r="E9" s="41"/>
      <c r="F9" s="41"/>
      <c r="G9" s="41"/>
      <c r="H9" s="41"/>
      <c r="I9" s="41"/>
      <c r="J9" s="41"/>
      <c r="K9" s="41"/>
    </row>
    <row r="10" spans="1:11" ht="20.25" customHeight="1">
      <c r="B10" s="54" t="s">
        <v>10</v>
      </c>
      <c r="C10" s="50" t="s">
        <v>92</v>
      </c>
      <c r="D10" s="50"/>
      <c r="E10" s="50" t="s">
        <v>1</v>
      </c>
      <c r="F10" s="54" t="s">
        <v>30</v>
      </c>
      <c r="G10" s="54" t="s">
        <v>11</v>
      </c>
      <c r="H10" s="50" t="s">
        <v>12</v>
      </c>
      <c r="I10" s="50"/>
      <c r="J10" s="50" t="s">
        <v>94</v>
      </c>
      <c r="K10" s="50" t="s">
        <v>2</v>
      </c>
    </row>
    <row r="11" spans="1:11" ht="36.75" customHeight="1">
      <c r="B11" s="55"/>
      <c r="C11" s="40" t="s">
        <v>76</v>
      </c>
      <c r="D11" s="40" t="s">
        <v>93</v>
      </c>
      <c r="E11" s="50"/>
      <c r="F11" s="55"/>
      <c r="G11" s="55"/>
      <c r="H11" s="40" t="s">
        <v>13</v>
      </c>
      <c r="I11" s="40" t="s">
        <v>14</v>
      </c>
      <c r="J11" s="40" t="s">
        <v>13</v>
      </c>
      <c r="K11" s="40" t="s">
        <v>14</v>
      </c>
    </row>
    <row r="12" spans="1:11" s="14" customFormat="1" ht="18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 t="s">
        <v>15</v>
      </c>
      <c r="H12" s="13">
        <v>1</v>
      </c>
      <c r="I12" s="13">
        <v>2</v>
      </c>
      <c r="J12" s="13">
        <v>3</v>
      </c>
      <c r="K12" s="13" t="s">
        <v>7</v>
      </c>
    </row>
    <row r="13" spans="1:11" s="26" customFormat="1" ht="18" customHeight="1">
      <c r="B13" s="24"/>
      <c r="C13" s="24"/>
      <c r="D13" s="24"/>
      <c r="E13" s="24" t="s">
        <v>16</v>
      </c>
      <c r="F13" s="24"/>
      <c r="G13" s="29"/>
      <c r="H13" s="23"/>
      <c r="I13" s="24"/>
      <c r="J13" s="30">
        <f>'11'!I64</f>
        <v>113163495</v>
      </c>
      <c r="K13" s="24"/>
    </row>
    <row r="14" spans="1:11" ht="25.5" customHeight="1">
      <c r="A14" s="6" t="str">
        <f t="shared" ref="A14:A20" si="0">C14&amp;D14</f>
        <v>GBN42342</v>
      </c>
      <c r="B14" s="3">
        <v>42342</v>
      </c>
      <c r="C14" s="4" t="s">
        <v>77</v>
      </c>
      <c r="D14" s="3">
        <v>42342</v>
      </c>
      <c r="E14" s="5" t="s">
        <v>448</v>
      </c>
      <c r="F14" s="5"/>
      <c r="G14" s="21" t="s">
        <v>78</v>
      </c>
      <c r="H14" s="16">
        <v>11240</v>
      </c>
      <c r="I14" s="5"/>
      <c r="J14" s="42">
        <f>MAX(J13+H14-I14-K13,0)</f>
        <v>113174735</v>
      </c>
      <c r="K14" s="42">
        <f>MAX(K13+I14-J13-H14,0)</f>
        <v>0</v>
      </c>
    </row>
    <row r="15" spans="1:11" ht="25.5" customHeight="1">
      <c r="A15" s="6" t="str">
        <f t="shared" si="0"/>
        <v>GBN42339</v>
      </c>
      <c r="B15" s="3">
        <v>42339</v>
      </c>
      <c r="C15" s="4" t="s">
        <v>77</v>
      </c>
      <c r="D15" s="3">
        <v>42339</v>
      </c>
      <c r="E15" s="5" t="s">
        <v>97</v>
      </c>
      <c r="F15" s="5"/>
      <c r="G15" s="21" t="s">
        <v>22</v>
      </c>
      <c r="H15" s="16">
        <v>2000</v>
      </c>
      <c r="I15" s="5"/>
      <c r="J15" s="42">
        <f t="shared" ref="J15:J78" si="1">MAX(J14+H15-I15-K14,0)</f>
        <v>113176735</v>
      </c>
      <c r="K15" s="42">
        <f t="shared" ref="K15:K78" si="2">MAX(K14+I15-J14-H15,0)</f>
        <v>0</v>
      </c>
    </row>
    <row r="16" spans="1:11" ht="25.5" customHeight="1">
      <c r="A16" s="6" t="str">
        <f t="shared" si="0"/>
        <v>GBN42341</v>
      </c>
      <c r="B16" s="3">
        <v>42341</v>
      </c>
      <c r="C16" s="4" t="s">
        <v>77</v>
      </c>
      <c r="D16" s="3">
        <v>42341</v>
      </c>
      <c r="E16" s="5" t="s">
        <v>99</v>
      </c>
      <c r="F16" s="5"/>
      <c r="G16" s="21" t="s">
        <v>22</v>
      </c>
      <c r="H16" s="16">
        <v>6917</v>
      </c>
      <c r="I16" s="5"/>
      <c r="J16" s="42">
        <f t="shared" si="1"/>
        <v>113183652</v>
      </c>
      <c r="K16" s="42">
        <f t="shared" si="2"/>
        <v>0</v>
      </c>
    </row>
    <row r="17" spans="1:11" ht="25.5" customHeight="1">
      <c r="A17" s="6" t="str">
        <f t="shared" si="0"/>
        <v>GBN42345</v>
      </c>
      <c r="B17" s="3">
        <v>42345</v>
      </c>
      <c r="C17" s="4" t="s">
        <v>77</v>
      </c>
      <c r="D17" s="3">
        <v>42345</v>
      </c>
      <c r="E17" s="22" t="s">
        <v>97</v>
      </c>
      <c r="F17" s="5"/>
      <c r="G17" s="21" t="s">
        <v>22</v>
      </c>
      <c r="H17" s="16">
        <v>2500</v>
      </c>
      <c r="I17" s="5"/>
      <c r="J17" s="42">
        <f t="shared" si="1"/>
        <v>113186152</v>
      </c>
      <c r="K17" s="42">
        <f t="shared" si="2"/>
        <v>0</v>
      </c>
    </row>
    <row r="18" spans="1:11" ht="25.5" customHeight="1">
      <c r="A18" s="6" t="str">
        <f t="shared" si="0"/>
        <v>GBN42349</v>
      </c>
      <c r="B18" s="3">
        <v>42349</v>
      </c>
      <c r="C18" s="4" t="s">
        <v>77</v>
      </c>
      <c r="D18" s="3">
        <v>42349</v>
      </c>
      <c r="E18" s="5" t="s">
        <v>97</v>
      </c>
      <c r="F18" s="5"/>
      <c r="G18" s="21" t="s">
        <v>22</v>
      </c>
      <c r="H18" s="16">
        <v>4500</v>
      </c>
      <c r="I18" s="5"/>
      <c r="J18" s="42">
        <f t="shared" si="1"/>
        <v>113190652</v>
      </c>
      <c r="K18" s="42">
        <f t="shared" si="2"/>
        <v>0</v>
      </c>
    </row>
    <row r="19" spans="1:11" ht="25.5" customHeight="1">
      <c r="A19" s="6" t="str">
        <f t="shared" si="0"/>
        <v>GBN42349</v>
      </c>
      <c r="B19" s="3">
        <v>42349</v>
      </c>
      <c r="C19" s="4" t="s">
        <v>77</v>
      </c>
      <c r="D19" s="3">
        <v>42349</v>
      </c>
      <c r="E19" s="22" t="s">
        <v>97</v>
      </c>
      <c r="F19" s="5"/>
      <c r="G19" s="21" t="s">
        <v>22</v>
      </c>
      <c r="H19" s="16">
        <v>4500</v>
      </c>
      <c r="I19" s="5"/>
      <c r="J19" s="42">
        <f t="shared" si="1"/>
        <v>113195152</v>
      </c>
      <c r="K19" s="42">
        <f t="shared" si="2"/>
        <v>0</v>
      </c>
    </row>
    <row r="20" spans="1:11" ht="25.5" customHeight="1">
      <c r="A20" s="6" t="str">
        <f t="shared" si="0"/>
        <v>GBN42349</v>
      </c>
      <c r="B20" s="3">
        <v>42349</v>
      </c>
      <c r="C20" s="4" t="s">
        <v>77</v>
      </c>
      <c r="D20" s="3">
        <v>42349</v>
      </c>
      <c r="E20" s="5" t="s">
        <v>97</v>
      </c>
      <c r="F20" s="5"/>
      <c r="G20" s="21" t="s">
        <v>22</v>
      </c>
      <c r="H20" s="16">
        <v>4000</v>
      </c>
      <c r="I20" s="5"/>
      <c r="J20" s="42">
        <f t="shared" si="1"/>
        <v>113199152</v>
      </c>
      <c r="K20" s="42">
        <f t="shared" si="2"/>
        <v>0</v>
      </c>
    </row>
    <row r="21" spans="1:11" ht="25.5" customHeight="1">
      <c r="B21" s="3">
        <v>42349</v>
      </c>
      <c r="C21" s="4" t="s">
        <v>77</v>
      </c>
      <c r="D21" s="3">
        <v>42349</v>
      </c>
      <c r="E21" s="5" t="s">
        <v>97</v>
      </c>
      <c r="F21" s="5"/>
      <c r="G21" s="21" t="s">
        <v>22</v>
      </c>
      <c r="H21" s="16">
        <v>4000</v>
      </c>
      <c r="I21" s="5"/>
      <c r="J21" s="42">
        <f t="shared" si="1"/>
        <v>113203152</v>
      </c>
      <c r="K21" s="42">
        <f t="shared" si="2"/>
        <v>0</v>
      </c>
    </row>
    <row r="22" spans="1:11" ht="25.5" customHeight="1">
      <c r="B22" s="3">
        <v>42349</v>
      </c>
      <c r="C22" s="4" t="s">
        <v>77</v>
      </c>
      <c r="D22" s="3">
        <v>42349</v>
      </c>
      <c r="E22" s="5" t="s">
        <v>97</v>
      </c>
      <c r="F22" s="5"/>
      <c r="G22" s="21" t="s">
        <v>22</v>
      </c>
      <c r="H22" s="16">
        <v>4000</v>
      </c>
      <c r="I22" s="5"/>
      <c r="J22" s="42">
        <f t="shared" si="1"/>
        <v>113207152</v>
      </c>
      <c r="K22" s="42">
        <f t="shared" si="2"/>
        <v>0</v>
      </c>
    </row>
    <row r="23" spans="1:11" ht="25.5" customHeight="1">
      <c r="B23" s="3">
        <v>42349</v>
      </c>
      <c r="C23" s="4" t="s">
        <v>77</v>
      </c>
      <c r="D23" s="3">
        <v>42349</v>
      </c>
      <c r="E23" s="5" t="s">
        <v>97</v>
      </c>
      <c r="F23" s="5"/>
      <c r="G23" s="21" t="s">
        <v>22</v>
      </c>
      <c r="H23" s="16">
        <v>4000</v>
      </c>
      <c r="I23" s="5"/>
      <c r="J23" s="42">
        <f t="shared" si="1"/>
        <v>113211152</v>
      </c>
      <c r="K23" s="42">
        <f t="shared" si="2"/>
        <v>0</v>
      </c>
    </row>
    <row r="24" spans="1:11" ht="25.5" customHeight="1">
      <c r="B24" s="3">
        <v>42361</v>
      </c>
      <c r="C24" s="4" t="s">
        <v>77</v>
      </c>
      <c r="D24" s="3">
        <v>42361</v>
      </c>
      <c r="E24" s="5" t="s">
        <v>97</v>
      </c>
      <c r="F24" s="5"/>
      <c r="G24" s="21" t="s">
        <v>22</v>
      </c>
      <c r="H24" s="16">
        <v>4673</v>
      </c>
      <c r="I24" s="5"/>
      <c r="J24" s="42">
        <f t="shared" si="1"/>
        <v>113215825</v>
      </c>
      <c r="K24" s="42">
        <f t="shared" si="2"/>
        <v>0</v>
      </c>
    </row>
    <row r="25" spans="1:11" ht="25.5" customHeight="1">
      <c r="B25" s="3">
        <v>42363</v>
      </c>
      <c r="C25" s="4" t="s">
        <v>77</v>
      </c>
      <c r="D25" s="3">
        <v>42363</v>
      </c>
      <c r="E25" s="5" t="s">
        <v>97</v>
      </c>
      <c r="F25" s="5"/>
      <c r="G25" s="21" t="s">
        <v>22</v>
      </c>
      <c r="H25" s="16">
        <v>7745</v>
      </c>
      <c r="I25" s="5"/>
      <c r="J25" s="42">
        <f t="shared" si="1"/>
        <v>113223570</v>
      </c>
      <c r="K25" s="42">
        <f t="shared" si="2"/>
        <v>0</v>
      </c>
    </row>
    <row r="26" spans="1:11" ht="25.5" customHeight="1">
      <c r="B26" s="3">
        <v>42363</v>
      </c>
      <c r="C26" s="4" t="s">
        <v>77</v>
      </c>
      <c r="D26" s="3">
        <v>42363</v>
      </c>
      <c r="E26" s="5" t="s">
        <v>97</v>
      </c>
      <c r="F26" s="5"/>
      <c r="G26" s="21" t="s">
        <v>22</v>
      </c>
      <c r="H26" s="16">
        <v>6336</v>
      </c>
      <c r="I26" s="5"/>
      <c r="J26" s="42">
        <f t="shared" si="1"/>
        <v>113229906</v>
      </c>
      <c r="K26" s="42">
        <f t="shared" si="2"/>
        <v>0</v>
      </c>
    </row>
    <row r="27" spans="1:11" ht="25.5" customHeight="1">
      <c r="B27" s="3">
        <v>42363</v>
      </c>
      <c r="C27" s="4" t="s">
        <v>77</v>
      </c>
      <c r="D27" s="3">
        <v>42363</v>
      </c>
      <c r="E27" s="5" t="s">
        <v>97</v>
      </c>
      <c r="F27" s="5"/>
      <c r="G27" s="21" t="s">
        <v>22</v>
      </c>
      <c r="H27" s="16">
        <v>4000</v>
      </c>
      <c r="I27" s="5"/>
      <c r="J27" s="42">
        <f t="shared" si="1"/>
        <v>113233906</v>
      </c>
      <c r="K27" s="42">
        <f t="shared" si="2"/>
        <v>0</v>
      </c>
    </row>
    <row r="28" spans="1:11" ht="25.5" customHeight="1">
      <c r="A28" s="6" t="str">
        <f>C28&amp;D28</f>
        <v>GBN42363</v>
      </c>
      <c r="B28" s="3">
        <v>42363</v>
      </c>
      <c r="C28" s="4" t="s">
        <v>77</v>
      </c>
      <c r="D28" s="3">
        <v>42363</v>
      </c>
      <c r="E28" s="5" t="s">
        <v>97</v>
      </c>
      <c r="F28" s="5"/>
      <c r="G28" s="21" t="s">
        <v>22</v>
      </c>
      <c r="H28" s="16">
        <v>8000</v>
      </c>
      <c r="I28" s="5"/>
      <c r="J28" s="42">
        <f t="shared" si="1"/>
        <v>113241906</v>
      </c>
      <c r="K28" s="42">
        <f t="shared" si="2"/>
        <v>0</v>
      </c>
    </row>
    <row r="29" spans="1:11" ht="25.5" customHeight="1">
      <c r="B29" s="3">
        <v>42363</v>
      </c>
      <c r="C29" s="4" t="s">
        <v>77</v>
      </c>
      <c r="D29" s="3">
        <v>42363</v>
      </c>
      <c r="E29" s="5" t="s">
        <v>97</v>
      </c>
      <c r="F29" s="5"/>
      <c r="G29" s="21" t="s">
        <v>22</v>
      </c>
      <c r="H29" s="16">
        <v>4000</v>
      </c>
      <c r="I29" s="5"/>
      <c r="J29" s="42">
        <f t="shared" si="1"/>
        <v>113245906</v>
      </c>
      <c r="K29" s="42">
        <f t="shared" si="2"/>
        <v>0</v>
      </c>
    </row>
    <row r="30" spans="1:11" ht="25.5" customHeight="1">
      <c r="B30" s="3">
        <v>42363</v>
      </c>
      <c r="C30" s="4" t="s">
        <v>77</v>
      </c>
      <c r="D30" s="3">
        <v>42363</v>
      </c>
      <c r="E30" s="5" t="s">
        <v>97</v>
      </c>
      <c r="F30" s="5"/>
      <c r="G30" s="21" t="s">
        <v>22</v>
      </c>
      <c r="H30" s="16">
        <v>4000</v>
      </c>
      <c r="I30" s="5"/>
      <c r="J30" s="42">
        <f t="shared" si="1"/>
        <v>113249906</v>
      </c>
      <c r="K30" s="42">
        <f t="shared" si="2"/>
        <v>0</v>
      </c>
    </row>
    <row r="31" spans="1:11" ht="25.5" customHeight="1">
      <c r="B31" s="3">
        <v>42363</v>
      </c>
      <c r="C31" s="4" t="s">
        <v>77</v>
      </c>
      <c r="D31" s="3">
        <v>42363</v>
      </c>
      <c r="E31" s="5" t="s">
        <v>449</v>
      </c>
      <c r="F31" s="5"/>
      <c r="G31" s="21" t="s">
        <v>22</v>
      </c>
      <c r="H31" s="16">
        <v>5000</v>
      </c>
      <c r="I31" s="5"/>
      <c r="J31" s="42">
        <f t="shared" si="1"/>
        <v>113254906</v>
      </c>
      <c r="K31" s="42">
        <f t="shared" si="2"/>
        <v>0</v>
      </c>
    </row>
    <row r="32" spans="1:11" ht="25.5" customHeight="1">
      <c r="B32" s="3">
        <v>42363</v>
      </c>
      <c r="C32" s="4" t="s">
        <v>77</v>
      </c>
      <c r="D32" s="3">
        <v>42363</v>
      </c>
      <c r="E32" s="5" t="s">
        <v>449</v>
      </c>
      <c r="F32" s="5"/>
      <c r="G32" s="21" t="s">
        <v>22</v>
      </c>
      <c r="H32" s="16">
        <v>5000</v>
      </c>
      <c r="I32" s="5"/>
      <c r="J32" s="42">
        <f t="shared" si="1"/>
        <v>113259906</v>
      </c>
      <c r="K32" s="42">
        <f t="shared" si="2"/>
        <v>0</v>
      </c>
    </row>
    <row r="33" spans="2:11" ht="25.5" customHeight="1">
      <c r="B33" s="3">
        <v>42363</v>
      </c>
      <c r="C33" s="4" t="s">
        <v>77</v>
      </c>
      <c r="D33" s="3">
        <v>42363</v>
      </c>
      <c r="E33" s="5" t="s">
        <v>449</v>
      </c>
      <c r="F33" s="5"/>
      <c r="G33" s="21" t="s">
        <v>22</v>
      </c>
      <c r="H33" s="16">
        <v>5000</v>
      </c>
      <c r="I33" s="5"/>
      <c r="J33" s="42">
        <f t="shared" si="1"/>
        <v>113264906</v>
      </c>
      <c r="K33" s="42">
        <f t="shared" si="2"/>
        <v>0</v>
      </c>
    </row>
    <row r="34" spans="2:11" ht="25.5" customHeight="1">
      <c r="B34" s="3">
        <v>42363</v>
      </c>
      <c r="C34" s="4" t="s">
        <v>77</v>
      </c>
      <c r="D34" s="3">
        <v>42363</v>
      </c>
      <c r="E34" s="5" t="s">
        <v>449</v>
      </c>
      <c r="F34" s="5"/>
      <c r="G34" s="21" t="s">
        <v>22</v>
      </c>
      <c r="H34" s="16">
        <v>5000</v>
      </c>
      <c r="I34" s="5"/>
      <c r="J34" s="42">
        <f t="shared" si="1"/>
        <v>113269906</v>
      </c>
      <c r="K34" s="42">
        <f t="shared" si="2"/>
        <v>0</v>
      </c>
    </row>
    <row r="35" spans="2:11" ht="25.5" customHeight="1">
      <c r="B35" s="3">
        <v>42339</v>
      </c>
      <c r="C35" s="4" t="s">
        <v>77</v>
      </c>
      <c r="D35" s="3">
        <v>42339</v>
      </c>
      <c r="E35" s="5" t="s">
        <v>450</v>
      </c>
      <c r="F35" s="5"/>
      <c r="G35" s="21" t="s">
        <v>22</v>
      </c>
      <c r="H35" s="16">
        <v>2000</v>
      </c>
      <c r="I35" s="5"/>
      <c r="J35" s="42">
        <f t="shared" si="1"/>
        <v>113271906</v>
      </c>
      <c r="K35" s="42">
        <f t="shared" si="2"/>
        <v>0</v>
      </c>
    </row>
    <row r="36" spans="2:11" ht="25.5" customHeight="1">
      <c r="B36" s="3">
        <v>42361</v>
      </c>
      <c r="C36" s="4" t="s">
        <v>451</v>
      </c>
      <c r="D36" s="3">
        <v>42361</v>
      </c>
      <c r="E36" s="5" t="s">
        <v>452</v>
      </c>
      <c r="F36" s="5"/>
      <c r="G36" s="21" t="s">
        <v>21</v>
      </c>
      <c r="H36" s="16">
        <v>2354546</v>
      </c>
      <c r="I36" s="5"/>
      <c r="J36" s="42">
        <f t="shared" si="1"/>
        <v>115626452</v>
      </c>
      <c r="K36" s="42">
        <f t="shared" si="2"/>
        <v>0</v>
      </c>
    </row>
    <row r="37" spans="2:11" ht="25.5" customHeight="1">
      <c r="B37" s="3">
        <v>42346</v>
      </c>
      <c r="C37" s="4" t="s">
        <v>453</v>
      </c>
      <c r="D37" s="3">
        <v>42346</v>
      </c>
      <c r="E37" s="5" t="s">
        <v>364</v>
      </c>
      <c r="F37" s="5"/>
      <c r="G37" s="21" t="s">
        <v>21</v>
      </c>
      <c r="H37" s="16">
        <v>670798</v>
      </c>
      <c r="I37" s="5"/>
      <c r="J37" s="42">
        <f t="shared" si="1"/>
        <v>116297250</v>
      </c>
      <c r="K37" s="42">
        <f t="shared" si="2"/>
        <v>0</v>
      </c>
    </row>
    <row r="38" spans="2:11" ht="25.5" customHeight="1">
      <c r="B38" s="3">
        <v>42346</v>
      </c>
      <c r="C38" s="4" t="s">
        <v>454</v>
      </c>
      <c r="D38" s="3">
        <v>42346</v>
      </c>
      <c r="E38" s="5" t="s">
        <v>364</v>
      </c>
      <c r="F38" s="5"/>
      <c r="G38" s="21" t="s">
        <v>21</v>
      </c>
      <c r="H38" s="16">
        <v>535738</v>
      </c>
      <c r="I38" s="5"/>
      <c r="J38" s="42">
        <f t="shared" si="1"/>
        <v>116832988</v>
      </c>
      <c r="K38" s="42">
        <f t="shared" si="2"/>
        <v>0</v>
      </c>
    </row>
    <row r="39" spans="2:11" ht="25.5" customHeight="1">
      <c r="B39" s="3">
        <v>42349</v>
      </c>
      <c r="C39" s="4" t="s">
        <v>455</v>
      </c>
      <c r="D39" s="3">
        <v>42349</v>
      </c>
      <c r="E39" s="5" t="s">
        <v>439</v>
      </c>
      <c r="F39" s="5"/>
      <c r="G39" s="21" t="s">
        <v>21</v>
      </c>
      <c r="H39" s="16">
        <v>2222400</v>
      </c>
      <c r="I39" s="5"/>
      <c r="J39" s="42">
        <f t="shared" si="1"/>
        <v>119055388</v>
      </c>
      <c r="K39" s="42">
        <f t="shared" si="2"/>
        <v>0</v>
      </c>
    </row>
    <row r="40" spans="2:11" ht="25.5" customHeight="1">
      <c r="B40" s="3">
        <v>42352</v>
      </c>
      <c r="C40" s="4" t="s">
        <v>456</v>
      </c>
      <c r="D40" s="3">
        <v>42352</v>
      </c>
      <c r="E40" s="5" t="s">
        <v>300</v>
      </c>
      <c r="F40" s="5"/>
      <c r="G40" s="21" t="s">
        <v>21</v>
      </c>
      <c r="H40" s="16">
        <v>3393141</v>
      </c>
      <c r="I40" s="5"/>
      <c r="J40" s="42">
        <f t="shared" si="1"/>
        <v>122448529</v>
      </c>
      <c r="K40" s="42">
        <f t="shared" si="2"/>
        <v>0</v>
      </c>
    </row>
    <row r="41" spans="2:11" ht="25.5" customHeight="1">
      <c r="B41" s="3">
        <v>42359</v>
      </c>
      <c r="C41" s="4" t="s">
        <v>457</v>
      </c>
      <c r="D41" s="3">
        <v>42359</v>
      </c>
      <c r="E41" s="5" t="s">
        <v>289</v>
      </c>
      <c r="F41" s="5"/>
      <c r="G41" s="21" t="s">
        <v>21</v>
      </c>
      <c r="H41" s="16">
        <v>5180000</v>
      </c>
      <c r="I41" s="5"/>
      <c r="J41" s="42">
        <f t="shared" si="1"/>
        <v>127628529</v>
      </c>
      <c r="K41" s="42">
        <f t="shared" si="2"/>
        <v>0</v>
      </c>
    </row>
    <row r="42" spans="2:11" ht="25.5" customHeight="1">
      <c r="B42" s="3">
        <v>42361</v>
      </c>
      <c r="C42" s="4" t="s">
        <v>458</v>
      </c>
      <c r="D42" s="3">
        <v>42361</v>
      </c>
      <c r="E42" s="5" t="s">
        <v>300</v>
      </c>
      <c r="F42" s="5"/>
      <c r="G42" s="21" t="s">
        <v>21</v>
      </c>
      <c r="H42" s="16">
        <v>200000</v>
      </c>
      <c r="I42" s="5"/>
      <c r="J42" s="42">
        <f t="shared" si="1"/>
        <v>127828529</v>
      </c>
      <c r="K42" s="42">
        <f t="shared" si="2"/>
        <v>0</v>
      </c>
    </row>
    <row r="43" spans="2:11" ht="25.5" customHeight="1">
      <c r="B43" s="3">
        <v>42369</v>
      </c>
      <c r="C43" s="4" t="s">
        <v>459</v>
      </c>
      <c r="D43" s="3">
        <v>42369</v>
      </c>
      <c r="E43" s="5" t="s">
        <v>300</v>
      </c>
      <c r="F43" s="5"/>
      <c r="G43" s="21" t="s">
        <v>21</v>
      </c>
      <c r="H43" s="16">
        <v>2217528</v>
      </c>
      <c r="I43" s="5"/>
      <c r="J43" s="42">
        <f t="shared" si="1"/>
        <v>130046057</v>
      </c>
      <c r="K43" s="42">
        <f t="shared" si="2"/>
        <v>0</v>
      </c>
    </row>
    <row r="44" spans="2:11" ht="25.5" customHeight="1">
      <c r="B44" s="3">
        <v>42369</v>
      </c>
      <c r="C44" s="4" t="s">
        <v>460</v>
      </c>
      <c r="D44" s="3">
        <v>42369</v>
      </c>
      <c r="E44" s="5" t="s">
        <v>461</v>
      </c>
      <c r="F44" s="5"/>
      <c r="G44" s="21" t="s">
        <v>21</v>
      </c>
      <c r="H44" s="16">
        <v>275989</v>
      </c>
      <c r="I44" s="5"/>
      <c r="J44" s="42">
        <f t="shared" si="1"/>
        <v>130322046</v>
      </c>
      <c r="K44" s="42">
        <f t="shared" si="2"/>
        <v>0</v>
      </c>
    </row>
    <row r="45" spans="2:11" ht="25.5" customHeight="1">
      <c r="B45" s="3">
        <v>42345</v>
      </c>
      <c r="C45" s="4" t="s">
        <v>462</v>
      </c>
      <c r="D45" s="3">
        <v>42345</v>
      </c>
      <c r="E45" s="5" t="s">
        <v>463</v>
      </c>
      <c r="F45" s="5"/>
      <c r="G45" s="21" t="s">
        <v>21</v>
      </c>
      <c r="H45" s="16">
        <v>2432290</v>
      </c>
      <c r="I45" s="5"/>
      <c r="J45" s="42">
        <f t="shared" si="1"/>
        <v>132754336</v>
      </c>
      <c r="K45" s="42">
        <f t="shared" si="2"/>
        <v>0</v>
      </c>
    </row>
    <row r="46" spans="2:11" ht="25.5" customHeight="1">
      <c r="B46" s="3">
        <v>42354</v>
      </c>
      <c r="C46" s="4" t="s">
        <v>464</v>
      </c>
      <c r="D46" s="3">
        <v>42354</v>
      </c>
      <c r="E46" s="5" t="s">
        <v>465</v>
      </c>
      <c r="F46" s="5"/>
      <c r="G46" s="21" t="s">
        <v>21</v>
      </c>
      <c r="H46" s="16">
        <v>2427260</v>
      </c>
      <c r="I46" s="5"/>
      <c r="J46" s="42">
        <f t="shared" si="1"/>
        <v>135181596</v>
      </c>
      <c r="K46" s="42">
        <f t="shared" si="2"/>
        <v>0</v>
      </c>
    </row>
    <row r="47" spans="2:11" ht="25.5" customHeight="1">
      <c r="B47" s="3">
        <v>42364</v>
      </c>
      <c r="C47" s="21" t="s">
        <v>492</v>
      </c>
      <c r="D47" s="3">
        <v>42364</v>
      </c>
      <c r="E47" s="5" t="s">
        <v>466</v>
      </c>
      <c r="F47" s="5"/>
      <c r="G47" s="21" t="s">
        <v>21</v>
      </c>
      <c r="H47" s="16">
        <v>3563530</v>
      </c>
      <c r="I47" s="5"/>
      <c r="J47" s="42">
        <f t="shared" si="1"/>
        <v>138745126</v>
      </c>
      <c r="K47" s="42">
        <f t="shared" si="2"/>
        <v>0</v>
      </c>
    </row>
    <row r="48" spans="2:11" ht="25.5" customHeight="1">
      <c r="B48" s="3">
        <v>42343</v>
      </c>
      <c r="C48" s="4" t="s">
        <v>86</v>
      </c>
      <c r="D48" s="3">
        <v>42343</v>
      </c>
      <c r="E48" s="5" t="s">
        <v>284</v>
      </c>
      <c r="F48" s="5"/>
      <c r="G48" s="21" t="s">
        <v>79</v>
      </c>
      <c r="H48" s="16">
        <v>243025</v>
      </c>
      <c r="I48" s="5"/>
      <c r="J48" s="42">
        <f t="shared" si="1"/>
        <v>138988151</v>
      </c>
      <c r="K48" s="42">
        <f t="shared" si="2"/>
        <v>0</v>
      </c>
    </row>
    <row r="49" spans="2:11" ht="25.5" customHeight="1">
      <c r="B49" s="3">
        <v>42345</v>
      </c>
      <c r="C49" s="4" t="s">
        <v>86</v>
      </c>
      <c r="D49" s="3">
        <v>42345</v>
      </c>
      <c r="E49" s="5" t="s">
        <v>467</v>
      </c>
      <c r="F49" s="5"/>
      <c r="G49" s="21" t="s">
        <v>79</v>
      </c>
      <c r="H49" s="16">
        <v>164925</v>
      </c>
      <c r="I49" s="5"/>
      <c r="J49" s="42">
        <f t="shared" si="1"/>
        <v>139153076</v>
      </c>
      <c r="K49" s="42">
        <f t="shared" si="2"/>
        <v>0</v>
      </c>
    </row>
    <row r="50" spans="2:11" ht="25.5" customHeight="1">
      <c r="B50" s="3">
        <v>42354</v>
      </c>
      <c r="C50" s="4" t="s">
        <v>86</v>
      </c>
      <c r="D50" s="3">
        <v>42354</v>
      </c>
      <c r="E50" s="5" t="s">
        <v>284</v>
      </c>
      <c r="F50" s="5"/>
      <c r="G50" s="21" t="s">
        <v>79</v>
      </c>
      <c r="H50" s="16">
        <v>122267</v>
      </c>
      <c r="I50" s="5"/>
      <c r="J50" s="42">
        <f t="shared" si="1"/>
        <v>139275343</v>
      </c>
      <c r="K50" s="42">
        <f t="shared" si="2"/>
        <v>0</v>
      </c>
    </row>
    <row r="51" spans="2:11" ht="25.5" customHeight="1">
      <c r="B51" s="3">
        <v>42355</v>
      </c>
      <c r="C51" s="4" t="s">
        <v>86</v>
      </c>
      <c r="D51" s="3">
        <v>42355</v>
      </c>
      <c r="E51" s="5" t="s">
        <v>280</v>
      </c>
      <c r="F51" s="5"/>
      <c r="G51" s="21" t="s">
        <v>79</v>
      </c>
      <c r="H51" s="16">
        <v>11934</v>
      </c>
      <c r="I51" s="5"/>
      <c r="J51" s="42">
        <f t="shared" si="1"/>
        <v>139287277</v>
      </c>
      <c r="K51" s="42">
        <f t="shared" si="2"/>
        <v>0</v>
      </c>
    </row>
    <row r="52" spans="2:11" ht="25.5" customHeight="1">
      <c r="B52" s="3">
        <v>42359</v>
      </c>
      <c r="C52" s="4" t="s">
        <v>86</v>
      </c>
      <c r="D52" s="3">
        <v>42359</v>
      </c>
      <c r="E52" s="5" t="s">
        <v>280</v>
      </c>
      <c r="F52" s="5"/>
      <c r="G52" s="21" t="s">
        <v>79</v>
      </c>
      <c r="H52" s="16">
        <v>97499</v>
      </c>
      <c r="I52" s="5"/>
      <c r="J52" s="42">
        <f t="shared" si="1"/>
        <v>139384776</v>
      </c>
      <c r="K52" s="42">
        <f t="shared" si="2"/>
        <v>0</v>
      </c>
    </row>
    <row r="53" spans="2:11" ht="25.5" customHeight="1">
      <c r="B53" s="3">
        <v>42362</v>
      </c>
      <c r="C53" s="4" t="s">
        <v>86</v>
      </c>
      <c r="D53" s="3">
        <v>42362</v>
      </c>
      <c r="E53" s="5" t="s">
        <v>280</v>
      </c>
      <c r="F53" s="5"/>
      <c r="G53" s="21" t="s">
        <v>79</v>
      </c>
      <c r="H53" s="16">
        <v>37153</v>
      </c>
      <c r="I53" s="5"/>
      <c r="J53" s="42">
        <f t="shared" si="1"/>
        <v>139421929</v>
      </c>
      <c r="K53" s="42">
        <f t="shared" si="2"/>
        <v>0</v>
      </c>
    </row>
    <row r="54" spans="2:11" ht="25.5" customHeight="1">
      <c r="B54" s="3">
        <v>42339</v>
      </c>
      <c r="C54" s="4" t="s">
        <v>86</v>
      </c>
      <c r="D54" s="3">
        <v>42328</v>
      </c>
      <c r="E54" s="5" t="s">
        <v>284</v>
      </c>
      <c r="F54" s="5"/>
      <c r="G54" s="21" t="s">
        <v>79</v>
      </c>
      <c r="H54" s="16">
        <v>447902</v>
      </c>
      <c r="I54" s="5"/>
      <c r="J54" s="42">
        <f t="shared" si="1"/>
        <v>139869831</v>
      </c>
      <c r="K54" s="42">
        <f t="shared" si="2"/>
        <v>0</v>
      </c>
    </row>
    <row r="55" spans="2:11" ht="25.5" customHeight="1">
      <c r="B55" s="3">
        <v>42339</v>
      </c>
      <c r="C55" s="4" t="s">
        <v>34</v>
      </c>
      <c r="D55" s="3">
        <v>42305</v>
      </c>
      <c r="E55" s="5" t="s">
        <v>468</v>
      </c>
      <c r="F55" s="5"/>
      <c r="G55" s="21" t="s">
        <v>190</v>
      </c>
      <c r="H55" s="16">
        <v>1070945</v>
      </c>
      <c r="I55" s="5"/>
      <c r="J55" s="42">
        <f t="shared" si="1"/>
        <v>140940776</v>
      </c>
      <c r="K55" s="42">
        <f t="shared" si="2"/>
        <v>0</v>
      </c>
    </row>
    <row r="56" spans="2:11" ht="25.5" customHeight="1">
      <c r="B56" s="3">
        <v>42339</v>
      </c>
      <c r="C56" s="4" t="s">
        <v>35</v>
      </c>
      <c r="D56" s="3">
        <v>42336</v>
      </c>
      <c r="E56" s="5" t="s">
        <v>119</v>
      </c>
      <c r="F56" s="5"/>
      <c r="G56" s="21" t="s">
        <v>190</v>
      </c>
      <c r="H56" s="16">
        <v>1110000</v>
      </c>
      <c r="I56" s="5"/>
      <c r="J56" s="42">
        <f t="shared" si="1"/>
        <v>142050776</v>
      </c>
      <c r="K56" s="42">
        <f t="shared" si="2"/>
        <v>0</v>
      </c>
    </row>
    <row r="57" spans="2:11" ht="25.5" customHeight="1">
      <c r="B57" s="3">
        <v>42339</v>
      </c>
      <c r="C57" s="4" t="s">
        <v>36</v>
      </c>
      <c r="D57" s="3">
        <v>42338</v>
      </c>
      <c r="E57" s="5" t="s">
        <v>469</v>
      </c>
      <c r="F57" s="5"/>
      <c r="G57" s="21" t="s">
        <v>190</v>
      </c>
      <c r="H57" s="16">
        <v>1017000</v>
      </c>
      <c r="I57" s="5"/>
      <c r="J57" s="42">
        <f t="shared" si="1"/>
        <v>143067776</v>
      </c>
      <c r="K57" s="42">
        <f t="shared" si="2"/>
        <v>0</v>
      </c>
    </row>
    <row r="58" spans="2:11" ht="25.5" customHeight="1">
      <c r="B58" s="3">
        <v>42339</v>
      </c>
      <c r="C58" s="4" t="s">
        <v>37</v>
      </c>
      <c r="D58" s="3">
        <v>42338</v>
      </c>
      <c r="E58" s="5" t="s">
        <v>114</v>
      </c>
      <c r="F58" s="5"/>
      <c r="G58" s="21" t="s">
        <v>190</v>
      </c>
      <c r="H58" s="16">
        <v>290468</v>
      </c>
      <c r="I58" s="5"/>
      <c r="J58" s="42">
        <f t="shared" si="1"/>
        <v>143358244</v>
      </c>
      <c r="K58" s="42">
        <f t="shared" si="2"/>
        <v>0</v>
      </c>
    </row>
    <row r="59" spans="2:11" ht="25.5" customHeight="1">
      <c r="B59" s="3">
        <v>42339</v>
      </c>
      <c r="C59" s="4" t="s">
        <v>38</v>
      </c>
      <c r="D59" s="3">
        <v>42338</v>
      </c>
      <c r="E59" s="5" t="s">
        <v>152</v>
      </c>
      <c r="F59" s="5"/>
      <c r="G59" s="21" t="s">
        <v>190</v>
      </c>
      <c r="H59" s="16">
        <v>214931</v>
      </c>
      <c r="I59" s="5"/>
      <c r="J59" s="42">
        <f t="shared" si="1"/>
        <v>143573175</v>
      </c>
      <c r="K59" s="42">
        <f t="shared" si="2"/>
        <v>0</v>
      </c>
    </row>
    <row r="60" spans="2:11" ht="25.5" customHeight="1">
      <c r="B60" s="3">
        <v>42340</v>
      </c>
      <c r="C60" s="4" t="s">
        <v>42</v>
      </c>
      <c r="D60" s="3">
        <v>42338</v>
      </c>
      <c r="E60" s="5" t="s">
        <v>468</v>
      </c>
      <c r="F60" s="5"/>
      <c r="G60" s="21" t="s">
        <v>190</v>
      </c>
      <c r="H60" s="16">
        <v>988205</v>
      </c>
      <c r="I60" s="5"/>
      <c r="J60" s="42">
        <f t="shared" si="1"/>
        <v>144561380</v>
      </c>
      <c r="K60" s="42">
        <f t="shared" si="2"/>
        <v>0</v>
      </c>
    </row>
    <row r="61" spans="2:11" ht="25.5" customHeight="1">
      <c r="B61" s="3">
        <v>42340</v>
      </c>
      <c r="C61" s="4" t="s">
        <v>43</v>
      </c>
      <c r="D61" s="3">
        <v>42340</v>
      </c>
      <c r="E61" s="5" t="s">
        <v>416</v>
      </c>
      <c r="F61" s="5"/>
      <c r="G61" s="21" t="s">
        <v>190</v>
      </c>
      <c r="H61" s="16">
        <v>80682</v>
      </c>
      <c r="I61" s="5"/>
      <c r="J61" s="42">
        <f t="shared" si="1"/>
        <v>144642062</v>
      </c>
      <c r="K61" s="42">
        <f t="shared" si="2"/>
        <v>0</v>
      </c>
    </row>
    <row r="62" spans="2:11" ht="25.5" customHeight="1">
      <c r="B62" s="3">
        <v>42340</v>
      </c>
      <c r="C62" s="4" t="s">
        <v>44</v>
      </c>
      <c r="D62" s="3">
        <v>42340</v>
      </c>
      <c r="E62" s="5" t="s">
        <v>384</v>
      </c>
      <c r="F62" s="5"/>
      <c r="G62" s="21" t="s">
        <v>190</v>
      </c>
      <c r="H62" s="16">
        <v>35453</v>
      </c>
      <c r="I62" s="5"/>
      <c r="J62" s="42">
        <f t="shared" si="1"/>
        <v>144677515</v>
      </c>
      <c r="K62" s="42">
        <f t="shared" si="2"/>
        <v>0</v>
      </c>
    </row>
    <row r="63" spans="2:11" ht="25.5" customHeight="1">
      <c r="B63" s="3">
        <v>42341</v>
      </c>
      <c r="C63" s="4" t="s">
        <v>46</v>
      </c>
      <c r="D63" s="3">
        <v>42341</v>
      </c>
      <c r="E63" s="5" t="s">
        <v>383</v>
      </c>
      <c r="F63" s="5"/>
      <c r="G63" s="21" t="s">
        <v>190</v>
      </c>
      <c r="H63" s="16">
        <v>20150</v>
      </c>
      <c r="I63" s="5"/>
      <c r="J63" s="42">
        <f t="shared" si="1"/>
        <v>144697665</v>
      </c>
      <c r="K63" s="42">
        <f t="shared" si="2"/>
        <v>0</v>
      </c>
    </row>
    <row r="64" spans="2:11" ht="25.5" customHeight="1">
      <c r="B64" s="3">
        <v>42343</v>
      </c>
      <c r="C64" s="4" t="s">
        <v>48</v>
      </c>
      <c r="D64" s="3">
        <v>42343</v>
      </c>
      <c r="E64" s="5" t="s">
        <v>416</v>
      </c>
      <c r="F64" s="5"/>
      <c r="G64" s="21" t="s">
        <v>190</v>
      </c>
      <c r="H64" s="16">
        <v>90630</v>
      </c>
      <c r="I64" s="5"/>
      <c r="J64" s="42">
        <f t="shared" si="1"/>
        <v>144788295</v>
      </c>
      <c r="K64" s="42">
        <f t="shared" si="2"/>
        <v>0</v>
      </c>
    </row>
    <row r="65" spans="2:11" ht="25.5" customHeight="1">
      <c r="B65" s="3">
        <v>42345</v>
      </c>
      <c r="C65" s="4" t="s">
        <v>51</v>
      </c>
      <c r="D65" s="3">
        <v>42345</v>
      </c>
      <c r="E65" s="5" t="s">
        <v>470</v>
      </c>
      <c r="F65" s="5"/>
      <c r="G65" s="21" t="s">
        <v>190</v>
      </c>
      <c r="H65" s="16">
        <v>100000</v>
      </c>
      <c r="I65" s="5"/>
      <c r="J65" s="42">
        <f t="shared" si="1"/>
        <v>144888295</v>
      </c>
      <c r="K65" s="42">
        <f t="shared" si="2"/>
        <v>0</v>
      </c>
    </row>
    <row r="66" spans="2:11" ht="25.5" customHeight="1">
      <c r="B66" s="3">
        <v>42345</v>
      </c>
      <c r="C66" s="4" t="s">
        <v>52</v>
      </c>
      <c r="D66" s="3">
        <v>42345</v>
      </c>
      <c r="E66" s="5" t="s">
        <v>471</v>
      </c>
      <c r="F66" s="5"/>
      <c r="G66" s="21" t="s">
        <v>190</v>
      </c>
      <c r="H66" s="16">
        <v>60000</v>
      </c>
      <c r="I66" s="5"/>
      <c r="J66" s="42">
        <f t="shared" si="1"/>
        <v>144948295</v>
      </c>
      <c r="K66" s="42">
        <f t="shared" si="2"/>
        <v>0</v>
      </c>
    </row>
    <row r="67" spans="2:11" ht="25.5" customHeight="1">
      <c r="B67" s="3">
        <v>42345</v>
      </c>
      <c r="C67" s="4" t="s">
        <v>53</v>
      </c>
      <c r="D67" s="3">
        <v>42345</v>
      </c>
      <c r="E67" s="5" t="s">
        <v>472</v>
      </c>
      <c r="F67" s="5"/>
      <c r="G67" s="21" t="s">
        <v>190</v>
      </c>
      <c r="H67" s="16">
        <v>137500</v>
      </c>
      <c r="I67" s="5"/>
      <c r="J67" s="42">
        <f t="shared" si="1"/>
        <v>145085795</v>
      </c>
      <c r="K67" s="42">
        <f t="shared" si="2"/>
        <v>0</v>
      </c>
    </row>
    <row r="68" spans="2:11" ht="25.5" customHeight="1">
      <c r="B68" s="3">
        <v>42347</v>
      </c>
      <c r="C68" s="4" t="s">
        <v>55</v>
      </c>
      <c r="D68" s="3">
        <v>42347</v>
      </c>
      <c r="E68" s="5" t="s">
        <v>416</v>
      </c>
      <c r="F68" s="5"/>
      <c r="G68" s="21" t="s">
        <v>190</v>
      </c>
      <c r="H68" s="16">
        <v>74730</v>
      </c>
      <c r="I68" s="5"/>
      <c r="J68" s="42">
        <f t="shared" si="1"/>
        <v>145160525</v>
      </c>
      <c r="K68" s="42">
        <f t="shared" si="2"/>
        <v>0</v>
      </c>
    </row>
    <row r="69" spans="2:11" ht="25.5" customHeight="1">
      <c r="B69" s="3">
        <v>42348</v>
      </c>
      <c r="C69" s="4" t="s">
        <v>56</v>
      </c>
      <c r="D69" s="3">
        <v>42348</v>
      </c>
      <c r="E69" s="5" t="s">
        <v>473</v>
      </c>
      <c r="F69" s="5"/>
      <c r="G69" s="21" t="s">
        <v>190</v>
      </c>
      <c r="H69" s="16">
        <v>974025</v>
      </c>
      <c r="I69" s="5"/>
      <c r="J69" s="42">
        <f t="shared" si="1"/>
        <v>146134550</v>
      </c>
      <c r="K69" s="42">
        <f t="shared" si="2"/>
        <v>0</v>
      </c>
    </row>
    <row r="70" spans="2:11" ht="25.5" customHeight="1">
      <c r="B70" s="3">
        <v>42349</v>
      </c>
      <c r="C70" s="4" t="s">
        <v>58</v>
      </c>
      <c r="D70" s="3">
        <v>42349</v>
      </c>
      <c r="E70" s="5" t="s">
        <v>384</v>
      </c>
      <c r="F70" s="5"/>
      <c r="G70" s="21" t="s">
        <v>190</v>
      </c>
      <c r="H70" s="16">
        <v>70907</v>
      </c>
      <c r="I70" s="5"/>
      <c r="J70" s="42">
        <f t="shared" si="1"/>
        <v>146205457</v>
      </c>
      <c r="K70" s="42">
        <f t="shared" si="2"/>
        <v>0</v>
      </c>
    </row>
    <row r="71" spans="2:11" ht="25.5" customHeight="1">
      <c r="B71" s="3">
        <v>42349</v>
      </c>
      <c r="C71" s="4" t="s">
        <v>59</v>
      </c>
      <c r="D71" s="3">
        <v>42349</v>
      </c>
      <c r="E71" s="5" t="s">
        <v>314</v>
      </c>
      <c r="F71" s="5"/>
      <c r="G71" s="21" t="s">
        <v>190</v>
      </c>
      <c r="H71" s="16">
        <v>154545</v>
      </c>
      <c r="I71" s="5"/>
      <c r="J71" s="42">
        <f t="shared" si="1"/>
        <v>146360002</v>
      </c>
      <c r="K71" s="42">
        <f t="shared" si="2"/>
        <v>0</v>
      </c>
    </row>
    <row r="72" spans="2:11" ht="25.5" customHeight="1">
      <c r="B72" s="3">
        <v>42351</v>
      </c>
      <c r="C72" s="4" t="s">
        <v>61</v>
      </c>
      <c r="D72" s="3">
        <v>42351</v>
      </c>
      <c r="E72" s="5" t="s">
        <v>416</v>
      </c>
      <c r="F72" s="5"/>
      <c r="G72" s="21" t="s">
        <v>190</v>
      </c>
      <c r="H72" s="16">
        <v>85860</v>
      </c>
      <c r="I72" s="5"/>
      <c r="J72" s="42">
        <f t="shared" si="1"/>
        <v>146445862</v>
      </c>
      <c r="K72" s="42">
        <f t="shared" si="2"/>
        <v>0</v>
      </c>
    </row>
    <row r="73" spans="2:11" ht="25.5" customHeight="1">
      <c r="B73" s="3">
        <v>42352</v>
      </c>
      <c r="C73" s="4" t="s">
        <v>62</v>
      </c>
      <c r="D73" s="3">
        <v>42352</v>
      </c>
      <c r="E73" s="5" t="s">
        <v>82</v>
      </c>
      <c r="F73" s="5"/>
      <c r="G73" s="21" t="s">
        <v>190</v>
      </c>
      <c r="H73" s="16">
        <v>63745</v>
      </c>
      <c r="I73" s="5"/>
      <c r="J73" s="42">
        <f t="shared" si="1"/>
        <v>146509607</v>
      </c>
      <c r="K73" s="42">
        <f t="shared" si="2"/>
        <v>0</v>
      </c>
    </row>
    <row r="74" spans="2:11" ht="25.5" customHeight="1">
      <c r="B74" s="3">
        <v>42353</v>
      </c>
      <c r="C74" s="4" t="s">
        <v>63</v>
      </c>
      <c r="D74" s="3">
        <v>42353</v>
      </c>
      <c r="E74" s="5" t="s">
        <v>114</v>
      </c>
      <c r="F74" s="5"/>
      <c r="G74" s="21" t="s">
        <v>190</v>
      </c>
      <c r="H74" s="16">
        <v>161485</v>
      </c>
      <c r="I74" s="5"/>
      <c r="J74" s="42">
        <f t="shared" si="1"/>
        <v>146671092</v>
      </c>
      <c r="K74" s="42">
        <f t="shared" si="2"/>
        <v>0</v>
      </c>
    </row>
    <row r="75" spans="2:11" ht="25.5" customHeight="1">
      <c r="B75" s="3">
        <v>42355</v>
      </c>
      <c r="C75" s="4" t="s">
        <v>65</v>
      </c>
      <c r="D75" s="3">
        <v>42353</v>
      </c>
      <c r="E75" s="5" t="s">
        <v>416</v>
      </c>
      <c r="F75" s="5"/>
      <c r="G75" s="21" t="s">
        <v>190</v>
      </c>
      <c r="H75" s="16">
        <v>93810</v>
      </c>
      <c r="I75" s="5"/>
      <c r="J75" s="42">
        <f t="shared" si="1"/>
        <v>146764902</v>
      </c>
      <c r="K75" s="42">
        <f t="shared" si="2"/>
        <v>0</v>
      </c>
    </row>
    <row r="76" spans="2:11" ht="25.5" customHeight="1">
      <c r="B76" s="3">
        <v>42356</v>
      </c>
      <c r="C76" s="4" t="s">
        <v>66</v>
      </c>
      <c r="D76" s="3">
        <v>42356</v>
      </c>
      <c r="E76" s="5" t="s">
        <v>383</v>
      </c>
      <c r="F76" s="5"/>
      <c r="G76" s="21" t="s">
        <v>190</v>
      </c>
      <c r="H76" s="16">
        <v>10685</v>
      </c>
      <c r="I76" s="5"/>
      <c r="J76" s="42">
        <f t="shared" si="1"/>
        <v>146775587</v>
      </c>
      <c r="K76" s="42">
        <f t="shared" si="2"/>
        <v>0</v>
      </c>
    </row>
    <row r="77" spans="2:11" ht="25.5" customHeight="1">
      <c r="B77" s="3">
        <v>42359</v>
      </c>
      <c r="C77" s="4" t="s">
        <v>70</v>
      </c>
      <c r="D77" s="3">
        <v>42359</v>
      </c>
      <c r="E77" s="5" t="s">
        <v>416</v>
      </c>
      <c r="F77" s="5"/>
      <c r="G77" s="21" t="s">
        <v>190</v>
      </c>
      <c r="H77" s="16">
        <v>66845</v>
      </c>
      <c r="I77" s="5"/>
      <c r="J77" s="42">
        <f t="shared" si="1"/>
        <v>146842432</v>
      </c>
      <c r="K77" s="42">
        <f t="shared" si="2"/>
        <v>0</v>
      </c>
    </row>
    <row r="78" spans="2:11" ht="25.5" customHeight="1">
      <c r="B78" s="3">
        <v>42360</v>
      </c>
      <c r="C78" s="4" t="s">
        <v>71</v>
      </c>
      <c r="D78" s="3">
        <v>42360</v>
      </c>
      <c r="E78" s="5" t="s">
        <v>474</v>
      </c>
      <c r="F78" s="5"/>
      <c r="G78" s="21" t="s">
        <v>190</v>
      </c>
      <c r="H78" s="16">
        <v>50000</v>
      </c>
      <c r="I78" s="5"/>
      <c r="J78" s="42">
        <f t="shared" si="1"/>
        <v>146892432</v>
      </c>
      <c r="K78" s="42">
        <f t="shared" si="2"/>
        <v>0</v>
      </c>
    </row>
    <row r="79" spans="2:11" ht="25.5" customHeight="1">
      <c r="B79" s="3">
        <v>42361</v>
      </c>
      <c r="C79" s="4" t="s">
        <v>73</v>
      </c>
      <c r="D79" s="3">
        <v>42361</v>
      </c>
      <c r="E79" s="5" t="s">
        <v>416</v>
      </c>
      <c r="F79" s="5"/>
      <c r="G79" s="21" t="s">
        <v>190</v>
      </c>
      <c r="H79" s="16">
        <v>49745</v>
      </c>
      <c r="I79" s="5"/>
      <c r="J79" s="42">
        <f t="shared" ref="J79:J93" si="3">MAX(J78+H79-I79-K78,0)</f>
        <v>146942177</v>
      </c>
      <c r="K79" s="42">
        <f t="shared" ref="K79:K93" si="4">MAX(K78+I79-J78-H79,0)</f>
        <v>0</v>
      </c>
    </row>
    <row r="80" spans="2:11" ht="25.5" customHeight="1">
      <c r="B80" s="3">
        <v>42364</v>
      </c>
      <c r="C80" s="4" t="s">
        <v>123</v>
      </c>
      <c r="D80" s="3">
        <v>42364</v>
      </c>
      <c r="E80" s="5" t="s">
        <v>416</v>
      </c>
      <c r="F80" s="5"/>
      <c r="G80" s="21" t="s">
        <v>190</v>
      </c>
      <c r="H80" s="16">
        <v>88609</v>
      </c>
      <c r="I80" s="5"/>
      <c r="J80" s="42">
        <f t="shared" si="3"/>
        <v>147030786</v>
      </c>
      <c r="K80" s="42">
        <f t="shared" si="4"/>
        <v>0</v>
      </c>
    </row>
    <row r="81" spans="1:11" ht="25.5" customHeight="1">
      <c r="B81" s="3">
        <v>42366</v>
      </c>
      <c r="C81" s="4" t="s">
        <v>124</v>
      </c>
      <c r="D81" s="3">
        <v>42366</v>
      </c>
      <c r="E81" s="5" t="s">
        <v>119</v>
      </c>
      <c r="F81" s="5"/>
      <c r="G81" s="21" t="s">
        <v>190</v>
      </c>
      <c r="H81" s="16">
        <v>370000</v>
      </c>
      <c r="I81" s="5"/>
      <c r="J81" s="42">
        <f t="shared" si="3"/>
        <v>147400786</v>
      </c>
      <c r="K81" s="42">
        <f t="shared" si="4"/>
        <v>0</v>
      </c>
    </row>
    <row r="82" spans="1:11" ht="25.5" customHeight="1">
      <c r="B82" s="3">
        <v>42367</v>
      </c>
      <c r="C82" s="4" t="s">
        <v>125</v>
      </c>
      <c r="D82" s="3">
        <v>42367</v>
      </c>
      <c r="E82" s="5" t="s">
        <v>475</v>
      </c>
      <c r="F82" s="5"/>
      <c r="G82" s="21" t="s">
        <v>190</v>
      </c>
      <c r="H82" s="16">
        <v>1500000</v>
      </c>
      <c r="I82" s="5"/>
      <c r="J82" s="42">
        <f t="shared" si="3"/>
        <v>148900786</v>
      </c>
      <c r="K82" s="42">
        <f t="shared" si="4"/>
        <v>0</v>
      </c>
    </row>
    <row r="83" spans="1:11" ht="25.5" customHeight="1">
      <c r="B83" s="3">
        <v>42368</v>
      </c>
      <c r="C83" s="4" t="s">
        <v>476</v>
      </c>
      <c r="D83" s="3">
        <v>42368</v>
      </c>
      <c r="E83" s="5" t="s">
        <v>416</v>
      </c>
      <c r="F83" s="5"/>
      <c r="G83" s="21" t="s">
        <v>190</v>
      </c>
      <c r="H83" s="16">
        <v>62182</v>
      </c>
      <c r="I83" s="5"/>
      <c r="J83" s="42">
        <f t="shared" si="3"/>
        <v>148962968</v>
      </c>
      <c r="K83" s="42">
        <f t="shared" si="4"/>
        <v>0</v>
      </c>
    </row>
    <row r="84" spans="1:11" ht="25.5" customHeight="1">
      <c r="B84" s="3">
        <v>42368</v>
      </c>
      <c r="C84" s="4" t="s">
        <v>477</v>
      </c>
      <c r="D84" s="3">
        <v>42368</v>
      </c>
      <c r="E84" s="5" t="s">
        <v>478</v>
      </c>
      <c r="F84" s="5"/>
      <c r="G84" s="21" t="s">
        <v>190</v>
      </c>
      <c r="H84" s="16">
        <v>1594500</v>
      </c>
      <c r="I84" s="5"/>
      <c r="J84" s="42">
        <f t="shared" si="3"/>
        <v>150557468</v>
      </c>
      <c r="K84" s="42">
        <f t="shared" si="4"/>
        <v>0</v>
      </c>
    </row>
    <row r="85" spans="1:11" ht="25.5" customHeight="1">
      <c r="B85" s="3">
        <v>42368</v>
      </c>
      <c r="C85" s="4" t="s">
        <v>479</v>
      </c>
      <c r="D85" s="3">
        <v>42368</v>
      </c>
      <c r="E85" s="5" t="s">
        <v>468</v>
      </c>
      <c r="F85" s="5"/>
      <c r="G85" s="21" t="s">
        <v>190</v>
      </c>
      <c r="H85" s="16">
        <v>985070</v>
      </c>
      <c r="I85" s="5"/>
      <c r="J85" s="42">
        <f t="shared" si="3"/>
        <v>151542538</v>
      </c>
      <c r="K85" s="42">
        <f t="shared" si="4"/>
        <v>0</v>
      </c>
    </row>
    <row r="86" spans="1:11" ht="25.5" customHeight="1">
      <c r="B86" s="3">
        <v>42369</v>
      </c>
      <c r="C86" s="4" t="s">
        <v>126</v>
      </c>
      <c r="D86" s="3">
        <v>42369</v>
      </c>
      <c r="E86" s="5" t="s">
        <v>114</v>
      </c>
      <c r="F86" s="5"/>
      <c r="G86" s="21" t="s">
        <v>190</v>
      </c>
      <c r="H86" s="16">
        <v>87255</v>
      </c>
      <c r="I86" s="5"/>
      <c r="J86" s="42">
        <f t="shared" si="3"/>
        <v>151629793</v>
      </c>
      <c r="K86" s="42">
        <f t="shared" si="4"/>
        <v>0</v>
      </c>
    </row>
    <row r="87" spans="1:11" ht="25.5" customHeight="1">
      <c r="B87" s="3">
        <v>42369</v>
      </c>
      <c r="C87" s="4" t="s">
        <v>127</v>
      </c>
      <c r="D87" s="3">
        <v>42369</v>
      </c>
      <c r="E87" s="5" t="s">
        <v>416</v>
      </c>
      <c r="F87" s="5"/>
      <c r="G87" s="21" t="s">
        <v>190</v>
      </c>
      <c r="H87" s="16">
        <v>49745</v>
      </c>
      <c r="I87" s="5"/>
      <c r="J87" s="42">
        <f t="shared" si="3"/>
        <v>151679538</v>
      </c>
      <c r="K87" s="42">
        <f t="shared" si="4"/>
        <v>0</v>
      </c>
    </row>
    <row r="88" spans="1:11" ht="25.5" customHeight="1">
      <c r="B88" s="3">
        <v>42369</v>
      </c>
      <c r="C88" s="4" t="s">
        <v>480</v>
      </c>
      <c r="D88" s="3">
        <v>42369</v>
      </c>
      <c r="E88" s="5" t="s">
        <v>481</v>
      </c>
      <c r="F88" s="5"/>
      <c r="G88" s="21" t="s">
        <v>190</v>
      </c>
      <c r="H88" s="16">
        <v>218400</v>
      </c>
      <c r="I88" s="5"/>
      <c r="J88" s="42">
        <f t="shared" si="3"/>
        <v>151897938</v>
      </c>
      <c r="K88" s="42">
        <f t="shared" si="4"/>
        <v>0</v>
      </c>
    </row>
    <row r="89" spans="1:11" ht="25.5" customHeight="1">
      <c r="B89" s="3">
        <v>42340</v>
      </c>
      <c r="C89" s="4" t="s">
        <v>482</v>
      </c>
      <c r="D89" s="3">
        <v>42340</v>
      </c>
      <c r="E89" s="5" t="s">
        <v>239</v>
      </c>
      <c r="F89" s="5"/>
      <c r="G89" s="21" t="s">
        <v>21</v>
      </c>
      <c r="H89" s="16">
        <v>996800</v>
      </c>
      <c r="I89" s="5"/>
      <c r="J89" s="42">
        <f t="shared" si="3"/>
        <v>152894738</v>
      </c>
      <c r="K89" s="42">
        <f t="shared" si="4"/>
        <v>0</v>
      </c>
    </row>
    <row r="90" spans="1:11" ht="25.5" customHeight="1">
      <c r="B90" s="3">
        <v>42341</v>
      </c>
      <c r="C90" s="4" t="s">
        <v>483</v>
      </c>
      <c r="D90" s="3">
        <v>42340</v>
      </c>
      <c r="E90" s="5" t="s">
        <v>371</v>
      </c>
      <c r="F90" s="5"/>
      <c r="G90" s="21" t="s">
        <v>21</v>
      </c>
      <c r="H90" s="16">
        <v>998909</v>
      </c>
      <c r="I90" s="5"/>
      <c r="J90" s="42">
        <f t="shared" si="3"/>
        <v>153893647</v>
      </c>
      <c r="K90" s="42">
        <f t="shared" si="4"/>
        <v>0</v>
      </c>
    </row>
    <row r="91" spans="1:11" ht="25.5" customHeight="1">
      <c r="B91" s="3">
        <v>42342</v>
      </c>
      <c r="C91" s="4" t="s">
        <v>484</v>
      </c>
      <c r="D91" s="3">
        <v>42342</v>
      </c>
      <c r="E91" s="5" t="s">
        <v>237</v>
      </c>
      <c r="F91" s="5"/>
      <c r="G91" s="21" t="s">
        <v>21</v>
      </c>
      <c r="H91" s="16">
        <v>510000</v>
      </c>
      <c r="I91" s="5"/>
      <c r="J91" s="42">
        <f t="shared" si="3"/>
        <v>154403647</v>
      </c>
      <c r="K91" s="42">
        <f t="shared" si="4"/>
        <v>0</v>
      </c>
    </row>
    <row r="92" spans="1:11" ht="25.5" customHeight="1">
      <c r="B92" s="3">
        <v>42354</v>
      </c>
      <c r="C92" s="4" t="s">
        <v>485</v>
      </c>
      <c r="D92" s="3">
        <v>42354</v>
      </c>
      <c r="E92" s="5" t="s">
        <v>239</v>
      </c>
      <c r="F92" s="5"/>
      <c r="G92" s="21" t="s">
        <v>21</v>
      </c>
      <c r="H92" s="16">
        <v>1628000</v>
      </c>
      <c r="I92" s="5"/>
      <c r="J92" s="42">
        <f t="shared" si="3"/>
        <v>156031647</v>
      </c>
      <c r="K92" s="42">
        <f t="shared" si="4"/>
        <v>0</v>
      </c>
    </row>
    <row r="93" spans="1:11" ht="25.5" customHeight="1">
      <c r="B93" s="3">
        <v>42360</v>
      </c>
      <c r="C93" s="4" t="s">
        <v>486</v>
      </c>
      <c r="D93" s="3">
        <v>42360</v>
      </c>
      <c r="E93" s="5" t="s">
        <v>487</v>
      </c>
      <c r="F93" s="5"/>
      <c r="G93" s="21" t="s">
        <v>21</v>
      </c>
      <c r="H93" s="16">
        <v>6389289</v>
      </c>
      <c r="I93" s="5"/>
      <c r="J93" s="42">
        <f t="shared" si="3"/>
        <v>162420936</v>
      </c>
      <c r="K93" s="42">
        <f t="shared" si="4"/>
        <v>0</v>
      </c>
    </row>
    <row r="94" spans="1:11" ht="18" customHeight="1">
      <c r="A94" s="6" t="str">
        <f>C94&amp;D94</f>
        <v/>
      </c>
      <c r="B94" s="17"/>
      <c r="C94" s="15"/>
      <c r="D94" s="15"/>
      <c r="E94" s="15"/>
      <c r="F94" s="15"/>
      <c r="G94" s="18"/>
      <c r="H94" s="15"/>
      <c r="I94" s="15"/>
      <c r="J94" s="4"/>
      <c r="K94" s="15"/>
    </row>
    <row r="95" spans="1:11" s="26" customFormat="1" ht="18" customHeight="1">
      <c r="B95" s="24"/>
      <c r="C95" s="24"/>
      <c r="D95" s="24"/>
      <c r="E95" s="24" t="s">
        <v>17</v>
      </c>
      <c r="F95" s="24"/>
      <c r="G95" s="25" t="s">
        <v>18</v>
      </c>
      <c r="H95" s="24">
        <f>SUM(H13:H94)</f>
        <v>49257441</v>
      </c>
      <c r="I95" s="24">
        <f>SUM(I13:I94)</f>
        <v>0</v>
      </c>
      <c r="J95" s="25" t="s">
        <v>18</v>
      </c>
      <c r="K95" s="25" t="s">
        <v>18</v>
      </c>
    </row>
    <row r="96" spans="1:11" s="26" customFormat="1" ht="18" customHeight="1">
      <c r="B96" s="27"/>
      <c r="C96" s="27"/>
      <c r="D96" s="27"/>
      <c r="E96" s="27" t="s">
        <v>19</v>
      </c>
      <c r="F96" s="27"/>
      <c r="G96" s="28" t="s">
        <v>18</v>
      </c>
      <c r="H96" s="28" t="s">
        <v>18</v>
      </c>
      <c r="I96" s="28" t="s">
        <v>18</v>
      </c>
      <c r="J96" s="19">
        <f>J13+H95-I95</f>
        <v>162420936</v>
      </c>
      <c r="K96" s="28" t="s">
        <v>18</v>
      </c>
    </row>
    <row r="97" spans="2:10" ht="18" customHeight="1"/>
    <row r="98" spans="2:10" ht="18" customHeight="1">
      <c r="B98" s="20" t="s">
        <v>20</v>
      </c>
    </row>
    <row r="99" spans="2:10" ht="18" customHeight="1">
      <c r="B99" s="20" t="s">
        <v>153</v>
      </c>
    </row>
    <row r="100" spans="2:10" ht="18" customHeight="1">
      <c r="J100" s="8" t="s">
        <v>154</v>
      </c>
    </row>
    <row r="101" spans="2:10" s="7" customFormat="1" ht="14.25">
      <c r="C101" s="48" t="s">
        <v>106</v>
      </c>
      <c r="D101" s="48"/>
      <c r="J101" s="7" t="s">
        <v>8</v>
      </c>
    </row>
    <row r="102" spans="2:10" s="2" customFormat="1">
      <c r="C102" s="49" t="s">
        <v>9</v>
      </c>
      <c r="D102" s="49"/>
      <c r="J102" s="2" t="s">
        <v>9</v>
      </c>
    </row>
    <row r="103" spans="2:10" ht="17.25" customHeight="1"/>
    <row r="104" spans="2:10" ht="18.75" customHeight="1"/>
    <row r="105" spans="2:10" ht="18.75" customHeight="1"/>
    <row r="106" spans="2:10" ht="18.75" customHeight="1"/>
    <row r="107" spans="2:10" ht="18.75" customHeight="1"/>
    <row r="108" spans="2:10" ht="18.75" customHeight="1"/>
    <row r="109" spans="2:10" ht="18.75" customHeight="1"/>
    <row r="110" spans="2:10" ht="18.75" customHeight="1"/>
    <row r="111" spans="2:10" ht="18.75" customHeight="1"/>
    <row r="112" spans="2:10" ht="18.75" customHeight="1"/>
    <row r="113" ht="18.75" customHeight="1"/>
    <row r="114" ht="18.75" customHeight="1"/>
    <row r="115" ht="18.75" customHeight="1"/>
    <row r="116" ht="18.75" customHeight="1"/>
    <row r="117" ht="17.25" customHeight="1"/>
    <row r="118" ht="17.25" customHeight="1"/>
  </sheetData>
  <autoFilter ref="A12:K96"/>
  <mergeCells count="15">
    <mergeCell ref="H1:K1"/>
    <mergeCell ref="H2:K3"/>
    <mergeCell ref="B5:K5"/>
    <mergeCell ref="B6:K6"/>
    <mergeCell ref="B7:K7"/>
    <mergeCell ref="C101:D101"/>
    <mergeCell ref="C102:D102"/>
    <mergeCell ref="B8:K8"/>
    <mergeCell ref="B10:B11"/>
    <mergeCell ref="C10:D10"/>
    <mergeCell ref="E10:E11"/>
    <mergeCell ref="F10:F11"/>
    <mergeCell ref="G10:G11"/>
    <mergeCell ref="H10:I10"/>
    <mergeCell ref="J10:K10"/>
  </mergeCells>
  <phoneticPr fontId="30" type="noConversion"/>
  <conditionalFormatting sqref="B14:I93">
    <cfRule type="expression" dxfId="1" priority="1" stopIfTrue="1">
      <formula>#REF!&lt;&gt;""</formula>
    </cfRule>
  </conditionalFormatting>
  <pageMargins left="0.66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8" enableFormatConditionsCalculation="0">
    <tabColor indexed="31"/>
  </sheetPr>
  <dimension ref="A1:L70"/>
  <sheetViews>
    <sheetView topLeftCell="B43" zoomScale="90" workbookViewId="0">
      <selection activeCell="I14" sqref="I14:I56"/>
    </sheetView>
  </sheetViews>
  <sheetFormatPr defaultRowHeight="15"/>
  <cols>
    <col min="1" max="1" width="5.140625" style="6" hidden="1" customWidth="1"/>
    <col min="2" max="2" width="10.7109375" style="6" customWidth="1"/>
    <col min="3" max="3" width="9" style="6" customWidth="1"/>
    <col min="4" max="4" width="11.42578125" style="6" customWidth="1"/>
    <col min="5" max="5" width="46.140625" style="6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6" style="6" customWidth="1"/>
    <col min="10" max="10" width="11.7109375" style="6" customWidth="1"/>
    <col min="11" max="11" width="15.85546875" style="6" customWidth="1"/>
    <col min="12" max="12" width="8.2851562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51" t="s">
        <v>87</v>
      </c>
      <c r="J1" s="51"/>
      <c r="K1" s="51"/>
      <c r="L1" s="51"/>
    </row>
    <row r="2" spans="1:12" s="11" customFormat="1" ht="16.5" customHeight="1">
      <c r="B2" s="1" t="s">
        <v>24</v>
      </c>
      <c r="C2" s="34"/>
      <c r="D2" s="34"/>
      <c r="E2" s="34"/>
      <c r="F2" s="34"/>
      <c r="G2" s="34"/>
      <c r="I2" s="52" t="s">
        <v>85</v>
      </c>
      <c r="J2" s="52"/>
      <c r="K2" s="52"/>
      <c r="L2" s="52"/>
    </row>
    <row r="3" spans="1:12" s="11" customFormat="1" ht="16.5" customHeight="1">
      <c r="B3" s="9"/>
      <c r="C3" s="12"/>
      <c r="D3" s="12"/>
      <c r="E3" s="34"/>
      <c r="F3" s="34"/>
      <c r="G3" s="34"/>
      <c r="I3" s="52"/>
      <c r="J3" s="52"/>
      <c r="K3" s="52"/>
      <c r="L3" s="52"/>
    </row>
    <row r="4" spans="1:12" s="11" customFormat="1" ht="6.75" customHeight="1">
      <c r="B4" s="34"/>
      <c r="C4" s="34"/>
      <c r="D4" s="34"/>
      <c r="E4" s="34"/>
      <c r="F4" s="34"/>
      <c r="G4" s="34"/>
      <c r="I4" s="35"/>
      <c r="J4" s="35"/>
      <c r="K4" s="35"/>
      <c r="L4" s="35"/>
    </row>
    <row r="5" spans="1:12" ht="24.75" customHeight="1">
      <c r="B5" s="53" t="s">
        <v>88</v>
      </c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>
      <c r="B6" s="56" t="s">
        <v>89</v>
      </c>
      <c r="C6" s="56"/>
      <c r="D6" s="56"/>
      <c r="E6" s="56"/>
      <c r="F6" s="56"/>
      <c r="G6" s="56"/>
      <c r="H6" s="56"/>
      <c r="I6" s="56"/>
      <c r="J6" s="56"/>
      <c r="K6" s="56"/>
      <c r="L6" s="56"/>
    </row>
    <row r="7" spans="1:12">
      <c r="B7" s="56" t="s">
        <v>90</v>
      </c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>
      <c r="B8" s="56" t="s">
        <v>91</v>
      </c>
      <c r="C8" s="56"/>
      <c r="D8" s="56"/>
      <c r="E8" s="56"/>
      <c r="F8" s="56"/>
      <c r="G8" s="56"/>
      <c r="H8" s="56"/>
      <c r="I8" s="56"/>
      <c r="J8" s="56"/>
      <c r="K8" s="56"/>
      <c r="L8" s="56"/>
    </row>
    <row r="9" spans="1:12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ht="27.75" customHeight="1">
      <c r="B10" s="54" t="s">
        <v>10</v>
      </c>
      <c r="C10" s="50" t="s">
        <v>92</v>
      </c>
      <c r="D10" s="50"/>
      <c r="E10" s="50" t="s">
        <v>1</v>
      </c>
      <c r="F10" s="54" t="s">
        <v>29</v>
      </c>
      <c r="G10" s="54" t="s">
        <v>30</v>
      </c>
      <c r="H10" s="54" t="s">
        <v>11</v>
      </c>
      <c r="I10" s="50" t="s">
        <v>12</v>
      </c>
      <c r="J10" s="50"/>
      <c r="K10" s="50" t="s">
        <v>94</v>
      </c>
      <c r="L10" s="50" t="s">
        <v>2</v>
      </c>
    </row>
    <row r="11" spans="1:12" ht="33.75" customHeight="1">
      <c r="B11" s="55"/>
      <c r="C11" s="36" t="s">
        <v>76</v>
      </c>
      <c r="D11" s="36" t="s">
        <v>93</v>
      </c>
      <c r="E11" s="50"/>
      <c r="F11" s="55"/>
      <c r="G11" s="55"/>
      <c r="H11" s="55"/>
      <c r="I11" s="36" t="s">
        <v>13</v>
      </c>
      <c r="J11" s="36" t="s">
        <v>14</v>
      </c>
      <c r="K11" s="36" t="s">
        <v>13</v>
      </c>
      <c r="L11" s="36" t="s">
        <v>14</v>
      </c>
    </row>
    <row r="12" spans="1:12" s="14" customFormat="1" ht="11.25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15</v>
      </c>
      <c r="I12" s="13">
        <v>1</v>
      </c>
      <c r="J12" s="13">
        <v>2</v>
      </c>
      <c r="K12" s="13">
        <v>3</v>
      </c>
      <c r="L12" s="13" t="s">
        <v>7</v>
      </c>
    </row>
    <row r="13" spans="1:12" s="26" customFormat="1" ht="17.25" customHeight="1">
      <c r="B13" s="24"/>
      <c r="C13" s="24"/>
      <c r="D13" s="24"/>
      <c r="E13" s="24" t="s">
        <v>16</v>
      </c>
      <c r="F13" s="24"/>
      <c r="G13" s="24"/>
      <c r="H13" s="29"/>
      <c r="I13" s="23"/>
      <c r="J13" s="24"/>
      <c r="K13" s="30">
        <f>'01'!K82</f>
        <v>155161262</v>
      </c>
      <c r="L13" s="24"/>
    </row>
    <row r="14" spans="1:12" ht="17.25" customHeight="1">
      <c r="A14" s="6" t="str">
        <f t="shared" ref="A14:A42" si="0">C14&amp;D14</f>
        <v>GBN42041</v>
      </c>
      <c r="B14" s="3">
        <v>42041</v>
      </c>
      <c r="C14" s="4" t="s">
        <v>77</v>
      </c>
      <c r="D14" s="3">
        <v>42041</v>
      </c>
      <c r="E14" s="5" t="s">
        <v>99</v>
      </c>
      <c r="F14" s="32"/>
      <c r="G14" s="5"/>
      <c r="H14" s="21" t="s">
        <v>22</v>
      </c>
      <c r="I14" s="16">
        <v>4000</v>
      </c>
      <c r="J14" s="5"/>
      <c r="K14" s="42">
        <f>MAX(K13+I14-J14-L13,0)</f>
        <v>155165262</v>
      </c>
      <c r="L14" s="42">
        <f>MAX(L13+J14-K13-I14,0)</f>
        <v>0</v>
      </c>
    </row>
    <row r="15" spans="1:12" ht="17.25" customHeight="1">
      <c r="A15" s="6" t="str">
        <f t="shared" si="0"/>
        <v>GBN42044</v>
      </c>
      <c r="B15" s="3">
        <v>42044</v>
      </c>
      <c r="C15" s="4" t="s">
        <v>77</v>
      </c>
      <c r="D15" s="3">
        <v>42044</v>
      </c>
      <c r="E15" s="5" t="s">
        <v>157</v>
      </c>
      <c r="F15" s="32"/>
      <c r="G15" s="5"/>
      <c r="H15" s="21" t="s">
        <v>22</v>
      </c>
      <c r="I15" s="16">
        <v>4500</v>
      </c>
      <c r="J15" s="5"/>
      <c r="K15" s="42">
        <f t="shared" ref="K15:K24" si="1">MAX(K14+I15-J15-L14,0)</f>
        <v>155169762</v>
      </c>
      <c r="L15" s="42">
        <f t="shared" ref="L15:L24" si="2">MAX(L14+J15-K14-I15,0)</f>
        <v>0</v>
      </c>
    </row>
    <row r="16" spans="1:12" ht="17.25" customHeight="1">
      <c r="A16" s="6" t="str">
        <f t="shared" si="0"/>
        <v>GBN42044</v>
      </c>
      <c r="B16" s="3">
        <v>42044</v>
      </c>
      <c r="C16" s="4" t="s">
        <v>77</v>
      </c>
      <c r="D16" s="3">
        <v>42044</v>
      </c>
      <c r="E16" s="5" t="s">
        <v>156</v>
      </c>
      <c r="F16" s="32"/>
      <c r="G16" s="5"/>
      <c r="H16" s="21" t="s">
        <v>22</v>
      </c>
      <c r="I16" s="16">
        <v>4000</v>
      </c>
      <c r="J16" s="5"/>
      <c r="K16" s="42">
        <f t="shared" si="1"/>
        <v>155173762</v>
      </c>
      <c r="L16" s="42">
        <f t="shared" si="2"/>
        <v>0</v>
      </c>
    </row>
    <row r="17" spans="1:12" ht="17.25" customHeight="1">
      <c r="A17" s="6" t="str">
        <f t="shared" si="0"/>
        <v>GBN42049</v>
      </c>
      <c r="B17" s="3">
        <v>42049</v>
      </c>
      <c r="C17" s="4" t="s">
        <v>77</v>
      </c>
      <c r="D17" s="3">
        <v>42049</v>
      </c>
      <c r="E17" s="5" t="s">
        <v>158</v>
      </c>
      <c r="F17" s="32"/>
      <c r="G17" s="5"/>
      <c r="H17" s="21" t="s">
        <v>22</v>
      </c>
      <c r="I17" s="16">
        <v>5000</v>
      </c>
      <c r="J17" s="5"/>
      <c r="K17" s="42">
        <f t="shared" si="1"/>
        <v>155178762</v>
      </c>
      <c r="L17" s="42">
        <f t="shared" si="2"/>
        <v>0</v>
      </c>
    </row>
    <row r="18" spans="1:12" ht="17.25" customHeight="1">
      <c r="A18" s="6" t="str">
        <f t="shared" si="0"/>
        <v>GBN42049</v>
      </c>
      <c r="B18" s="3">
        <v>42049</v>
      </c>
      <c r="C18" s="4" t="s">
        <v>77</v>
      </c>
      <c r="D18" s="3">
        <v>42049</v>
      </c>
      <c r="E18" s="5" t="s">
        <v>109</v>
      </c>
      <c r="F18" s="32"/>
      <c r="G18" s="5"/>
      <c r="H18" s="21" t="s">
        <v>22</v>
      </c>
      <c r="I18" s="16">
        <v>5000</v>
      </c>
      <c r="J18" s="5"/>
      <c r="K18" s="42">
        <f t="shared" si="1"/>
        <v>155183762</v>
      </c>
      <c r="L18" s="42">
        <f t="shared" si="2"/>
        <v>0</v>
      </c>
    </row>
    <row r="19" spans="1:12" ht="17.25" customHeight="1">
      <c r="A19" s="6" t="str">
        <f t="shared" si="0"/>
        <v>GBN42049</v>
      </c>
      <c r="B19" s="3">
        <v>42049</v>
      </c>
      <c r="C19" s="4" t="s">
        <v>77</v>
      </c>
      <c r="D19" s="3">
        <v>42049</v>
      </c>
      <c r="E19" s="5" t="s">
        <v>109</v>
      </c>
      <c r="F19" s="32"/>
      <c r="G19" s="5"/>
      <c r="H19" s="21" t="s">
        <v>22</v>
      </c>
      <c r="I19" s="16">
        <v>2000</v>
      </c>
      <c r="J19" s="5"/>
      <c r="K19" s="42">
        <f t="shared" si="1"/>
        <v>155185762</v>
      </c>
      <c r="L19" s="42">
        <f t="shared" si="2"/>
        <v>0</v>
      </c>
    </row>
    <row r="20" spans="1:12" ht="17.25" customHeight="1">
      <c r="A20" s="6" t="str">
        <f t="shared" si="0"/>
        <v>GBN42049</v>
      </c>
      <c r="B20" s="3">
        <v>42049</v>
      </c>
      <c r="C20" s="4" t="s">
        <v>77</v>
      </c>
      <c r="D20" s="3">
        <v>42049</v>
      </c>
      <c r="E20" s="5" t="s">
        <v>109</v>
      </c>
      <c r="F20" s="32"/>
      <c r="G20" s="5"/>
      <c r="H20" s="21" t="s">
        <v>22</v>
      </c>
      <c r="I20" s="16">
        <v>2000</v>
      </c>
      <c r="J20" s="5"/>
      <c r="K20" s="42">
        <f t="shared" si="1"/>
        <v>155187762</v>
      </c>
      <c r="L20" s="42">
        <f t="shared" si="2"/>
        <v>0</v>
      </c>
    </row>
    <row r="21" spans="1:12" ht="17.25" customHeight="1">
      <c r="A21" s="6" t="str">
        <f t="shared" si="0"/>
        <v>GBN42049</v>
      </c>
      <c r="B21" s="3">
        <v>42049</v>
      </c>
      <c r="C21" s="4" t="s">
        <v>77</v>
      </c>
      <c r="D21" s="3">
        <v>42049</v>
      </c>
      <c r="E21" s="5" t="s">
        <v>162</v>
      </c>
      <c r="F21" s="32"/>
      <c r="G21" s="5"/>
      <c r="H21" s="21" t="s">
        <v>22</v>
      </c>
      <c r="I21" s="16">
        <v>2000</v>
      </c>
      <c r="J21" s="5"/>
      <c r="K21" s="42">
        <f t="shared" si="1"/>
        <v>155189762</v>
      </c>
      <c r="L21" s="42">
        <f t="shared" si="2"/>
        <v>0</v>
      </c>
    </row>
    <row r="22" spans="1:12" ht="17.25" customHeight="1">
      <c r="A22" s="6" t="str">
        <f t="shared" si="0"/>
        <v>GBN42049</v>
      </c>
      <c r="B22" s="3">
        <v>42049</v>
      </c>
      <c r="C22" s="4" t="s">
        <v>77</v>
      </c>
      <c r="D22" s="3">
        <v>42049</v>
      </c>
      <c r="E22" s="5" t="s">
        <v>157</v>
      </c>
      <c r="F22" s="5"/>
      <c r="G22" s="5"/>
      <c r="H22" s="21" t="s">
        <v>22</v>
      </c>
      <c r="I22" s="16">
        <v>2500</v>
      </c>
      <c r="J22" s="5"/>
      <c r="K22" s="42">
        <f t="shared" si="1"/>
        <v>155192262</v>
      </c>
      <c r="L22" s="42">
        <f t="shared" si="2"/>
        <v>0</v>
      </c>
    </row>
    <row r="23" spans="1:12" ht="17.25" customHeight="1">
      <c r="A23" s="6" t="str">
        <f t="shared" si="0"/>
        <v>CTGS42049</v>
      </c>
      <c r="B23" s="3">
        <v>42049</v>
      </c>
      <c r="C23" s="4" t="s">
        <v>86</v>
      </c>
      <c r="D23" s="3">
        <v>42049</v>
      </c>
      <c r="E23" s="22" t="s">
        <v>191</v>
      </c>
      <c r="F23" s="22"/>
      <c r="G23" s="5"/>
      <c r="H23" s="21" t="s">
        <v>79</v>
      </c>
      <c r="I23" s="16">
        <v>133620</v>
      </c>
      <c r="J23" s="5"/>
      <c r="K23" s="42">
        <f t="shared" si="1"/>
        <v>155325882</v>
      </c>
      <c r="L23" s="42">
        <f t="shared" si="2"/>
        <v>0</v>
      </c>
    </row>
    <row r="24" spans="1:12" ht="17.25" customHeight="1">
      <c r="B24" s="3">
        <v>42062</v>
      </c>
      <c r="C24" s="4" t="s">
        <v>86</v>
      </c>
      <c r="D24" s="3">
        <v>42062</v>
      </c>
      <c r="E24" s="15" t="s">
        <v>192</v>
      </c>
      <c r="F24" s="15"/>
      <c r="G24" s="15"/>
      <c r="H24" s="21" t="s">
        <v>79</v>
      </c>
      <c r="I24" s="15">
        <v>65696</v>
      </c>
      <c r="J24" s="15"/>
      <c r="K24" s="42">
        <f t="shared" si="1"/>
        <v>155391578</v>
      </c>
      <c r="L24" s="42">
        <f t="shared" si="2"/>
        <v>0</v>
      </c>
    </row>
    <row r="25" spans="1:12" ht="17.25" customHeight="1">
      <c r="A25" s="6" t="str">
        <f t="shared" si="0"/>
        <v>CTGS42336</v>
      </c>
      <c r="B25" s="3">
        <v>42063</v>
      </c>
      <c r="C25" s="4" t="s">
        <v>86</v>
      </c>
      <c r="D25" s="3">
        <v>42336</v>
      </c>
      <c r="E25" s="5" t="s">
        <v>193</v>
      </c>
      <c r="F25" s="5"/>
      <c r="G25" s="5"/>
      <c r="H25" s="21" t="s">
        <v>21</v>
      </c>
      <c r="I25" s="16">
        <v>4483200</v>
      </c>
      <c r="J25" s="5"/>
      <c r="K25" s="42">
        <f t="shared" ref="K25:K56" si="3">MAX(K24+I25-J25-L24,0)</f>
        <v>159874778</v>
      </c>
      <c r="L25" s="42">
        <f t="shared" ref="L25:L56" si="4">MAX(L24+J25-K24-I25,0)</f>
        <v>0</v>
      </c>
    </row>
    <row r="26" spans="1:12" ht="17.25" customHeight="1">
      <c r="A26" s="6" t="str">
        <f t="shared" si="0"/>
        <v>CTGS42353</v>
      </c>
      <c r="B26" s="3">
        <v>42063</v>
      </c>
      <c r="C26" s="4" t="s">
        <v>86</v>
      </c>
      <c r="D26" s="3">
        <v>42353</v>
      </c>
      <c r="E26" s="5" t="s">
        <v>193</v>
      </c>
      <c r="F26" s="32"/>
      <c r="G26" s="5"/>
      <c r="H26" s="21" t="s">
        <v>21</v>
      </c>
      <c r="I26" s="16">
        <v>2206200</v>
      </c>
      <c r="J26" s="5"/>
      <c r="K26" s="42">
        <f t="shared" si="3"/>
        <v>162080978</v>
      </c>
      <c r="L26" s="42">
        <f t="shared" si="4"/>
        <v>0</v>
      </c>
    </row>
    <row r="27" spans="1:12" ht="17.25" customHeight="1">
      <c r="A27" s="6" t="str">
        <f t="shared" si="0"/>
        <v>CTGS42044</v>
      </c>
      <c r="B27" s="3">
        <v>42044</v>
      </c>
      <c r="C27" s="4" t="s">
        <v>86</v>
      </c>
      <c r="D27" s="3">
        <v>42044</v>
      </c>
      <c r="E27" s="5" t="s">
        <v>194</v>
      </c>
      <c r="F27" s="32"/>
      <c r="G27" s="5"/>
      <c r="H27" s="21" t="s">
        <v>21</v>
      </c>
      <c r="I27" s="16">
        <v>1017231</v>
      </c>
      <c r="J27" s="5"/>
      <c r="K27" s="42">
        <f t="shared" si="3"/>
        <v>163098209</v>
      </c>
      <c r="L27" s="42">
        <f t="shared" si="4"/>
        <v>0</v>
      </c>
    </row>
    <row r="28" spans="1:12" ht="17.25" customHeight="1">
      <c r="A28" s="6" t="str">
        <f t="shared" si="0"/>
        <v>CTGS42046</v>
      </c>
      <c r="B28" s="3">
        <v>42046</v>
      </c>
      <c r="C28" s="4" t="s">
        <v>86</v>
      </c>
      <c r="D28" s="3">
        <v>42046</v>
      </c>
      <c r="E28" s="5" t="s">
        <v>195</v>
      </c>
      <c r="F28" s="32"/>
      <c r="G28" s="5"/>
      <c r="H28" s="21" t="s">
        <v>21</v>
      </c>
      <c r="I28" s="16">
        <v>3561967</v>
      </c>
      <c r="J28" s="5"/>
      <c r="K28" s="42">
        <f t="shared" si="3"/>
        <v>166660176</v>
      </c>
      <c r="L28" s="42">
        <f t="shared" si="4"/>
        <v>0</v>
      </c>
    </row>
    <row r="29" spans="1:12">
      <c r="A29" s="6" t="str">
        <f t="shared" si="0"/>
        <v>CTGS42063</v>
      </c>
      <c r="B29" s="3">
        <v>42063</v>
      </c>
      <c r="C29" s="4" t="s">
        <v>86</v>
      </c>
      <c r="D29" s="3">
        <v>42063</v>
      </c>
      <c r="E29" s="31" t="s">
        <v>195</v>
      </c>
      <c r="F29" s="32"/>
      <c r="G29" s="5"/>
      <c r="H29" s="21" t="s">
        <v>21</v>
      </c>
      <c r="I29" s="16">
        <v>6689147</v>
      </c>
      <c r="J29" s="5"/>
      <c r="K29" s="42">
        <f t="shared" si="3"/>
        <v>173349323</v>
      </c>
      <c r="L29" s="42">
        <f t="shared" si="4"/>
        <v>0</v>
      </c>
    </row>
    <row r="30" spans="1:12" ht="17.25" customHeight="1">
      <c r="A30" s="6" t="str">
        <f t="shared" si="0"/>
        <v>CTGS42041</v>
      </c>
      <c r="B30" s="3">
        <v>42041</v>
      </c>
      <c r="C30" s="4" t="s">
        <v>86</v>
      </c>
      <c r="D30" s="3">
        <v>42041</v>
      </c>
      <c r="E30" s="5" t="s">
        <v>196</v>
      </c>
      <c r="F30" s="32"/>
      <c r="G30" s="5"/>
      <c r="H30" s="21" t="s">
        <v>21</v>
      </c>
      <c r="I30" s="16">
        <v>1166256</v>
      </c>
      <c r="J30" s="5"/>
      <c r="K30" s="42">
        <f t="shared" si="3"/>
        <v>174515579</v>
      </c>
      <c r="L30" s="42">
        <f t="shared" si="4"/>
        <v>0</v>
      </c>
    </row>
    <row r="31" spans="1:12" ht="17.25" customHeight="1">
      <c r="A31" s="6" t="str">
        <f t="shared" si="0"/>
        <v>CTGS42041</v>
      </c>
      <c r="B31" s="3">
        <v>42041</v>
      </c>
      <c r="C31" s="4" t="s">
        <v>86</v>
      </c>
      <c r="D31" s="3">
        <v>42041</v>
      </c>
      <c r="E31" s="22" t="s">
        <v>197</v>
      </c>
      <c r="F31" s="32"/>
      <c r="G31" s="5"/>
      <c r="H31" s="21" t="s">
        <v>21</v>
      </c>
      <c r="I31" s="16">
        <v>2979690</v>
      </c>
      <c r="J31" s="5"/>
      <c r="K31" s="42">
        <f t="shared" si="3"/>
        <v>177495269</v>
      </c>
      <c r="L31" s="42">
        <f t="shared" si="4"/>
        <v>0</v>
      </c>
    </row>
    <row r="32" spans="1:12" ht="17.25" customHeight="1">
      <c r="A32" s="6" t="str">
        <f t="shared" si="0"/>
        <v>CTGS42051</v>
      </c>
      <c r="B32" s="3">
        <v>42051</v>
      </c>
      <c r="C32" s="4" t="s">
        <v>86</v>
      </c>
      <c r="D32" s="3">
        <v>42051</v>
      </c>
      <c r="E32" s="22" t="s">
        <v>198</v>
      </c>
      <c r="F32" s="33"/>
      <c r="G32" s="31"/>
      <c r="H32" s="21" t="s">
        <v>21</v>
      </c>
      <c r="I32" s="16">
        <v>1671660</v>
      </c>
      <c r="J32" s="5"/>
      <c r="K32" s="42">
        <f t="shared" si="3"/>
        <v>179166929</v>
      </c>
      <c r="L32" s="42">
        <f t="shared" si="4"/>
        <v>0</v>
      </c>
    </row>
    <row r="33" spans="1:12" ht="17.25" customHeight="1">
      <c r="A33" s="6" t="str">
        <f t="shared" si="0"/>
        <v>CTGS42061</v>
      </c>
      <c r="B33" s="3">
        <v>42061</v>
      </c>
      <c r="C33" s="4" t="s">
        <v>86</v>
      </c>
      <c r="D33" s="3">
        <v>42061</v>
      </c>
      <c r="E33" s="5" t="s">
        <v>199</v>
      </c>
      <c r="F33" s="33"/>
      <c r="G33" s="31"/>
      <c r="H33" s="21" t="s">
        <v>21</v>
      </c>
      <c r="I33" s="16">
        <v>1573230</v>
      </c>
      <c r="J33" s="5"/>
      <c r="K33" s="42">
        <f t="shared" si="3"/>
        <v>180740159</v>
      </c>
      <c r="L33" s="42">
        <f t="shared" si="4"/>
        <v>0</v>
      </c>
    </row>
    <row r="34" spans="1:12" ht="17.25" customHeight="1">
      <c r="A34" s="6" t="str">
        <f t="shared" si="0"/>
        <v>C0142009</v>
      </c>
      <c r="B34" s="3">
        <v>42037</v>
      </c>
      <c r="C34" s="4" t="s">
        <v>31</v>
      </c>
      <c r="D34" s="3">
        <v>42009</v>
      </c>
      <c r="E34" s="5" t="s">
        <v>200</v>
      </c>
      <c r="F34" s="32"/>
      <c r="G34" s="5"/>
      <c r="H34" s="21" t="s">
        <v>190</v>
      </c>
      <c r="I34" s="16">
        <v>768800</v>
      </c>
      <c r="J34" s="5"/>
      <c r="K34" s="42">
        <f t="shared" si="3"/>
        <v>181508959</v>
      </c>
      <c r="L34" s="42">
        <f t="shared" si="4"/>
        <v>0</v>
      </c>
    </row>
    <row r="35" spans="1:12" ht="17.25" customHeight="1">
      <c r="A35" s="6" t="str">
        <f t="shared" si="0"/>
        <v>C0242024</v>
      </c>
      <c r="B35" s="3">
        <v>42037</v>
      </c>
      <c r="C35" s="4" t="s">
        <v>32</v>
      </c>
      <c r="D35" s="3">
        <v>42024</v>
      </c>
      <c r="E35" s="5" t="s">
        <v>201</v>
      </c>
      <c r="F35" s="5"/>
      <c r="G35" s="5"/>
      <c r="H35" s="21" t="s">
        <v>190</v>
      </c>
      <c r="I35" s="16">
        <v>451637</v>
      </c>
      <c r="J35" s="5"/>
      <c r="K35" s="42">
        <f t="shared" si="3"/>
        <v>181960596</v>
      </c>
      <c r="L35" s="42">
        <f t="shared" si="4"/>
        <v>0</v>
      </c>
    </row>
    <row r="36" spans="1:12" ht="17.25" customHeight="1">
      <c r="A36" s="6" t="str">
        <f t="shared" si="0"/>
        <v>C0342029</v>
      </c>
      <c r="B36" s="3">
        <v>42037</v>
      </c>
      <c r="C36" s="4" t="s">
        <v>33</v>
      </c>
      <c r="D36" s="3">
        <v>42029</v>
      </c>
      <c r="E36" s="5" t="s">
        <v>202</v>
      </c>
      <c r="F36" s="32"/>
      <c r="G36" s="5"/>
      <c r="H36" s="21" t="s">
        <v>190</v>
      </c>
      <c r="I36" s="16">
        <v>459550</v>
      </c>
      <c r="J36" s="5"/>
      <c r="K36" s="42">
        <f t="shared" si="3"/>
        <v>182420146</v>
      </c>
      <c r="L36" s="42">
        <f t="shared" si="4"/>
        <v>0</v>
      </c>
    </row>
    <row r="37" spans="1:12" ht="17.25" customHeight="1">
      <c r="A37" s="6" t="str">
        <f t="shared" si="0"/>
        <v>C0542035</v>
      </c>
      <c r="B37" s="3">
        <v>42037</v>
      </c>
      <c r="C37" s="4" t="s">
        <v>35</v>
      </c>
      <c r="D37" s="3">
        <v>42035</v>
      </c>
      <c r="E37" s="5" t="s">
        <v>203</v>
      </c>
      <c r="F37" s="32"/>
      <c r="G37" s="5"/>
      <c r="H37" s="21" t="s">
        <v>190</v>
      </c>
      <c r="I37" s="16">
        <v>15000</v>
      </c>
      <c r="J37" s="5"/>
      <c r="K37" s="42">
        <f t="shared" si="3"/>
        <v>182435146</v>
      </c>
      <c r="L37" s="42">
        <f t="shared" si="4"/>
        <v>0</v>
      </c>
    </row>
    <row r="38" spans="1:12" ht="17.25" customHeight="1">
      <c r="A38" s="6" t="str">
        <f t="shared" si="0"/>
        <v>C0542035</v>
      </c>
      <c r="B38" s="3">
        <v>42037</v>
      </c>
      <c r="C38" s="4" t="s">
        <v>35</v>
      </c>
      <c r="D38" s="3">
        <v>42035</v>
      </c>
      <c r="E38" s="31" t="s">
        <v>203</v>
      </c>
      <c r="F38" s="32"/>
      <c r="G38" s="5"/>
      <c r="H38" s="21" t="s">
        <v>190</v>
      </c>
      <c r="I38" s="16">
        <v>208411</v>
      </c>
      <c r="J38" s="5"/>
      <c r="K38" s="42">
        <f t="shared" si="3"/>
        <v>182643557</v>
      </c>
      <c r="L38" s="42">
        <f t="shared" si="4"/>
        <v>0</v>
      </c>
    </row>
    <row r="39" spans="1:12" ht="17.25" customHeight="1">
      <c r="A39" s="6" t="str">
        <f t="shared" si="0"/>
        <v>C0742027</v>
      </c>
      <c r="B39" s="3">
        <v>42038</v>
      </c>
      <c r="C39" s="4" t="s">
        <v>37</v>
      </c>
      <c r="D39" s="3">
        <v>42027</v>
      </c>
      <c r="E39" s="5" t="s">
        <v>204</v>
      </c>
      <c r="F39" s="32"/>
      <c r="G39" s="5"/>
      <c r="H39" s="21" t="s">
        <v>190</v>
      </c>
      <c r="I39" s="16">
        <v>644980</v>
      </c>
      <c r="J39" s="5"/>
      <c r="K39" s="42">
        <f t="shared" si="3"/>
        <v>183288537</v>
      </c>
      <c r="L39" s="42">
        <f t="shared" si="4"/>
        <v>0</v>
      </c>
    </row>
    <row r="40" spans="1:12" ht="17.25" customHeight="1">
      <c r="A40" s="6" t="str">
        <f t="shared" si="0"/>
        <v>C0842036</v>
      </c>
      <c r="B40" s="3">
        <v>42038</v>
      </c>
      <c r="C40" s="4" t="s">
        <v>38</v>
      </c>
      <c r="D40" s="3">
        <v>42036</v>
      </c>
      <c r="E40" s="5" t="s">
        <v>205</v>
      </c>
      <c r="F40" s="32"/>
      <c r="G40" s="5"/>
      <c r="H40" s="21" t="s">
        <v>190</v>
      </c>
      <c r="I40" s="16">
        <v>6842</v>
      </c>
      <c r="J40" s="5"/>
      <c r="K40" s="42">
        <f t="shared" si="3"/>
        <v>183295379</v>
      </c>
      <c r="L40" s="42">
        <f t="shared" si="4"/>
        <v>0</v>
      </c>
    </row>
    <row r="41" spans="1:12" ht="17.25" customHeight="1">
      <c r="A41" s="6" t="str">
        <f t="shared" si="0"/>
        <v>C1042033</v>
      </c>
      <c r="B41" s="3">
        <v>42039</v>
      </c>
      <c r="C41" s="4" t="s">
        <v>40</v>
      </c>
      <c r="D41" s="3">
        <v>42033</v>
      </c>
      <c r="E41" s="5" t="s">
        <v>26</v>
      </c>
      <c r="F41" s="32"/>
      <c r="G41" s="5"/>
      <c r="H41" s="21" t="s">
        <v>190</v>
      </c>
      <c r="I41" s="16">
        <v>717600</v>
      </c>
      <c r="J41" s="5"/>
      <c r="K41" s="42">
        <f t="shared" si="3"/>
        <v>184012979</v>
      </c>
      <c r="L41" s="42">
        <f t="shared" si="4"/>
        <v>0</v>
      </c>
    </row>
    <row r="42" spans="1:12" ht="17.25" customHeight="1">
      <c r="A42" s="6" t="str">
        <f t="shared" si="0"/>
        <v>C1142034</v>
      </c>
      <c r="B42" s="3">
        <v>42039</v>
      </c>
      <c r="C42" s="4" t="s">
        <v>41</v>
      </c>
      <c r="D42" s="3">
        <v>42034</v>
      </c>
      <c r="E42" s="31" t="s">
        <v>119</v>
      </c>
      <c r="F42" s="32"/>
      <c r="G42" s="5"/>
      <c r="H42" s="21" t="s">
        <v>190</v>
      </c>
      <c r="I42" s="16">
        <v>970000</v>
      </c>
      <c r="J42" s="5"/>
      <c r="K42" s="42">
        <f t="shared" si="3"/>
        <v>184982979</v>
      </c>
      <c r="L42" s="42">
        <f t="shared" si="4"/>
        <v>0</v>
      </c>
    </row>
    <row r="43" spans="1:12" ht="17.25" customHeight="1">
      <c r="B43" s="3">
        <v>42040</v>
      </c>
      <c r="C43" s="4" t="s">
        <v>45</v>
      </c>
      <c r="D43" s="3">
        <v>42034</v>
      </c>
      <c r="E43" s="5" t="s">
        <v>206</v>
      </c>
      <c r="F43" s="32"/>
      <c r="G43" s="5"/>
      <c r="H43" s="21" t="s">
        <v>190</v>
      </c>
      <c r="I43" s="16">
        <v>682325</v>
      </c>
      <c r="J43" s="5"/>
      <c r="K43" s="42">
        <f t="shared" si="3"/>
        <v>185665304</v>
      </c>
      <c r="L43" s="42">
        <f t="shared" si="4"/>
        <v>0</v>
      </c>
    </row>
    <row r="44" spans="1:12" ht="17.25" customHeight="1">
      <c r="B44" s="3">
        <v>42042</v>
      </c>
      <c r="C44" s="4" t="s">
        <v>49</v>
      </c>
      <c r="D44" s="3">
        <v>42042</v>
      </c>
      <c r="E44" s="5" t="s">
        <v>175</v>
      </c>
      <c r="F44" s="32"/>
      <c r="G44" s="5"/>
      <c r="H44" s="21" t="s">
        <v>190</v>
      </c>
      <c r="I44" s="16">
        <v>78392</v>
      </c>
      <c r="J44" s="5"/>
      <c r="K44" s="42">
        <f t="shared" si="3"/>
        <v>185743696</v>
      </c>
      <c r="L44" s="42">
        <f t="shared" si="4"/>
        <v>0</v>
      </c>
    </row>
    <row r="45" spans="1:12" ht="17.25" customHeight="1">
      <c r="B45" s="3">
        <v>42044</v>
      </c>
      <c r="C45" s="4" t="s">
        <v>51</v>
      </c>
      <c r="D45" s="3">
        <v>42044</v>
      </c>
      <c r="E45" s="5" t="s">
        <v>175</v>
      </c>
      <c r="F45" s="32"/>
      <c r="G45" s="5"/>
      <c r="H45" s="21" t="s">
        <v>190</v>
      </c>
      <c r="I45" s="16">
        <v>144951</v>
      </c>
      <c r="J45" s="5"/>
      <c r="K45" s="42">
        <f t="shared" si="3"/>
        <v>185888647</v>
      </c>
      <c r="L45" s="42">
        <f t="shared" si="4"/>
        <v>0</v>
      </c>
    </row>
    <row r="46" spans="1:12" ht="17.25" customHeight="1">
      <c r="B46" s="3">
        <v>42046</v>
      </c>
      <c r="C46" s="4" t="s">
        <v>54</v>
      </c>
      <c r="D46" s="3">
        <v>42046</v>
      </c>
      <c r="E46" s="5" t="s">
        <v>175</v>
      </c>
      <c r="F46" s="32"/>
      <c r="G46" s="5"/>
      <c r="H46" s="21" t="s">
        <v>190</v>
      </c>
      <c r="I46" s="16">
        <v>62122</v>
      </c>
      <c r="J46" s="5"/>
      <c r="K46" s="42">
        <f t="shared" si="3"/>
        <v>185950769</v>
      </c>
      <c r="L46" s="42">
        <f t="shared" si="4"/>
        <v>0</v>
      </c>
    </row>
    <row r="47" spans="1:12" ht="17.25" customHeight="1">
      <c r="B47" s="3">
        <v>42059</v>
      </c>
      <c r="C47" s="4" t="s">
        <v>57</v>
      </c>
      <c r="D47" s="3">
        <v>42059</v>
      </c>
      <c r="E47" s="5" t="s">
        <v>175</v>
      </c>
      <c r="F47" s="32"/>
      <c r="G47" s="5"/>
      <c r="H47" s="21" t="s">
        <v>190</v>
      </c>
      <c r="I47" s="16">
        <v>394870</v>
      </c>
      <c r="J47" s="5"/>
      <c r="K47" s="42">
        <f t="shared" si="3"/>
        <v>186345639</v>
      </c>
      <c r="L47" s="42">
        <f t="shared" si="4"/>
        <v>0</v>
      </c>
    </row>
    <row r="48" spans="1:12" ht="17.25" customHeight="1">
      <c r="B48" s="3">
        <v>42061</v>
      </c>
      <c r="C48" s="4" t="s">
        <v>60</v>
      </c>
      <c r="D48" s="3">
        <v>42061</v>
      </c>
      <c r="E48" s="5" t="s">
        <v>131</v>
      </c>
      <c r="F48" s="32"/>
      <c r="G48" s="5"/>
      <c r="H48" s="21" t="s">
        <v>190</v>
      </c>
      <c r="I48" s="16">
        <v>1440000</v>
      </c>
      <c r="J48" s="5"/>
      <c r="K48" s="42">
        <f t="shared" si="3"/>
        <v>187785639</v>
      </c>
      <c r="L48" s="42">
        <f t="shared" si="4"/>
        <v>0</v>
      </c>
    </row>
    <row r="49" spans="1:12" ht="17.25" customHeight="1">
      <c r="B49" s="3">
        <v>42061</v>
      </c>
      <c r="C49" s="4" t="s">
        <v>61</v>
      </c>
      <c r="D49" s="3">
        <v>42061</v>
      </c>
      <c r="E49" s="5" t="s">
        <v>119</v>
      </c>
      <c r="F49" s="32"/>
      <c r="G49" s="5"/>
      <c r="H49" s="21" t="s">
        <v>190</v>
      </c>
      <c r="I49" s="16">
        <v>550000</v>
      </c>
      <c r="J49" s="5"/>
      <c r="K49" s="42">
        <f t="shared" si="3"/>
        <v>188335639</v>
      </c>
      <c r="L49" s="42">
        <f t="shared" si="4"/>
        <v>0</v>
      </c>
    </row>
    <row r="50" spans="1:12" ht="17.25" customHeight="1">
      <c r="B50" s="3">
        <v>42063</v>
      </c>
      <c r="C50" s="4" t="s">
        <v>62</v>
      </c>
      <c r="D50" s="3">
        <v>42019</v>
      </c>
      <c r="E50" s="5" t="s">
        <v>180</v>
      </c>
      <c r="F50" s="32"/>
      <c r="G50" s="5"/>
      <c r="H50" s="21" t="s">
        <v>190</v>
      </c>
      <c r="I50" s="16">
        <v>304824</v>
      </c>
      <c r="J50" s="5"/>
      <c r="K50" s="42">
        <f t="shared" si="3"/>
        <v>188640463</v>
      </c>
      <c r="L50" s="42">
        <f t="shared" si="4"/>
        <v>0</v>
      </c>
    </row>
    <row r="51" spans="1:12" ht="17.25" customHeight="1">
      <c r="B51" s="3">
        <v>42063</v>
      </c>
      <c r="C51" s="4" t="s">
        <v>63</v>
      </c>
      <c r="D51" s="3">
        <v>42063</v>
      </c>
      <c r="E51" s="5" t="s">
        <v>180</v>
      </c>
      <c r="F51" s="32"/>
      <c r="G51" s="5"/>
      <c r="H51" s="21" t="s">
        <v>190</v>
      </c>
      <c r="I51" s="16">
        <v>75434</v>
      </c>
      <c r="J51" s="5"/>
      <c r="K51" s="42">
        <f t="shared" si="3"/>
        <v>188715897</v>
      </c>
      <c r="L51" s="42">
        <f t="shared" si="4"/>
        <v>0</v>
      </c>
    </row>
    <row r="52" spans="1:12" ht="17.25" customHeight="1">
      <c r="B52" s="3">
        <v>42063</v>
      </c>
      <c r="C52" s="4" t="s">
        <v>64</v>
      </c>
      <c r="D52" s="3">
        <v>42061</v>
      </c>
      <c r="E52" s="5" t="s">
        <v>180</v>
      </c>
      <c r="F52" s="32"/>
      <c r="G52" s="5"/>
      <c r="H52" s="21" t="s">
        <v>190</v>
      </c>
      <c r="I52" s="16">
        <v>147546</v>
      </c>
      <c r="J52" s="5"/>
      <c r="K52" s="42">
        <f t="shared" si="3"/>
        <v>188863443</v>
      </c>
      <c r="L52" s="42">
        <f t="shared" si="4"/>
        <v>0</v>
      </c>
    </row>
    <row r="53" spans="1:12" ht="17.25" customHeight="1">
      <c r="B53" s="3">
        <v>42063</v>
      </c>
      <c r="C53" s="4" t="s">
        <v>65</v>
      </c>
      <c r="D53" s="3">
        <v>42063</v>
      </c>
      <c r="E53" s="5" t="s">
        <v>119</v>
      </c>
      <c r="F53" s="32"/>
      <c r="G53" s="5"/>
      <c r="H53" s="21" t="s">
        <v>190</v>
      </c>
      <c r="I53" s="16">
        <v>300000</v>
      </c>
      <c r="J53" s="5"/>
      <c r="K53" s="42">
        <f t="shared" si="3"/>
        <v>189163443</v>
      </c>
      <c r="L53" s="42">
        <f t="shared" si="4"/>
        <v>0</v>
      </c>
    </row>
    <row r="54" spans="1:12" ht="17.25" customHeight="1">
      <c r="B54" s="3">
        <v>42037</v>
      </c>
      <c r="C54" s="4" t="s">
        <v>101</v>
      </c>
      <c r="D54" s="3">
        <v>42037</v>
      </c>
      <c r="E54" s="5" t="s">
        <v>207</v>
      </c>
      <c r="F54" s="32"/>
      <c r="G54" s="5"/>
      <c r="H54" s="21" t="s">
        <v>21</v>
      </c>
      <c r="I54" s="16">
        <v>779000</v>
      </c>
      <c r="J54" s="5"/>
      <c r="K54" s="42">
        <f t="shared" si="3"/>
        <v>189942443</v>
      </c>
      <c r="L54" s="42">
        <f t="shared" si="4"/>
        <v>0</v>
      </c>
    </row>
    <row r="55" spans="1:12" ht="17.25" customHeight="1">
      <c r="B55" s="3">
        <v>42042</v>
      </c>
      <c r="C55" s="4" t="s">
        <v>102</v>
      </c>
      <c r="D55" s="3">
        <v>42042</v>
      </c>
      <c r="E55" s="5" t="s">
        <v>188</v>
      </c>
      <c r="F55" s="32"/>
      <c r="G55" s="5"/>
      <c r="H55" s="21" t="s">
        <v>21</v>
      </c>
      <c r="I55" s="16">
        <v>4516010</v>
      </c>
      <c r="J55" s="5"/>
      <c r="K55" s="42">
        <f t="shared" si="3"/>
        <v>194458453</v>
      </c>
      <c r="L55" s="42">
        <f t="shared" si="4"/>
        <v>0</v>
      </c>
    </row>
    <row r="56" spans="1:12" ht="17.25" customHeight="1">
      <c r="B56" s="3">
        <v>42045</v>
      </c>
      <c r="C56" s="4" t="s">
        <v>103</v>
      </c>
      <c r="D56" s="3">
        <v>42045</v>
      </c>
      <c r="E56" s="5" t="s">
        <v>118</v>
      </c>
      <c r="F56" s="32"/>
      <c r="G56" s="5"/>
      <c r="H56" s="21" t="s">
        <v>21</v>
      </c>
      <c r="I56" s="16">
        <v>7275250</v>
      </c>
      <c r="J56" s="5"/>
      <c r="K56" s="42">
        <f t="shared" si="3"/>
        <v>201733703</v>
      </c>
      <c r="L56" s="42">
        <f t="shared" si="4"/>
        <v>0</v>
      </c>
    </row>
    <row r="57" spans="1:12" ht="17.25" customHeight="1">
      <c r="A57" s="6" t="str">
        <f>C57&amp;D57</f>
        <v/>
      </c>
      <c r="B57" s="17"/>
      <c r="C57" s="15"/>
      <c r="D57" s="15"/>
      <c r="E57" s="15"/>
      <c r="F57" s="15"/>
      <c r="G57" s="15"/>
      <c r="H57" s="18"/>
      <c r="I57" s="15"/>
      <c r="J57" s="15"/>
      <c r="K57" s="4"/>
      <c r="L57" s="15"/>
    </row>
    <row r="58" spans="1:12" s="26" customFormat="1" ht="14.25">
      <c r="B58" s="24"/>
      <c r="C58" s="24"/>
      <c r="D58" s="24"/>
      <c r="E58" s="24" t="s">
        <v>17</v>
      </c>
      <c r="F58" s="24"/>
      <c r="G58" s="24"/>
      <c r="H58" s="25" t="s">
        <v>18</v>
      </c>
      <c r="I58" s="24">
        <f>SUM(I14:I57)</f>
        <v>46572441</v>
      </c>
      <c r="J58" s="24">
        <f>SUM(J14:J57)</f>
        <v>0</v>
      </c>
      <c r="K58" s="25" t="s">
        <v>18</v>
      </c>
      <c r="L58" s="25" t="s">
        <v>18</v>
      </c>
    </row>
    <row r="59" spans="1:12" s="26" customFormat="1">
      <c r="B59" s="27"/>
      <c r="C59" s="27"/>
      <c r="D59" s="27"/>
      <c r="E59" s="27" t="s">
        <v>19</v>
      </c>
      <c r="F59" s="27"/>
      <c r="G59" s="27"/>
      <c r="H59" s="28" t="s">
        <v>18</v>
      </c>
      <c r="I59" s="28" t="s">
        <v>18</v>
      </c>
      <c r="J59" s="28" t="s">
        <v>18</v>
      </c>
      <c r="K59" s="19">
        <f>K13+I58-J58</f>
        <v>201733703</v>
      </c>
      <c r="L59" s="28" t="s">
        <v>18</v>
      </c>
    </row>
    <row r="61" spans="1:12">
      <c r="B61" s="20" t="s">
        <v>23</v>
      </c>
    </row>
    <row r="62" spans="1:12">
      <c r="B62" s="20" t="s">
        <v>132</v>
      </c>
    </row>
    <row r="63" spans="1:12">
      <c r="K63" s="8" t="s">
        <v>133</v>
      </c>
    </row>
    <row r="64" spans="1:12" s="7" customFormat="1" ht="14.25">
      <c r="C64" s="48" t="s">
        <v>106</v>
      </c>
      <c r="D64" s="48"/>
      <c r="K64" s="7" t="s">
        <v>8</v>
      </c>
    </row>
    <row r="65" spans="3:11" s="2" customFormat="1">
      <c r="C65" s="49" t="s">
        <v>9</v>
      </c>
      <c r="D65" s="49"/>
      <c r="K65" s="2" t="s">
        <v>9</v>
      </c>
    </row>
    <row r="66" spans="3:11" s="2" customFormat="1"/>
    <row r="70" spans="3:11">
      <c r="E70" s="6">
        <f>SUMIF($D$14:$D$56,#REF!,J14:J56)</f>
        <v>0</v>
      </c>
    </row>
  </sheetData>
  <autoFilter ref="A11:M61">
    <filterColumn colId="7"/>
  </autoFilter>
  <mergeCells count="16">
    <mergeCell ref="I1:L1"/>
    <mergeCell ref="I2:L3"/>
    <mergeCell ref="B5:L5"/>
    <mergeCell ref="B6:L6"/>
    <mergeCell ref="B7:L7"/>
    <mergeCell ref="C64:D64"/>
    <mergeCell ref="C65:D65"/>
    <mergeCell ref="B8:L8"/>
    <mergeCell ref="B10:B11"/>
    <mergeCell ref="C10:D10"/>
    <mergeCell ref="E10:E11"/>
    <mergeCell ref="F10:F11"/>
    <mergeCell ref="G10:G11"/>
    <mergeCell ref="H10:H11"/>
    <mergeCell ref="I10:J10"/>
    <mergeCell ref="K10:L10"/>
  </mergeCells>
  <phoneticPr fontId="30" type="noConversion"/>
  <conditionalFormatting sqref="H35 H42:H56">
    <cfRule type="expression" dxfId="18" priority="2" stopIfTrue="1">
      <formula>$C35&lt;&gt;""</formula>
    </cfRule>
  </conditionalFormatting>
  <conditionalFormatting sqref="B14:J56">
    <cfRule type="expression" dxfId="17" priority="1" stopIfTrue="1">
      <formula>#REF!&lt;&gt;""</formula>
    </cfRule>
  </conditionalFormatting>
  <pageMargins left="0.53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indexed="31"/>
  </sheetPr>
  <dimension ref="A1:L86"/>
  <sheetViews>
    <sheetView topLeftCell="B52" zoomScale="90" workbookViewId="0">
      <selection activeCell="K70" sqref="K70:L72"/>
    </sheetView>
  </sheetViews>
  <sheetFormatPr defaultRowHeight="15"/>
  <cols>
    <col min="1" max="1" width="5.140625" style="6" hidden="1" customWidth="1"/>
    <col min="2" max="2" width="10.7109375" style="6" customWidth="1"/>
    <col min="3" max="3" width="10.140625" style="6" customWidth="1"/>
    <col min="4" max="4" width="10.5703125" style="6" customWidth="1"/>
    <col min="5" max="5" width="48" style="6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6" style="6" customWidth="1"/>
    <col min="10" max="10" width="11.7109375" style="6" customWidth="1"/>
    <col min="11" max="11" width="15.85546875" style="6" customWidth="1"/>
    <col min="12" max="12" width="8.2851562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51" t="s">
        <v>87</v>
      </c>
      <c r="J1" s="51"/>
      <c r="K1" s="51"/>
      <c r="L1" s="51"/>
    </row>
    <row r="2" spans="1:12" s="11" customFormat="1" ht="16.5" customHeight="1">
      <c r="B2" s="1" t="s">
        <v>24</v>
      </c>
      <c r="C2" s="34"/>
      <c r="D2" s="34"/>
      <c r="E2" s="34"/>
      <c r="F2" s="34"/>
      <c r="G2" s="34"/>
      <c r="I2" s="52" t="s">
        <v>85</v>
      </c>
      <c r="J2" s="52"/>
      <c r="K2" s="52"/>
      <c r="L2" s="52"/>
    </row>
    <row r="3" spans="1:12" s="11" customFormat="1" ht="16.5" customHeight="1">
      <c r="B3" s="9"/>
      <c r="C3" s="12"/>
      <c r="D3" s="12"/>
      <c r="E3" s="34"/>
      <c r="F3" s="34"/>
      <c r="G3" s="34"/>
      <c r="I3" s="52"/>
      <c r="J3" s="52"/>
      <c r="K3" s="52"/>
      <c r="L3" s="52"/>
    </row>
    <row r="4" spans="1:12" s="11" customFormat="1" ht="6.75" customHeight="1">
      <c r="B4" s="34"/>
      <c r="C4" s="34"/>
      <c r="D4" s="34"/>
      <c r="E4" s="34"/>
      <c r="F4" s="34"/>
      <c r="G4" s="34"/>
      <c r="I4" s="35"/>
      <c r="J4" s="35"/>
      <c r="K4" s="35"/>
      <c r="L4" s="35"/>
    </row>
    <row r="5" spans="1:12" ht="24.75" customHeight="1">
      <c r="B5" s="53" t="s">
        <v>88</v>
      </c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>
      <c r="B6" s="56" t="s">
        <v>89</v>
      </c>
      <c r="C6" s="56"/>
      <c r="D6" s="56"/>
      <c r="E6" s="56"/>
      <c r="F6" s="56"/>
      <c r="G6" s="56"/>
      <c r="H6" s="56"/>
      <c r="I6" s="56"/>
      <c r="J6" s="56"/>
      <c r="K6" s="56"/>
      <c r="L6" s="56"/>
    </row>
    <row r="7" spans="1:12">
      <c r="B7" s="56" t="s">
        <v>90</v>
      </c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>
      <c r="B8" s="56" t="s">
        <v>91</v>
      </c>
      <c r="C8" s="56"/>
      <c r="D8" s="56"/>
      <c r="E8" s="56"/>
      <c r="F8" s="56"/>
      <c r="G8" s="56"/>
      <c r="H8" s="56"/>
      <c r="I8" s="56"/>
      <c r="J8" s="56"/>
      <c r="K8" s="56"/>
      <c r="L8" s="56"/>
    </row>
    <row r="9" spans="1:12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ht="27.75" customHeight="1">
      <c r="B10" s="54" t="s">
        <v>10</v>
      </c>
      <c r="C10" s="50" t="s">
        <v>92</v>
      </c>
      <c r="D10" s="50"/>
      <c r="E10" s="50" t="s">
        <v>1</v>
      </c>
      <c r="F10" s="54" t="s">
        <v>29</v>
      </c>
      <c r="G10" s="54" t="s">
        <v>30</v>
      </c>
      <c r="H10" s="54" t="s">
        <v>11</v>
      </c>
      <c r="I10" s="50" t="s">
        <v>12</v>
      </c>
      <c r="J10" s="50"/>
      <c r="K10" s="50" t="s">
        <v>94</v>
      </c>
      <c r="L10" s="50" t="s">
        <v>2</v>
      </c>
    </row>
    <row r="11" spans="1:12" ht="33.75" customHeight="1">
      <c r="B11" s="55"/>
      <c r="C11" s="36" t="s">
        <v>76</v>
      </c>
      <c r="D11" s="36" t="s">
        <v>93</v>
      </c>
      <c r="E11" s="50"/>
      <c r="F11" s="55"/>
      <c r="G11" s="55"/>
      <c r="H11" s="55"/>
      <c r="I11" s="36" t="s">
        <v>13</v>
      </c>
      <c r="J11" s="36" t="s">
        <v>14</v>
      </c>
      <c r="K11" s="36" t="s">
        <v>13</v>
      </c>
      <c r="L11" s="36" t="s">
        <v>14</v>
      </c>
    </row>
    <row r="12" spans="1:12" s="14" customFormat="1" ht="11.25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15</v>
      </c>
      <c r="I12" s="13">
        <v>1</v>
      </c>
      <c r="J12" s="13">
        <v>2</v>
      </c>
      <c r="K12" s="13">
        <v>3</v>
      </c>
      <c r="L12" s="13" t="s">
        <v>7</v>
      </c>
    </row>
    <row r="13" spans="1:12" s="26" customFormat="1" ht="17.25" customHeight="1">
      <c r="B13" s="24"/>
      <c r="C13" s="24"/>
      <c r="D13" s="24"/>
      <c r="E13" s="24" t="s">
        <v>16</v>
      </c>
      <c r="F13" s="24"/>
      <c r="G13" s="24"/>
      <c r="H13" s="29"/>
      <c r="I13" s="23"/>
      <c r="J13" s="24"/>
      <c r="K13" s="30">
        <f>'02'!K59</f>
        <v>201733703</v>
      </c>
      <c r="L13" s="24"/>
    </row>
    <row r="14" spans="1:12" ht="17.25" customHeight="1">
      <c r="A14" s="6" t="str">
        <f t="shared" ref="A14:A62" si="0">C14&amp;D14</f>
        <v>GBN42075</v>
      </c>
      <c r="B14" s="3">
        <v>42075</v>
      </c>
      <c r="C14" s="4" t="s">
        <v>77</v>
      </c>
      <c r="D14" s="3">
        <v>42075</v>
      </c>
      <c r="E14" s="5" t="s">
        <v>208</v>
      </c>
      <c r="F14" s="32"/>
      <c r="G14" s="5"/>
      <c r="H14" s="21" t="s">
        <v>78</v>
      </c>
      <c r="I14" s="16">
        <v>32010</v>
      </c>
      <c r="J14" s="5"/>
      <c r="K14" s="42">
        <f>MAX(K13+I14-J14-L13,0)</f>
        <v>201765713</v>
      </c>
      <c r="L14" s="42">
        <f>MAX(L13+J14-K13-I14,0)</f>
        <v>0</v>
      </c>
    </row>
    <row r="15" spans="1:12" ht="17.25" customHeight="1">
      <c r="A15" s="6" t="str">
        <f t="shared" si="0"/>
        <v>GBN42065</v>
      </c>
      <c r="B15" s="3">
        <v>42065</v>
      </c>
      <c r="C15" s="4" t="s">
        <v>77</v>
      </c>
      <c r="D15" s="3">
        <v>42065</v>
      </c>
      <c r="E15" s="5" t="s">
        <v>209</v>
      </c>
      <c r="F15" s="32"/>
      <c r="G15" s="5"/>
      <c r="H15" s="21" t="s">
        <v>22</v>
      </c>
      <c r="I15" s="16">
        <v>2178</v>
      </c>
      <c r="J15" s="5"/>
      <c r="K15" s="42">
        <f t="shared" ref="K15:K44" si="1">MAX(K14+I15-J15-L14,0)</f>
        <v>201767891</v>
      </c>
      <c r="L15" s="42">
        <f t="shared" ref="L15:L44" si="2">MAX(L14+J15-K14-I15,0)</f>
        <v>0</v>
      </c>
    </row>
    <row r="16" spans="1:12" ht="17.25" customHeight="1">
      <c r="A16" s="6" t="str">
        <f t="shared" si="0"/>
        <v>GBN42065</v>
      </c>
      <c r="B16" s="3">
        <v>42065</v>
      </c>
      <c r="C16" s="4" t="s">
        <v>77</v>
      </c>
      <c r="D16" s="3">
        <v>42065</v>
      </c>
      <c r="E16" s="5" t="s">
        <v>209</v>
      </c>
      <c r="F16" s="32"/>
      <c r="G16" s="5"/>
      <c r="H16" s="21" t="s">
        <v>22</v>
      </c>
      <c r="I16" s="16">
        <v>4273</v>
      </c>
      <c r="J16" s="5"/>
      <c r="K16" s="42">
        <f t="shared" si="1"/>
        <v>201772164</v>
      </c>
      <c r="L16" s="42">
        <f t="shared" si="2"/>
        <v>0</v>
      </c>
    </row>
    <row r="17" spans="1:12" ht="17.25" customHeight="1">
      <c r="A17" s="6" t="str">
        <f t="shared" si="0"/>
        <v>GBN42065</v>
      </c>
      <c r="B17" s="3">
        <v>42065</v>
      </c>
      <c r="C17" s="4" t="s">
        <v>77</v>
      </c>
      <c r="D17" s="3">
        <v>42065</v>
      </c>
      <c r="E17" s="5" t="s">
        <v>157</v>
      </c>
      <c r="F17" s="32"/>
      <c r="G17" s="5"/>
      <c r="H17" s="21" t="s">
        <v>22</v>
      </c>
      <c r="I17" s="16">
        <v>2500</v>
      </c>
      <c r="J17" s="5"/>
      <c r="K17" s="42">
        <f t="shared" si="1"/>
        <v>201774664</v>
      </c>
      <c r="L17" s="42">
        <f t="shared" si="2"/>
        <v>0</v>
      </c>
    </row>
    <row r="18" spans="1:12" ht="17.25" customHeight="1">
      <c r="A18" s="6" t="str">
        <f t="shared" si="0"/>
        <v>GBN42065</v>
      </c>
      <c r="B18" s="3">
        <v>42065</v>
      </c>
      <c r="C18" s="4" t="s">
        <v>77</v>
      </c>
      <c r="D18" s="3">
        <v>42065</v>
      </c>
      <c r="E18" s="5" t="s">
        <v>109</v>
      </c>
      <c r="F18" s="32"/>
      <c r="G18" s="5"/>
      <c r="H18" s="21" t="s">
        <v>22</v>
      </c>
      <c r="I18" s="16">
        <v>3000</v>
      </c>
      <c r="J18" s="5"/>
      <c r="K18" s="42">
        <f t="shared" si="1"/>
        <v>201777664</v>
      </c>
      <c r="L18" s="42">
        <f t="shared" si="2"/>
        <v>0</v>
      </c>
    </row>
    <row r="19" spans="1:12" ht="17.25" customHeight="1">
      <c r="A19" s="6" t="str">
        <f t="shared" si="0"/>
        <v>GBN42065</v>
      </c>
      <c r="B19" s="3">
        <v>42065</v>
      </c>
      <c r="C19" s="4" t="s">
        <v>77</v>
      </c>
      <c r="D19" s="3">
        <v>42065</v>
      </c>
      <c r="E19" s="5" t="s">
        <v>109</v>
      </c>
      <c r="F19" s="32"/>
      <c r="G19" s="5"/>
      <c r="H19" s="21" t="s">
        <v>22</v>
      </c>
      <c r="I19" s="16">
        <v>5000</v>
      </c>
      <c r="J19" s="5"/>
      <c r="K19" s="42">
        <f t="shared" si="1"/>
        <v>201782664</v>
      </c>
      <c r="L19" s="42">
        <f t="shared" si="2"/>
        <v>0</v>
      </c>
    </row>
    <row r="20" spans="1:12" ht="17.25" customHeight="1">
      <c r="A20" s="6" t="str">
        <f t="shared" si="0"/>
        <v>GBN42072</v>
      </c>
      <c r="B20" s="3">
        <v>42072</v>
      </c>
      <c r="C20" s="4" t="s">
        <v>77</v>
      </c>
      <c r="D20" s="3">
        <v>42072</v>
      </c>
      <c r="E20" s="5" t="s">
        <v>109</v>
      </c>
      <c r="F20" s="32"/>
      <c r="G20" s="5"/>
      <c r="H20" s="21" t="s">
        <v>22</v>
      </c>
      <c r="I20" s="16">
        <v>2000</v>
      </c>
      <c r="J20" s="5"/>
      <c r="K20" s="42">
        <f t="shared" si="1"/>
        <v>201784664</v>
      </c>
      <c r="L20" s="42">
        <f t="shared" si="2"/>
        <v>0</v>
      </c>
    </row>
    <row r="21" spans="1:12" ht="17.25" customHeight="1">
      <c r="A21" s="6" t="str">
        <f t="shared" si="0"/>
        <v>GBN42072</v>
      </c>
      <c r="B21" s="3">
        <v>42072</v>
      </c>
      <c r="C21" s="4" t="s">
        <v>77</v>
      </c>
      <c r="D21" s="3">
        <v>42072</v>
      </c>
      <c r="E21" s="5" t="s">
        <v>109</v>
      </c>
      <c r="F21" s="32"/>
      <c r="G21" s="5"/>
      <c r="H21" s="21" t="s">
        <v>22</v>
      </c>
      <c r="I21" s="16">
        <v>9000</v>
      </c>
      <c r="J21" s="5"/>
      <c r="K21" s="42">
        <f t="shared" si="1"/>
        <v>201793664</v>
      </c>
      <c r="L21" s="42">
        <f t="shared" si="2"/>
        <v>0</v>
      </c>
    </row>
    <row r="22" spans="1:12" ht="17.25" customHeight="1">
      <c r="A22" s="6" t="str">
        <f t="shared" si="0"/>
        <v>GBN42073</v>
      </c>
      <c r="B22" s="3">
        <v>42073</v>
      </c>
      <c r="C22" s="4" t="s">
        <v>77</v>
      </c>
      <c r="D22" s="3">
        <v>42073</v>
      </c>
      <c r="E22" s="5" t="s">
        <v>109</v>
      </c>
      <c r="F22" s="5"/>
      <c r="G22" s="5"/>
      <c r="H22" s="21" t="s">
        <v>22</v>
      </c>
      <c r="I22" s="16">
        <v>2000</v>
      </c>
      <c r="J22" s="5"/>
      <c r="K22" s="42">
        <f t="shared" si="1"/>
        <v>201795664</v>
      </c>
      <c r="L22" s="42">
        <f t="shared" si="2"/>
        <v>0</v>
      </c>
    </row>
    <row r="23" spans="1:12" ht="17.25" customHeight="1">
      <c r="A23" s="6" t="str">
        <f t="shared" si="0"/>
        <v>GBN42073</v>
      </c>
      <c r="B23" s="3">
        <v>42073</v>
      </c>
      <c r="C23" s="4" t="s">
        <v>77</v>
      </c>
      <c r="D23" s="3">
        <v>42073</v>
      </c>
      <c r="E23" s="22" t="s">
        <v>157</v>
      </c>
      <c r="F23" s="22"/>
      <c r="G23" s="5"/>
      <c r="H23" s="21" t="s">
        <v>22</v>
      </c>
      <c r="I23" s="16">
        <v>2500</v>
      </c>
      <c r="J23" s="5"/>
      <c r="K23" s="42">
        <f t="shared" si="1"/>
        <v>201798164</v>
      </c>
      <c r="L23" s="42">
        <f t="shared" si="2"/>
        <v>0</v>
      </c>
    </row>
    <row r="24" spans="1:12" ht="17.25" customHeight="1">
      <c r="B24" s="3">
        <v>42073</v>
      </c>
      <c r="C24" s="4" t="s">
        <v>77</v>
      </c>
      <c r="D24" s="3">
        <v>42073</v>
      </c>
      <c r="E24" s="15" t="s">
        <v>109</v>
      </c>
      <c r="F24" s="15"/>
      <c r="G24" s="15"/>
      <c r="H24" s="21" t="s">
        <v>22</v>
      </c>
      <c r="I24" s="15">
        <v>3360</v>
      </c>
      <c r="J24" s="15"/>
      <c r="K24" s="42">
        <f t="shared" si="1"/>
        <v>201801524</v>
      </c>
      <c r="L24" s="42">
        <f t="shared" si="2"/>
        <v>0</v>
      </c>
    </row>
    <row r="25" spans="1:12" ht="17.25" customHeight="1">
      <c r="A25" s="6" t="str">
        <f t="shared" si="0"/>
        <v>GBN42086</v>
      </c>
      <c r="B25" s="3">
        <v>42086</v>
      </c>
      <c r="C25" s="4" t="s">
        <v>77</v>
      </c>
      <c r="D25" s="3">
        <v>42086</v>
      </c>
      <c r="E25" s="5" t="s">
        <v>109</v>
      </c>
      <c r="F25" s="5"/>
      <c r="G25" s="5"/>
      <c r="H25" s="21" t="s">
        <v>22</v>
      </c>
      <c r="I25" s="16">
        <v>2000</v>
      </c>
      <c r="J25" s="5"/>
      <c r="K25" s="42">
        <f t="shared" si="1"/>
        <v>201803524</v>
      </c>
      <c r="L25" s="42">
        <f t="shared" si="2"/>
        <v>0</v>
      </c>
    </row>
    <row r="26" spans="1:12" ht="17.25" customHeight="1">
      <c r="A26" s="6" t="str">
        <f t="shared" si="0"/>
        <v>GBN42086</v>
      </c>
      <c r="B26" s="3">
        <v>42086</v>
      </c>
      <c r="C26" s="4" t="s">
        <v>77</v>
      </c>
      <c r="D26" s="3">
        <v>42086</v>
      </c>
      <c r="E26" s="5" t="s">
        <v>210</v>
      </c>
      <c r="F26" s="32"/>
      <c r="G26" s="5"/>
      <c r="H26" s="21" t="s">
        <v>22</v>
      </c>
      <c r="I26" s="16">
        <v>5000</v>
      </c>
      <c r="J26" s="5"/>
      <c r="K26" s="42">
        <f t="shared" si="1"/>
        <v>201808524</v>
      </c>
      <c r="L26" s="42">
        <f t="shared" si="2"/>
        <v>0</v>
      </c>
    </row>
    <row r="27" spans="1:12" ht="17.25" customHeight="1">
      <c r="A27" s="6" t="str">
        <f t="shared" si="0"/>
        <v>GBN42086</v>
      </c>
      <c r="B27" s="3">
        <v>42086</v>
      </c>
      <c r="C27" s="4" t="s">
        <v>77</v>
      </c>
      <c r="D27" s="3">
        <v>42086</v>
      </c>
      <c r="E27" s="5" t="s">
        <v>210</v>
      </c>
      <c r="F27" s="32"/>
      <c r="G27" s="5"/>
      <c r="H27" s="21" t="s">
        <v>22</v>
      </c>
      <c r="I27" s="16">
        <v>5000</v>
      </c>
      <c r="J27" s="5"/>
      <c r="K27" s="42">
        <f t="shared" si="1"/>
        <v>201813524</v>
      </c>
      <c r="L27" s="42">
        <f t="shared" si="2"/>
        <v>0</v>
      </c>
    </row>
    <row r="28" spans="1:12" ht="17.25" customHeight="1">
      <c r="A28" s="6" t="str">
        <f t="shared" si="0"/>
        <v>GBN42086</v>
      </c>
      <c r="B28" s="3">
        <v>42086</v>
      </c>
      <c r="C28" s="4" t="s">
        <v>77</v>
      </c>
      <c r="D28" s="3">
        <v>42086</v>
      </c>
      <c r="E28" s="5" t="s">
        <v>210</v>
      </c>
      <c r="F28" s="32"/>
      <c r="G28" s="5"/>
      <c r="H28" s="21" t="s">
        <v>22</v>
      </c>
      <c r="I28" s="16">
        <v>5000</v>
      </c>
      <c r="J28" s="5"/>
      <c r="K28" s="42">
        <f t="shared" si="1"/>
        <v>201818524</v>
      </c>
      <c r="L28" s="42">
        <f t="shared" si="2"/>
        <v>0</v>
      </c>
    </row>
    <row r="29" spans="1:12" ht="17.25" customHeight="1">
      <c r="A29" s="6" t="str">
        <f t="shared" si="0"/>
        <v>GBN42086</v>
      </c>
      <c r="B29" s="3">
        <v>42086</v>
      </c>
      <c r="C29" s="4" t="s">
        <v>77</v>
      </c>
      <c r="D29" s="3">
        <v>42086</v>
      </c>
      <c r="E29" s="22" t="s">
        <v>210</v>
      </c>
      <c r="F29" s="32"/>
      <c r="G29" s="5"/>
      <c r="H29" s="21" t="s">
        <v>22</v>
      </c>
      <c r="I29" s="16">
        <v>5000</v>
      </c>
      <c r="J29" s="5"/>
      <c r="K29" s="42">
        <f t="shared" si="1"/>
        <v>201823524</v>
      </c>
      <c r="L29" s="42">
        <f t="shared" si="2"/>
        <v>0</v>
      </c>
    </row>
    <row r="30" spans="1:12" ht="17.25" customHeight="1">
      <c r="A30" s="6" t="str">
        <f t="shared" si="0"/>
        <v>CTGS42066</v>
      </c>
      <c r="B30" s="3">
        <v>42066</v>
      </c>
      <c r="C30" s="4" t="s">
        <v>86</v>
      </c>
      <c r="D30" s="3">
        <v>42066</v>
      </c>
      <c r="E30" s="5" t="s">
        <v>192</v>
      </c>
      <c r="F30" s="32"/>
      <c r="G30" s="5"/>
      <c r="H30" s="21" t="s">
        <v>79</v>
      </c>
      <c r="I30" s="16">
        <v>39674</v>
      </c>
      <c r="J30" s="5"/>
      <c r="K30" s="42">
        <f t="shared" si="1"/>
        <v>201863198</v>
      </c>
      <c r="L30" s="42">
        <f t="shared" si="2"/>
        <v>0</v>
      </c>
    </row>
    <row r="31" spans="1:12" ht="17.25" customHeight="1">
      <c r="A31" s="6" t="str">
        <f t="shared" si="0"/>
        <v>CTGS42081</v>
      </c>
      <c r="B31" s="3">
        <v>42081</v>
      </c>
      <c r="C31" s="4" t="s">
        <v>86</v>
      </c>
      <c r="D31" s="3">
        <v>42081</v>
      </c>
      <c r="E31" s="22" t="s">
        <v>192</v>
      </c>
      <c r="F31" s="32"/>
      <c r="G31" s="5"/>
      <c r="H31" s="21" t="s">
        <v>79</v>
      </c>
      <c r="I31" s="16">
        <v>4292</v>
      </c>
      <c r="J31" s="5"/>
      <c r="K31" s="42">
        <f t="shared" si="1"/>
        <v>201867490</v>
      </c>
      <c r="L31" s="42">
        <f t="shared" si="2"/>
        <v>0</v>
      </c>
    </row>
    <row r="32" spans="1:12" ht="17.25" customHeight="1">
      <c r="A32" s="6" t="str">
        <f t="shared" si="0"/>
        <v>CTGS42093</v>
      </c>
      <c r="B32" s="3">
        <v>42093</v>
      </c>
      <c r="C32" s="4" t="s">
        <v>86</v>
      </c>
      <c r="D32" s="3">
        <v>42093</v>
      </c>
      <c r="E32" s="22" t="s">
        <v>192</v>
      </c>
      <c r="F32" s="33"/>
      <c r="G32" s="31"/>
      <c r="H32" s="21" t="s">
        <v>79</v>
      </c>
      <c r="I32" s="16">
        <v>46698</v>
      </c>
      <c r="J32" s="5"/>
      <c r="K32" s="42">
        <f t="shared" si="1"/>
        <v>201914188</v>
      </c>
      <c r="L32" s="42">
        <f t="shared" si="2"/>
        <v>0</v>
      </c>
    </row>
    <row r="33" spans="1:12" ht="17.25" customHeight="1">
      <c r="A33" s="6" t="str">
        <f t="shared" si="0"/>
        <v>CTGS42083</v>
      </c>
      <c r="B33" s="3">
        <v>42083</v>
      </c>
      <c r="C33" s="4" t="s">
        <v>86</v>
      </c>
      <c r="D33" s="3">
        <v>42083</v>
      </c>
      <c r="E33" s="5" t="s">
        <v>211</v>
      </c>
      <c r="F33" s="33"/>
      <c r="G33" s="31"/>
      <c r="H33" s="21" t="s">
        <v>79</v>
      </c>
      <c r="I33" s="16">
        <v>21460</v>
      </c>
      <c r="J33" s="5"/>
      <c r="K33" s="42">
        <f t="shared" si="1"/>
        <v>201935648</v>
      </c>
      <c r="L33" s="42">
        <f t="shared" si="2"/>
        <v>0</v>
      </c>
    </row>
    <row r="34" spans="1:12" ht="17.25" customHeight="1">
      <c r="A34" s="6" t="str">
        <f t="shared" si="0"/>
        <v>CTGS42083</v>
      </c>
      <c r="B34" s="3">
        <v>42083</v>
      </c>
      <c r="C34" s="4" t="s">
        <v>86</v>
      </c>
      <c r="D34" s="3">
        <v>42083</v>
      </c>
      <c r="E34" s="5" t="s">
        <v>212</v>
      </c>
      <c r="F34" s="32"/>
      <c r="G34" s="5"/>
      <c r="H34" s="21" t="s">
        <v>79</v>
      </c>
      <c r="I34" s="16">
        <v>59230</v>
      </c>
      <c r="J34" s="5"/>
      <c r="K34" s="42">
        <f t="shared" si="1"/>
        <v>201994878</v>
      </c>
      <c r="L34" s="42">
        <f t="shared" si="2"/>
        <v>0</v>
      </c>
    </row>
    <row r="35" spans="1:12" ht="17.25" customHeight="1">
      <c r="A35" s="6" t="str">
        <f t="shared" si="0"/>
        <v>000032442072</v>
      </c>
      <c r="B35" s="3">
        <v>42072</v>
      </c>
      <c r="C35" s="4" t="s">
        <v>213</v>
      </c>
      <c r="D35" s="3">
        <v>42072</v>
      </c>
      <c r="E35" s="5" t="s">
        <v>195</v>
      </c>
      <c r="F35" s="5"/>
      <c r="G35" s="5"/>
      <c r="H35" s="21" t="s">
        <v>21</v>
      </c>
      <c r="I35" s="16">
        <v>437290</v>
      </c>
      <c r="J35" s="5"/>
      <c r="K35" s="42">
        <f t="shared" si="1"/>
        <v>202432168</v>
      </c>
      <c r="L35" s="42">
        <f t="shared" si="2"/>
        <v>0</v>
      </c>
    </row>
    <row r="36" spans="1:12" ht="17.25" customHeight="1">
      <c r="A36" s="6" t="str">
        <f t="shared" si="0"/>
        <v>000697442083</v>
      </c>
      <c r="B36" s="3">
        <v>42083</v>
      </c>
      <c r="C36" s="4" t="s">
        <v>214</v>
      </c>
      <c r="D36" s="3">
        <v>42083</v>
      </c>
      <c r="E36" s="5" t="s">
        <v>110</v>
      </c>
      <c r="F36" s="32"/>
      <c r="G36" s="5"/>
      <c r="H36" s="21" t="s">
        <v>21</v>
      </c>
      <c r="I36" s="16">
        <v>380648</v>
      </c>
      <c r="J36" s="5"/>
      <c r="K36" s="42">
        <f t="shared" si="1"/>
        <v>202812816</v>
      </c>
      <c r="L36" s="42">
        <f t="shared" si="2"/>
        <v>0</v>
      </c>
    </row>
    <row r="37" spans="1:12" ht="17.25" customHeight="1">
      <c r="A37" s="6" t="str">
        <f t="shared" si="0"/>
        <v>009163742069</v>
      </c>
      <c r="B37" s="3">
        <v>42069</v>
      </c>
      <c r="C37" s="4" t="s">
        <v>215</v>
      </c>
      <c r="D37" s="3">
        <v>42069</v>
      </c>
      <c r="E37" s="5" t="s">
        <v>216</v>
      </c>
      <c r="F37" s="32"/>
      <c r="G37" s="5"/>
      <c r="H37" s="21" t="s">
        <v>21</v>
      </c>
      <c r="I37" s="16">
        <v>1274860</v>
      </c>
      <c r="J37" s="5"/>
      <c r="K37" s="42">
        <f t="shared" si="1"/>
        <v>204087676</v>
      </c>
      <c r="L37" s="42">
        <f t="shared" si="2"/>
        <v>0</v>
      </c>
    </row>
    <row r="38" spans="1:12" ht="17.25" customHeight="1">
      <c r="A38" s="6" t="str">
        <f t="shared" si="0"/>
        <v>013389442079</v>
      </c>
      <c r="B38" s="3">
        <v>42079</v>
      </c>
      <c r="C38" s="4" t="s">
        <v>217</v>
      </c>
      <c r="D38" s="3">
        <v>42079</v>
      </c>
      <c r="E38" s="5" t="s">
        <v>218</v>
      </c>
      <c r="F38" s="32"/>
      <c r="G38" s="5"/>
      <c r="H38" s="21" t="s">
        <v>21</v>
      </c>
      <c r="I38" s="16">
        <v>1589390</v>
      </c>
      <c r="J38" s="5"/>
      <c r="K38" s="42">
        <f t="shared" si="1"/>
        <v>205677066</v>
      </c>
      <c r="L38" s="42">
        <f t="shared" si="2"/>
        <v>0</v>
      </c>
    </row>
    <row r="39" spans="1:12" ht="17.25" customHeight="1">
      <c r="A39" s="6" t="str">
        <f t="shared" si="0"/>
        <v>013758342089</v>
      </c>
      <c r="B39" s="3">
        <v>42089</v>
      </c>
      <c r="C39" s="4" t="s">
        <v>219</v>
      </c>
      <c r="D39" s="3">
        <v>42089</v>
      </c>
      <c r="E39" s="5" t="s">
        <v>220</v>
      </c>
      <c r="F39" s="32"/>
      <c r="G39" s="5"/>
      <c r="H39" s="21" t="s">
        <v>21</v>
      </c>
      <c r="I39" s="16">
        <v>1629320</v>
      </c>
      <c r="J39" s="5"/>
      <c r="K39" s="42">
        <f t="shared" si="1"/>
        <v>207306386</v>
      </c>
      <c r="L39" s="42">
        <f t="shared" si="2"/>
        <v>0</v>
      </c>
    </row>
    <row r="40" spans="1:12" ht="17.25" customHeight="1">
      <c r="A40" s="6" t="str">
        <f t="shared" si="0"/>
        <v>000052042094</v>
      </c>
      <c r="B40" s="3">
        <v>42094</v>
      </c>
      <c r="C40" s="4" t="s">
        <v>221</v>
      </c>
      <c r="D40" s="3">
        <v>42094</v>
      </c>
      <c r="E40" s="5" t="s">
        <v>222</v>
      </c>
      <c r="F40" s="32"/>
      <c r="G40" s="5"/>
      <c r="H40" s="21" t="s">
        <v>21</v>
      </c>
      <c r="I40" s="16">
        <v>4229171</v>
      </c>
      <c r="J40" s="5"/>
      <c r="K40" s="42">
        <f t="shared" si="1"/>
        <v>211535557</v>
      </c>
      <c r="L40" s="42">
        <f t="shared" si="2"/>
        <v>0</v>
      </c>
    </row>
    <row r="41" spans="1:12" ht="17.25" customHeight="1">
      <c r="A41" s="6" t="str">
        <f t="shared" si="0"/>
        <v>C0142063</v>
      </c>
      <c r="B41" s="3">
        <v>42065</v>
      </c>
      <c r="C41" s="4" t="s">
        <v>31</v>
      </c>
      <c r="D41" s="3">
        <v>42063</v>
      </c>
      <c r="E41" s="5" t="s">
        <v>223</v>
      </c>
      <c r="F41" s="32"/>
      <c r="G41" s="5"/>
      <c r="H41" s="21" t="s">
        <v>190</v>
      </c>
      <c r="I41" s="16">
        <v>187491</v>
      </c>
      <c r="J41" s="5"/>
      <c r="K41" s="42">
        <f t="shared" si="1"/>
        <v>211723048</v>
      </c>
      <c r="L41" s="42">
        <f t="shared" si="2"/>
        <v>0</v>
      </c>
    </row>
    <row r="42" spans="1:12" ht="17.25" customHeight="1">
      <c r="A42" s="6" t="str">
        <f t="shared" si="0"/>
        <v>C0242057</v>
      </c>
      <c r="B42" s="3">
        <v>42065</v>
      </c>
      <c r="C42" s="4" t="s">
        <v>32</v>
      </c>
      <c r="D42" s="3">
        <v>42057</v>
      </c>
      <c r="E42" s="5" t="s">
        <v>224</v>
      </c>
      <c r="F42" s="32"/>
      <c r="G42" s="5"/>
      <c r="H42" s="21" t="s">
        <v>190</v>
      </c>
      <c r="I42" s="16">
        <v>274091</v>
      </c>
      <c r="J42" s="5"/>
      <c r="K42" s="42">
        <f t="shared" si="1"/>
        <v>211997139</v>
      </c>
      <c r="L42" s="42">
        <f t="shared" si="2"/>
        <v>0</v>
      </c>
    </row>
    <row r="43" spans="1:12" ht="17.25" customHeight="1">
      <c r="A43" s="6" t="str">
        <f t="shared" si="0"/>
        <v>C0542067</v>
      </c>
      <c r="B43" s="3">
        <v>42067</v>
      </c>
      <c r="C43" s="4" t="s">
        <v>35</v>
      </c>
      <c r="D43" s="3">
        <v>42067</v>
      </c>
      <c r="E43" s="22" t="s">
        <v>225</v>
      </c>
      <c r="F43" s="32"/>
      <c r="G43" s="5"/>
      <c r="H43" s="21" t="s">
        <v>190</v>
      </c>
      <c r="I43" s="16">
        <v>192000</v>
      </c>
      <c r="J43" s="5"/>
      <c r="K43" s="42">
        <f t="shared" si="1"/>
        <v>212189139</v>
      </c>
      <c r="L43" s="42">
        <f t="shared" si="2"/>
        <v>0</v>
      </c>
    </row>
    <row r="44" spans="1:12" ht="17.25" customHeight="1">
      <c r="A44" s="6" t="str">
        <f t="shared" si="0"/>
        <v>C0642068</v>
      </c>
      <c r="B44" s="3">
        <v>42068</v>
      </c>
      <c r="C44" s="4" t="s">
        <v>36</v>
      </c>
      <c r="D44" s="3">
        <v>42068</v>
      </c>
      <c r="E44" s="5" t="s">
        <v>226</v>
      </c>
      <c r="F44" s="32"/>
      <c r="G44" s="5"/>
      <c r="H44" s="21" t="s">
        <v>190</v>
      </c>
      <c r="I44" s="16">
        <v>416194</v>
      </c>
      <c r="J44" s="5"/>
      <c r="K44" s="42">
        <f t="shared" si="1"/>
        <v>212605333</v>
      </c>
      <c r="L44" s="42">
        <f t="shared" si="2"/>
        <v>0</v>
      </c>
    </row>
    <row r="45" spans="1:12" ht="17.25" customHeight="1">
      <c r="A45" s="6" t="str">
        <f t="shared" si="0"/>
        <v>C0742068</v>
      </c>
      <c r="B45" s="3">
        <v>42068</v>
      </c>
      <c r="C45" s="4" t="s">
        <v>37</v>
      </c>
      <c r="D45" s="3">
        <v>42068</v>
      </c>
      <c r="E45" s="5" t="s">
        <v>84</v>
      </c>
      <c r="F45" s="32"/>
      <c r="G45" s="5"/>
      <c r="H45" s="21" t="s">
        <v>190</v>
      </c>
      <c r="I45" s="16">
        <v>57860</v>
      </c>
      <c r="J45" s="5"/>
      <c r="K45" s="42">
        <f t="shared" ref="K45:K63" si="3">MAX(K44+I45-J45-L44,0)</f>
        <v>212663193</v>
      </c>
      <c r="L45" s="42">
        <f t="shared" ref="L45:L63" si="4">MAX(L44+J45-K44-I45,0)</f>
        <v>0</v>
      </c>
    </row>
    <row r="46" spans="1:12" ht="17.25" customHeight="1">
      <c r="B46" s="3">
        <v>42072</v>
      </c>
      <c r="C46" s="4" t="s">
        <v>41</v>
      </c>
      <c r="D46" s="3">
        <v>42072</v>
      </c>
      <c r="E46" s="5" t="s">
        <v>25</v>
      </c>
      <c r="F46" s="32"/>
      <c r="G46" s="5"/>
      <c r="H46" s="21" t="s">
        <v>190</v>
      </c>
      <c r="I46" s="16">
        <v>645600</v>
      </c>
      <c r="J46" s="5"/>
      <c r="K46" s="42">
        <f t="shared" si="3"/>
        <v>213308793</v>
      </c>
      <c r="L46" s="42">
        <f t="shared" si="4"/>
        <v>0</v>
      </c>
    </row>
    <row r="47" spans="1:12" ht="17.25" customHeight="1">
      <c r="B47" s="3">
        <v>42073</v>
      </c>
      <c r="C47" s="4" t="s">
        <v>43</v>
      </c>
      <c r="D47" s="3">
        <v>42073</v>
      </c>
      <c r="E47" s="5" t="s">
        <v>227</v>
      </c>
      <c r="F47" s="32"/>
      <c r="G47" s="5"/>
      <c r="H47" s="21" t="s">
        <v>190</v>
      </c>
      <c r="I47" s="16">
        <v>341760</v>
      </c>
      <c r="J47" s="5"/>
      <c r="K47" s="42">
        <f t="shared" si="3"/>
        <v>213650553</v>
      </c>
      <c r="L47" s="42">
        <f t="shared" si="4"/>
        <v>0</v>
      </c>
    </row>
    <row r="48" spans="1:12" ht="17.25" customHeight="1">
      <c r="B48" s="3">
        <v>42074</v>
      </c>
      <c r="C48" s="4" t="s">
        <v>44</v>
      </c>
      <c r="D48" s="3">
        <v>42074</v>
      </c>
      <c r="E48" s="5" t="s">
        <v>68</v>
      </c>
      <c r="F48" s="32"/>
      <c r="G48" s="5"/>
      <c r="H48" s="21" t="s">
        <v>190</v>
      </c>
      <c r="I48" s="16">
        <v>246100</v>
      </c>
      <c r="J48" s="5"/>
      <c r="K48" s="42">
        <f t="shared" si="3"/>
        <v>213896653</v>
      </c>
      <c r="L48" s="42">
        <f t="shared" si="4"/>
        <v>0</v>
      </c>
    </row>
    <row r="49" spans="1:12" ht="17.25" customHeight="1">
      <c r="B49" s="3">
        <v>42075</v>
      </c>
      <c r="C49" s="4" t="s">
        <v>45</v>
      </c>
      <c r="D49" s="3">
        <v>42075</v>
      </c>
      <c r="E49" s="5" t="s">
        <v>228</v>
      </c>
      <c r="F49" s="32"/>
      <c r="G49" s="5"/>
      <c r="H49" s="21" t="s">
        <v>190</v>
      </c>
      <c r="I49" s="16">
        <v>40000</v>
      </c>
      <c r="J49" s="5"/>
      <c r="K49" s="42">
        <f t="shared" si="3"/>
        <v>213936653</v>
      </c>
      <c r="L49" s="42">
        <f t="shared" si="4"/>
        <v>0</v>
      </c>
    </row>
    <row r="50" spans="1:12" ht="17.25" customHeight="1">
      <c r="B50" s="3">
        <v>42078</v>
      </c>
      <c r="C50" s="4" t="s">
        <v>48</v>
      </c>
      <c r="D50" s="3">
        <v>42078</v>
      </c>
      <c r="E50" s="5" t="s">
        <v>69</v>
      </c>
      <c r="F50" s="32"/>
      <c r="G50" s="5"/>
      <c r="H50" s="21" t="s">
        <v>190</v>
      </c>
      <c r="I50" s="16">
        <v>401417</v>
      </c>
      <c r="J50" s="5"/>
      <c r="K50" s="42">
        <f t="shared" si="3"/>
        <v>214338070</v>
      </c>
      <c r="L50" s="42">
        <f t="shared" si="4"/>
        <v>0</v>
      </c>
    </row>
    <row r="51" spans="1:12" ht="17.25" customHeight="1">
      <c r="B51" s="3">
        <v>42080</v>
      </c>
      <c r="C51" s="4" t="s">
        <v>49</v>
      </c>
      <c r="D51" s="3">
        <v>42080</v>
      </c>
      <c r="E51" s="5" t="s">
        <v>27</v>
      </c>
      <c r="F51" s="32"/>
      <c r="G51" s="5"/>
      <c r="H51" s="21" t="s">
        <v>190</v>
      </c>
      <c r="I51" s="16">
        <v>379856</v>
      </c>
      <c r="J51" s="5"/>
      <c r="K51" s="42">
        <f t="shared" si="3"/>
        <v>214717926</v>
      </c>
      <c r="L51" s="42">
        <f t="shared" si="4"/>
        <v>0</v>
      </c>
    </row>
    <row r="52" spans="1:12" ht="17.25" customHeight="1">
      <c r="B52" s="3">
        <v>42082</v>
      </c>
      <c r="C52" s="4" t="s">
        <v>50</v>
      </c>
      <c r="D52" s="3">
        <v>42082</v>
      </c>
      <c r="E52" s="5" t="s">
        <v>229</v>
      </c>
      <c r="F52" s="32"/>
      <c r="G52" s="5"/>
      <c r="H52" s="21" t="s">
        <v>190</v>
      </c>
      <c r="I52" s="16">
        <v>200000</v>
      </c>
      <c r="J52" s="5"/>
      <c r="K52" s="42">
        <f t="shared" si="3"/>
        <v>214917926</v>
      </c>
      <c r="L52" s="42">
        <f t="shared" si="4"/>
        <v>0</v>
      </c>
    </row>
    <row r="53" spans="1:12" ht="17.25" customHeight="1">
      <c r="B53" s="3">
        <v>42086</v>
      </c>
      <c r="C53" s="4" t="s">
        <v>51</v>
      </c>
      <c r="D53" s="3">
        <v>42086</v>
      </c>
      <c r="E53" s="5" t="s">
        <v>230</v>
      </c>
      <c r="F53" s="32"/>
      <c r="G53" s="5"/>
      <c r="H53" s="21" t="s">
        <v>190</v>
      </c>
      <c r="I53" s="16">
        <v>155826</v>
      </c>
      <c r="J53" s="5"/>
      <c r="K53" s="42">
        <f t="shared" si="3"/>
        <v>215073752</v>
      </c>
      <c r="L53" s="42">
        <f t="shared" si="4"/>
        <v>0</v>
      </c>
    </row>
    <row r="54" spans="1:12" ht="17.25" customHeight="1">
      <c r="B54" s="3">
        <v>42086</v>
      </c>
      <c r="C54" s="4" t="s">
        <v>52</v>
      </c>
      <c r="D54" s="3">
        <v>42086</v>
      </c>
      <c r="E54" s="5" t="s">
        <v>231</v>
      </c>
      <c r="F54" s="32"/>
      <c r="G54" s="5"/>
      <c r="H54" s="21" t="s">
        <v>190</v>
      </c>
      <c r="I54" s="16">
        <v>500000</v>
      </c>
      <c r="J54" s="5"/>
      <c r="K54" s="42">
        <f t="shared" si="3"/>
        <v>215573752</v>
      </c>
      <c r="L54" s="42">
        <f t="shared" si="4"/>
        <v>0</v>
      </c>
    </row>
    <row r="55" spans="1:12" ht="17.25" customHeight="1">
      <c r="B55" s="3">
        <v>42088</v>
      </c>
      <c r="C55" s="4" t="s">
        <v>54</v>
      </c>
      <c r="D55" s="3">
        <v>42088</v>
      </c>
      <c r="E55" s="5" t="s">
        <v>232</v>
      </c>
      <c r="F55" s="32"/>
      <c r="G55" s="5"/>
      <c r="H55" s="21" t="s">
        <v>190</v>
      </c>
      <c r="I55" s="16">
        <v>5038</v>
      </c>
      <c r="J55" s="5"/>
      <c r="K55" s="42">
        <f t="shared" si="3"/>
        <v>215578790</v>
      </c>
      <c r="L55" s="42">
        <f t="shared" si="4"/>
        <v>0</v>
      </c>
    </row>
    <row r="56" spans="1:12" ht="17.25" customHeight="1">
      <c r="B56" s="3">
        <v>42089</v>
      </c>
      <c r="C56" s="4" t="s">
        <v>55</v>
      </c>
      <c r="D56" s="3">
        <v>42089</v>
      </c>
      <c r="E56" s="5" t="s">
        <v>226</v>
      </c>
      <c r="F56" s="32"/>
      <c r="G56" s="5"/>
      <c r="H56" s="21" t="s">
        <v>190</v>
      </c>
      <c r="I56" s="16">
        <v>209849</v>
      </c>
      <c r="J56" s="5"/>
      <c r="K56" s="42">
        <f t="shared" si="3"/>
        <v>215788639</v>
      </c>
      <c r="L56" s="42">
        <f t="shared" si="4"/>
        <v>0</v>
      </c>
    </row>
    <row r="57" spans="1:12" ht="17.25" customHeight="1">
      <c r="B57" s="3">
        <v>42089</v>
      </c>
      <c r="C57" s="4" t="s">
        <v>56</v>
      </c>
      <c r="D57" s="3">
        <v>42089</v>
      </c>
      <c r="E57" s="5" t="s">
        <v>84</v>
      </c>
      <c r="F57" s="32"/>
      <c r="G57" s="5"/>
      <c r="H57" s="21" t="s">
        <v>190</v>
      </c>
      <c r="I57" s="16">
        <v>28930</v>
      </c>
      <c r="J57" s="5"/>
      <c r="K57" s="42">
        <f t="shared" si="3"/>
        <v>215817569</v>
      </c>
      <c r="L57" s="42">
        <f t="shared" si="4"/>
        <v>0</v>
      </c>
    </row>
    <row r="58" spans="1:12" ht="17.25" customHeight="1">
      <c r="B58" s="3">
        <v>42090</v>
      </c>
      <c r="C58" s="4" t="s">
        <v>57</v>
      </c>
      <c r="D58" s="3">
        <v>42090</v>
      </c>
      <c r="E58" s="5" t="s">
        <v>27</v>
      </c>
      <c r="F58" s="32"/>
      <c r="G58" s="5"/>
      <c r="H58" s="21" t="s">
        <v>190</v>
      </c>
      <c r="I58" s="16">
        <v>381210</v>
      </c>
      <c r="J58" s="5"/>
      <c r="K58" s="42">
        <f t="shared" si="3"/>
        <v>216198779</v>
      </c>
      <c r="L58" s="42">
        <f t="shared" si="4"/>
        <v>0</v>
      </c>
    </row>
    <row r="59" spans="1:12" ht="17.25" customHeight="1">
      <c r="B59" s="3">
        <v>42090</v>
      </c>
      <c r="C59" s="4" t="s">
        <v>58</v>
      </c>
      <c r="D59" s="3">
        <v>42090</v>
      </c>
      <c r="E59" s="5" t="s">
        <v>233</v>
      </c>
      <c r="F59" s="32"/>
      <c r="G59" s="5"/>
      <c r="H59" s="21" t="s">
        <v>190</v>
      </c>
      <c r="I59" s="16">
        <v>1440000</v>
      </c>
      <c r="J59" s="5"/>
      <c r="K59" s="42">
        <f t="shared" si="3"/>
        <v>217638779</v>
      </c>
      <c r="L59" s="42">
        <f t="shared" si="4"/>
        <v>0</v>
      </c>
    </row>
    <row r="60" spans="1:12" ht="17.25" customHeight="1">
      <c r="B60" s="3">
        <v>42091</v>
      </c>
      <c r="C60" s="4" t="s">
        <v>60</v>
      </c>
      <c r="D60" s="3">
        <v>42091</v>
      </c>
      <c r="E60" s="5" t="s">
        <v>232</v>
      </c>
      <c r="F60" s="32"/>
      <c r="G60" s="5"/>
      <c r="H60" s="21" t="s">
        <v>190</v>
      </c>
      <c r="I60" s="16">
        <v>13892</v>
      </c>
      <c r="J60" s="5"/>
      <c r="K60" s="42">
        <f t="shared" si="3"/>
        <v>217652671</v>
      </c>
      <c r="L60" s="42">
        <f t="shared" si="4"/>
        <v>0</v>
      </c>
    </row>
    <row r="61" spans="1:12" ht="17.25" customHeight="1">
      <c r="A61" s="6" t="str">
        <f t="shared" si="0"/>
        <v>C3142093</v>
      </c>
      <c r="B61" s="3">
        <v>42093</v>
      </c>
      <c r="C61" s="4" t="s">
        <v>61</v>
      </c>
      <c r="D61" s="3">
        <v>42093</v>
      </c>
      <c r="E61" s="5" t="s">
        <v>234</v>
      </c>
      <c r="F61" s="32"/>
      <c r="G61" s="5"/>
      <c r="H61" s="21" t="s">
        <v>190</v>
      </c>
      <c r="I61" s="16">
        <v>126090</v>
      </c>
      <c r="J61" s="5"/>
      <c r="K61" s="42">
        <f t="shared" si="3"/>
        <v>217778761</v>
      </c>
      <c r="L61" s="42">
        <f t="shared" si="4"/>
        <v>0</v>
      </c>
    </row>
    <row r="62" spans="1:12" ht="17.25" customHeight="1">
      <c r="A62" s="6" t="str">
        <f t="shared" si="0"/>
        <v>C3242094</v>
      </c>
      <c r="B62" s="3">
        <v>42094</v>
      </c>
      <c r="C62" s="4" t="s">
        <v>62</v>
      </c>
      <c r="D62" s="3">
        <v>42094</v>
      </c>
      <c r="E62" s="5" t="s">
        <v>235</v>
      </c>
      <c r="F62" s="32"/>
      <c r="G62" s="5"/>
      <c r="H62" s="21" t="s">
        <v>190</v>
      </c>
      <c r="I62" s="16">
        <v>196545</v>
      </c>
      <c r="J62" s="5"/>
      <c r="K62" s="42">
        <f t="shared" si="3"/>
        <v>217975306</v>
      </c>
      <c r="L62" s="42">
        <f t="shared" si="4"/>
        <v>0</v>
      </c>
    </row>
    <row r="63" spans="1:12" ht="17.25" customHeight="1">
      <c r="B63" s="3">
        <v>42094</v>
      </c>
      <c r="C63" s="4" t="s">
        <v>63</v>
      </c>
      <c r="D63" s="3">
        <v>42094</v>
      </c>
      <c r="E63" s="5" t="s">
        <v>236</v>
      </c>
      <c r="F63" s="32"/>
      <c r="G63" s="5"/>
      <c r="H63" s="21" t="s">
        <v>190</v>
      </c>
      <c r="I63" s="16">
        <v>46545</v>
      </c>
      <c r="J63" s="5"/>
      <c r="K63" s="42">
        <f t="shared" si="3"/>
        <v>218021851</v>
      </c>
      <c r="L63" s="42">
        <f t="shared" si="4"/>
        <v>0</v>
      </c>
    </row>
    <row r="64" spans="1:12" ht="17.25" customHeight="1">
      <c r="B64" s="3">
        <v>42094</v>
      </c>
      <c r="C64" s="4" t="s">
        <v>64</v>
      </c>
      <c r="D64" s="3">
        <v>42094</v>
      </c>
      <c r="E64" s="5" t="s">
        <v>236</v>
      </c>
      <c r="F64" s="32"/>
      <c r="G64" s="5"/>
      <c r="H64" s="21" t="s">
        <v>190</v>
      </c>
      <c r="I64" s="16">
        <v>46637</v>
      </c>
      <c r="J64" s="5"/>
      <c r="K64" s="42">
        <f t="shared" ref="K64:K68" si="5">MAX(K63+I64-J64-L63,0)</f>
        <v>218068488</v>
      </c>
      <c r="L64" s="42">
        <f t="shared" ref="L64:L68" si="6">MAX(L63+J64-K63-I64,0)</f>
        <v>0</v>
      </c>
    </row>
    <row r="65" spans="1:12" ht="17.25" customHeight="1">
      <c r="B65" s="3">
        <v>42068</v>
      </c>
      <c r="C65" s="4" t="s">
        <v>101</v>
      </c>
      <c r="D65" s="3">
        <v>42068</v>
      </c>
      <c r="E65" s="5" t="s">
        <v>237</v>
      </c>
      <c r="F65" s="32"/>
      <c r="G65" s="5"/>
      <c r="H65" s="21" t="s">
        <v>21</v>
      </c>
      <c r="I65" s="16">
        <v>510000</v>
      </c>
      <c r="J65" s="5"/>
      <c r="K65" s="42">
        <f t="shared" si="5"/>
        <v>218578488</v>
      </c>
      <c r="L65" s="42">
        <f t="shared" si="6"/>
        <v>0</v>
      </c>
    </row>
    <row r="66" spans="1:12" ht="17.25" customHeight="1">
      <c r="B66" s="3">
        <v>42075</v>
      </c>
      <c r="C66" s="4" t="s">
        <v>102</v>
      </c>
      <c r="D66" s="3">
        <v>42075</v>
      </c>
      <c r="E66" s="5" t="s">
        <v>238</v>
      </c>
      <c r="F66" s="32"/>
      <c r="G66" s="5"/>
      <c r="H66" s="21" t="s">
        <v>21</v>
      </c>
      <c r="I66" s="16">
        <v>175000</v>
      </c>
      <c r="J66" s="5"/>
      <c r="K66" s="42">
        <f t="shared" si="5"/>
        <v>218753488</v>
      </c>
      <c r="L66" s="42">
        <f t="shared" si="6"/>
        <v>0</v>
      </c>
    </row>
    <row r="67" spans="1:12" ht="17.25" customHeight="1">
      <c r="B67" s="3">
        <v>42079</v>
      </c>
      <c r="C67" s="4" t="s">
        <v>103</v>
      </c>
      <c r="D67" s="3">
        <v>42079</v>
      </c>
      <c r="E67" s="5" t="s">
        <v>239</v>
      </c>
      <c r="F67" s="32"/>
      <c r="G67" s="5"/>
      <c r="H67" s="21" t="s">
        <v>21</v>
      </c>
      <c r="I67" s="16">
        <v>1027200</v>
      </c>
      <c r="J67" s="5"/>
      <c r="K67" s="42">
        <f t="shared" si="5"/>
        <v>219780688</v>
      </c>
      <c r="L67" s="42">
        <f t="shared" si="6"/>
        <v>0</v>
      </c>
    </row>
    <row r="68" spans="1:12" ht="17.25" customHeight="1">
      <c r="B68" s="3">
        <v>42080</v>
      </c>
      <c r="C68" s="4" t="s">
        <v>104</v>
      </c>
      <c r="D68" s="3">
        <v>42080</v>
      </c>
      <c r="E68" s="5" t="s">
        <v>239</v>
      </c>
      <c r="F68" s="32"/>
      <c r="G68" s="5"/>
      <c r="H68" s="21" t="s">
        <v>21</v>
      </c>
      <c r="I68" s="16">
        <v>2611000</v>
      </c>
      <c r="J68" s="5"/>
      <c r="K68" s="42">
        <f t="shared" si="5"/>
        <v>222391688</v>
      </c>
      <c r="L68" s="42">
        <f t="shared" si="6"/>
        <v>0</v>
      </c>
    </row>
    <row r="69" spans="1:12" ht="17.25" customHeight="1">
      <c r="B69" s="3">
        <v>42081</v>
      </c>
      <c r="C69" s="4" t="s">
        <v>105</v>
      </c>
      <c r="D69" s="3">
        <v>42081</v>
      </c>
      <c r="E69" s="5" t="s">
        <v>240</v>
      </c>
      <c r="F69" s="32"/>
      <c r="G69" s="5"/>
      <c r="H69" s="21" t="s">
        <v>21</v>
      </c>
      <c r="I69" s="16">
        <v>3314000</v>
      </c>
      <c r="J69" s="5"/>
      <c r="K69" s="42">
        <f t="shared" ref="K69:K71" si="7">MAX(K68+I69-J69-L68,0)</f>
        <v>225705688</v>
      </c>
      <c r="L69" s="42">
        <f t="shared" ref="L69:L71" si="8">MAX(L68+J69-K68-I69,0)</f>
        <v>0</v>
      </c>
    </row>
    <row r="70" spans="1:12" ht="17.25" customHeight="1">
      <c r="B70" s="3">
        <v>42082</v>
      </c>
      <c r="C70" s="4" t="s">
        <v>116</v>
      </c>
      <c r="D70" s="3">
        <v>42082</v>
      </c>
      <c r="E70" s="5" t="s">
        <v>240</v>
      </c>
      <c r="F70" s="32"/>
      <c r="G70" s="5"/>
      <c r="H70" s="21" t="s">
        <v>21</v>
      </c>
      <c r="I70" s="16">
        <v>2366100</v>
      </c>
      <c r="J70" s="5"/>
      <c r="K70" s="42">
        <f t="shared" si="7"/>
        <v>228071788</v>
      </c>
      <c r="L70" s="42">
        <f t="shared" si="8"/>
        <v>0</v>
      </c>
    </row>
    <row r="71" spans="1:12" ht="17.25" customHeight="1">
      <c r="B71" s="3">
        <v>42083</v>
      </c>
      <c r="C71" s="4" t="s">
        <v>117</v>
      </c>
      <c r="D71" s="3">
        <v>42083</v>
      </c>
      <c r="E71" s="5" t="s">
        <v>239</v>
      </c>
      <c r="F71" s="32"/>
      <c r="G71" s="5"/>
      <c r="H71" s="21" t="s">
        <v>21</v>
      </c>
      <c r="I71" s="16">
        <v>4355110</v>
      </c>
      <c r="J71" s="5"/>
      <c r="K71" s="42">
        <f t="shared" ref="K71:K72" si="9">MAX(K70+I71-J71-L70,0)</f>
        <v>232426898</v>
      </c>
      <c r="L71" s="42">
        <f t="shared" ref="L71:L72" si="10">MAX(L70+J71-K70-I71,0)</f>
        <v>0</v>
      </c>
    </row>
    <row r="72" spans="1:12" ht="17.25" customHeight="1">
      <c r="A72" s="6" t="str">
        <f>C72&amp;D72</f>
        <v>N08/VL42088</v>
      </c>
      <c r="B72" s="3">
        <v>42088</v>
      </c>
      <c r="C72" s="4" t="s">
        <v>120</v>
      </c>
      <c r="D72" s="3">
        <v>42088</v>
      </c>
      <c r="E72" s="5" t="s">
        <v>239</v>
      </c>
      <c r="F72" s="32"/>
      <c r="G72" s="5"/>
      <c r="H72" s="21" t="s">
        <v>21</v>
      </c>
      <c r="I72" s="16">
        <v>268800</v>
      </c>
      <c r="J72" s="5"/>
      <c r="K72" s="42">
        <f t="shared" si="9"/>
        <v>232695698</v>
      </c>
      <c r="L72" s="42">
        <f t="shared" si="10"/>
        <v>0</v>
      </c>
    </row>
    <row r="73" spans="1:12" ht="17.25" customHeight="1">
      <c r="B73" s="17"/>
      <c r="C73" s="15"/>
      <c r="D73" s="3"/>
      <c r="E73" s="15"/>
      <c r="F73" s="15"/>
      <c r="G73" s="15"/>
      <c r="H73" s="18"/>
      <c r="I73" s="15"/>
      <c r="J73" s="15"/>
      <c r="K73" s="4"/>
      <c r="L73" s="15"/>
    </row>
    <row r="74" spans="1:12" s="26" customFormat="1" ht="17.25" customHeight="1">
      <c r="B74" s="24"/>
      <c r="C74" s="24"/>
      <c r="D74" s="24"/>
      <c r="E74" s="24" t="s">
        <v>17</v>
      </c>
      <c r="F74" s="24"/>
      <c r="G74" s="24"/>
      <c r="H74" s="25" t="s">
        <v>18</v>
      </c>
      <c r="I74" s="24">
        <f>SUM(I14:I72)</f>
        <v>30961995</v>
      </c>
      <c r="J74" s="24">
        <f>SUM(J14:J72)</f>
        <v>0</v>
      </c>
      <c r="K74" s="25" t="s">
        <v>18</v>
      </c>
      <c r="L74" s="25" t="s">
        <v>18</v>
      </c>
    </row>
    <row r="75" spans="1:12" s="26" customFormat="1" ht="17.25" customHeight="1">
      <c r="B75" s="27"/>
      <c r="C75" s="27"/>
      <c r="D75" s="27"/>
      <c r="E75" s="27" t="s">
        <v>19</v>
      </c>
      <c r="F75" s="27"/>
      <c r="G75" s="27"/>
      <c r="H75" s="28" t="s">
        <v>18</v>
      </c>
      <c r="I75" s="28" t="s">
        <v>18</v>
      </c>
      <c r="J75" s="28" t="s">
        <v>18</v>
      </c>
      <c r="K75" s="19">
        <f>K13+I74-J74</f>
        <v>232695698</v>
      </c>
      <c r="L75" s="28" t="s">
        <v>18</v>
      </c>
    </row>
    <row r="77" spans="1:12">
      <c r="B77" s="20" t="s">
        <v>23</v>
      </c>
    </row>
    <row r="78" spans="1:12">
      <c r="B78" s="20" t="s">
        <v>134</v>
      </c>
    </row>
    <row r="79" spans="1:12">
      <c r="K79" s="8" t="s">
        <v>135</v>
      </c>
    </row>
    <row r="80" spans="1:12" s="7" customFormat="1" ht="14.25">
      <c r="C80" s="48" t="s">
        <v>106</v>
      </c>
      <c r="D80" s="48"/>
      <c r="K80" s="7" t="s">
        <v>8</v>
      </c>
    </row>
    <row r="81" spans="3:11" s="2" customFormat="1">
      <c r="C81" s="49" t="s">
        <v>9</v>
      </c>
      <c r="D81" s="49"/>
      <c r="K81" s="2" t="s">
        <v>9</v>
      </c>
    </row>
    <row r="82" spans="3:11" s="2" customFormat="1"/>
    <row r="86" spans="3:11">
      <c r="E86" s="6">
        <f>SUMIF($D$14:$D$62,#REF!,J14:J62)</f>
        <v>0</v>
      </c>
    </row>
  </sheetData>
  <autoFilter ref="A11:P78">
    <filterColumn colId="3"/>
    <filterColumn colId="8"/>
  </autoFilter>
  <mergeCells count="16">
    <mergeCell ref="C80:D80"/>
    <mergeCell ref="C81:D81"/>
    <mergeCell ref="I1:L1"/>
    <mergeCell ref="I2:L3"/>
    <mergeCell ref="H10:H11"/>
    <mergeCell ref="I10:J10"/>
    <mergeCell ref="K10:L10"/>
    <mergeCell ref="B5:L5"/>
    <mergeCell ref="B6:L6"/>
    <mergeCell ref="B7:L7"/>
    <mergeCell ref="B8:L8"/>
    <mergeCell ref="B10:B11"/>
    <mergeCell ref="C10:D10"/>
    <mergeCell ref="E10:E11"/>
    <mergeCell ref="F10:F11"/>
    <mergeCell ref="G10:G11"/>
  </mergeCells>
  <phoneticPr fontId="30" type="noConversion"/>
  <conditionalFormatting sqref="H19 H28 H41">
    <cfRule type="expression" dxfId="16" priority="4" stopIfTrue="1">
      <formula>$C19&lt;&gt;""</formula>
    </cfRule>
  </conditionalFormatting>
  <conditionalFormatting sqref="D14:D73 B14:J72">
    <cfRule type="expression" dxfId="15" priority="3" stopIfTrue="1">
      <formula>#REF!&lt;&gt;""</formula>
    </cfRule>
  </conditionalFormatting>
  <conditionalFormatting sqref="H35 H42">
    <cfRule type="expression" dxfId="14" priority="2" stopIfTrue="1">
      <formula>$C35&lt;&gt;""</formula>
    </cfRule>
  </conditionalFormatting>
  <pageMargins left="0.5" right="0.13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4" enableFormatConditionsCalculation="0">
    <tabColor indexed="31"/>
  </sheetPr>
  <dimension ref="A1:L84"/>
  <sheetViews>
    <sheetView topLeftCell="B32" zoomScale="90" zoomScaleNormal="90" workbookViewId="0">
      <selection activeCell="B41" sqref="A41:XFD53"/>
    </sheetView>
  </sheetViews>
  <sheetFormatPr defaultRowHeight="15"/>
  <cols>
    <col min="1" max="1" width="5.140625" style="6" hidden="1" customWidth="1"/>
    <col min="2" max="2" width="10.7109375" style="6" customWidth="1"/>
    <col min="3" max="3" width="8.7109375" style="6" customWidth="1"/>
    <col min="4" max="4" width="10.28515625" style="6" customWidth="1"/>
    <col min="5" max="5" width="48.85546875" style="6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5" style="6" customWidth="1"/>
    <col min="10" max="10" width="11.140625" style="6" customWidth="1"/>
    <col min="11" max="11" width="15.85546875" style="6" customWidth="1"/>
    <col min="12" max="12" width="11.2851562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51" t="s">
        <v>87</v>
      </c>
      <c r="J1" s="51"/>
      <c r="K1" s="51"/>
      <c r="L1" s="51"/>
    </row>
    <row r="2" spans="1:12" s="11" customFormat="1" ht="16.5" customHeight="1">
      <c r="B2" s="1" t="s">
        <v>24</v>
      </c>
      <c r="C2" s="34"/>
      <c r="D2" s="34"/>
      <c r="E2" s="34"/>
      <c r="F2" s="34"/>
      <c r="G2" s="34"/>
      <c r="I2" s="52" t="s">
        <v>85</v>
      </c>
      <c r="J2" s="52"/>
      <c r="K2" s="52"/>
      <c r="L2" s="52"/>
    </row>
    <row r="3" spans="1:12" s="11" customFormat="1" ht="16.5" customHeight="1">
      <c r="B3" s="9"/>
      <c r="C3" s="12"/>
      <c r="D3" s="12"/>
      <c r="E3" s="34"/>
      <c r="F3" s="34"/>
      <c r="G3" s="34"/>
      <c r="I3" s="52"/>
      <c r="J3" s="52"/>
      <c r="K3" s="52"/>
      <c r="L3" s="52"/>
    </row>
    <row r="4" spans="1:12" s="11" customFormat="1" ht="6.75" customHeight="1">
      <c r="B4" s="34"/>
      <c r="C4" s="34"/>
      <c r="D4" s="34"/>
      <c r="E4" s="34"/>
      <c r="F4" s="34"/>
      <c r="G4" s="34"/>
      <c r="I4" s="35"/>
      <c r="J4" s="35"/>
      <c r="K4" s="35"/>
      <c r="L4" s="35"/>
    </row>
    <row r="5" spans="1:12" ht="24.75" customHeight="1">
      <c r="B5" s="53" t="s">
        <v>88</v>
      </c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>
      <c r="B6" s="56" t="s">
        <v>89</v>
      </c>
      <c r="C6" s="56"/>
      <c r="D6" s="56"/>
      <c r="E6" s="56"/>
      <c r="F6" s="56"/>
      <c r="G6" s="56"/>
      <c r="H6" s="56"/>
      <c r="I6" s="56"/>
      <c r="J6" s="56"/>
      <c r="K6" s="56"/>
      <c r="L6" s="56"/>
    </row>
    <row r="7" spans="1:12">
      <c r="B7" s="56" t="s">
        <v>90</v>
      </c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>
      <c r="B8" s="56" t="s">
        <v>91</v>
      </c>
      <c r="C8" s="56"/>
      <c r="D8" s="56"/>
      <c r="E8" s="56"/>
      <c r="F8" s="56"/>
      <c r="G8" s="56"/>
      <c r="H8" s="56"/>
      <c r="I8" s="56"/>
      <c r="J8" s="56"/>
      <c r="K8" s="56"/>
      <c r="L8" s="56"/>
    </row>
    <row r="9" spans="1:12" ht="30" customHeight="1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ht="20.25" customHeight="1">
      <c r="B10" s="54" t="s">
        <v>10</v>
      </c>
      <c r="C10" s="50" t="s">
        <v>92</v>
      </c>
      <c r="D10" s="50"/>
      <c r="E10" s="50" t="s">
        <v>1</v>
      </c>
      <c r="F10" s="54" t="s">
        <v>29</v>
      </c>
      <c r="G10" s="54" t="s">
        <v>30</v>
      </c>
      <c r="H10" s="54" t="s">
        <v>11</v>
      </c>
      <c r="I10" s="50" t="s">
        <v>12</v>
      </c>
      <c r="J10" s="50"/>
      <c r="K10" s="50" t="s">
        <v>94</v>
      </c>
      <c r="L10" s="50" t="s">
        <v>2</v>
      </c>
    </row>
    <row r="11" spans="1:12" ht="30">
      <c r="B11" s="55"/>
      <c r="C11" s="36" t="s">
        <v>76</v>
      </c>
      <c r="D11" s="36" t="s">
        <v>93</v>
      </c>
      <c r="E11" s="50"/>
      <c r="F11" s="55"/>
      <c r="G11" s="55"/>
      <c r="H11" s="55"/>
      <c r="I11" s="36" t="s">
        <v>13</v>
      </c>
      <c r="J11" s="36" t="s">
        <v>14</v>
      </c>
      <c r="K11" s="36" t="s">
        <v>13</v>
      </c>
      <c r="L11" s="36" t="s">
        <v>14</v>
      </c>
    </row>
    <row r="12" spans="1:12" s="14" customFormat="1" ht="19.5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15</v>
      </c>
      <c r="I12" s="13">
        <v>1</v>
      </c>
      <c r="J12" s="13">
        <v>2</v>
      </c>
      <c r="K12" s="13">
        <v>3</v>
      </c>
      <c r="L12" s="13" t="s">
        <v>7</v>
      </c>
    </row>
    <row r="13" spans="1:12" s="26" customFormat="1" ht="20.25" customHeight="1">
      <c r="B13" s="24"/>
      <c r="C13" s="24"/>
      <c r="D13" s="24"/>
      <c r="E13" s="24" t="s">
        <v>16</v>
      </c>
      <c r="F13" s="24"/>
      <c r="G13" s="24"/>
      <c r="H13" s="29"/>
      <c r="I13" s="23"/>
      <c r="J13" s="24"/>
      <c r="K13" s="30">
        <f>'03'!K75</f>
        <v>232695698</v>
      </c>
      <c r="L13" s="24"/>
    </row>
    <row r="14" spans="1:12" ht="23.25" customHeight="1">
      <c r="A14" s="6" t="str">
        <f t="shared" ref="A14:A45" si="0">C14&amp;D14</f>
        <v>GBN42098</v>
      </c>
      <c r="B14" s="3">
        <v>42098</v>
      </c>
      <c r="C14" s="4" t="s">
        <v>77</v>
      </c>
      <c r="D14" s="3">
        <v>42098</v>
      </c>
      <c r="E14" s="5" t="s">
        <v>97</v>
      </c>
      <c r="F14" s="32"/>
      <c r="G14" s="5"/>
      <c r="H14" s="21" t="s">
        <v>22</v>
      </c>
      <c r="I14" s="16">
        <v>2500</v>
      </c>
      <c r="J14" s="5"/>
      <c r="K14" s="42">
        <f>MAX(K13+I14-J14-L13,0)</f>
        <v>232698198</v>
      </c>
      <c r="L14" s="42">
        <f>MAX(L13+J14-K13-I14,0)</f>
        <v>0</v>
      </c>
    </row>
    <row r="15" spans="1:12" ht="23.25" customHeight="1">
      <c r="A15" s="6" t="str">
        <f t="shared" si="0"/>
        <v>GBN42098</v>
      </c>
      <c r="B15" s="3">
        <v>42098</v>
      </c>
      <c r="C15" s="4" t="s">
        <v>77</v>
      </c>
      <c r="D15" s="3">
        <v>42098</v>
      </c>
      <c r="E15" s="5" t="s">
        <v>109</v>
      </c>
      <c r="F15" s="32"/>
      <c r="G15" s="5"/>
      <c r="H15" s="21" t="s">
        <v>22</v>
      </c>
      <c r="I15" s="16">
        <v>2000</v>
      </c>
      <c r="J15" s="5"/>
      <c r="K15" s="42">
        <f t="shared" ref="K15:K44" si="1">MAX(K14+I15-J15-L14,0)</f>
        <v>232700198</v>
      </c>
      <c r="L15" s="42">
        <f t="shared" ref="L15:L44" si="2">MAX(L14+J15-K14-I15,0)</f>
        <v>0</v>
      </c>
    </row>
    <row r="16" spans="1:12" ht="23.25" customHeight="1">
      <c r="A16" s="6" t="str">
        <f t="shared" si="0"/>
        <v>GBN42098</v>
      </c>
      <c r="B16" s="3">
        <v>42098</v>
      </c>
      <c r="C16" s="4" t="s">
        <v>77</v>
      </c>
      <c r="D16" s="3">
        <v>42098</v>
      </c>
      <c r="E16" s="5" t="s">
        <v>109</v>
      </c>
      <c r="F16" s="32"/>
      <c r="G16" s="5"/>
      <c r="H16" s="21" t="s">
        <v>22</v>
      </c>
      <c r="I16" s="16">
        <v>2500</v>
      </c>
      <c r="J16" s="5"/>
      <c r="K16" s="42">
        <f t="shared" si="1"/>
        <v>232702698</v>
      </c>
      <c r="L16" s="42">
        <f t="shared" si="2"/>
        <v>0</v>
      </c>
    </row>
    <row r="17" spans="1:12" ht="23.25" customHeight="1">
      <c r="A17" s="6" t="str">
        <f t="shared" si="0"/>
        <v>GBN42098</v>
      </c>
      <c r="B17" s="3">
        <v>42098</v>
      </c>
      <c r="C17" s="4" t="s">
        <v>77</v>
      </c>
      <c r="D17" s="3">
        <v>42098</v>
      </c>
      <c r="E17" s="5" t="s">
        <v>109</v>
      </c>
      <c r="F17" s="32"/>
      <c r="G17" s="5"/>
      <c r="H17" s="21" t="s">
        <v>22</v>
      </c>
      <c r="I17" s="16">
        <v>3500</v>
      </c>
      <c r="J17" s="5"/>
      <c r="K17" s="42">
        <f t="shared" si="1"/>
        <v>232706198</v>
      </c>
      <c r="L17" s="42">
        <f t="shared" si="2"/>
        <v>0</v>
      </c>
    </row>
    <row r="18" spans="1:12" ht="23.25" customHeight="1">
      <c r="A18" s="6" t="str">
        <f t="shared" si="0"/>
        <v>GBN42098</v>
      </c>
      <c r="B18" s="3">
        <v>42098</v>
      </c>
      <c r="C18" s="4" t="s">
        <v>77</v>
      </c>
      <c r="D18" s="3">
        <v>42098</v>
      </c>
      <c r="E18" s="5" t="s">
        <v>109</v>
      </c>
      <c r="F18" s="32"/>
      <c r="G18" s="5"/>
      <c r="H18" s="21" t="s">
        <v>22</v>
      </c>
      <c r="I18" s="16">
        <v>2100</v>
      </c>
      <c r="J18" s="5"/>
      <c r="K18" s="42">
        <f t="shared" si="1"/>
        <v>232708298</v>
      </c>
      <c r="L18" s="42">
        <f t="shared" si="2"/>
        <v>0</v>
      </c>
    </row>
    <row r="19" spans="1:12" ht="23.25" customHeight="1">
      <c r="A19" s="6" t="str">
        <f t="shared" si="0"/>
        <v>GBN42098</v>
      </c>
      <c r="B19" s="3">
        <v>42098</v>
      </c>
      <c r="C19" s="4" t="s">
        <v>77</v>
      </c>
      <c r="D19" s="3">
        <v>42098</v>
      </c>
      <c r="E19" s="5" t="s">
        <v>109</v>
      </c>
      <c r="F19" s="32"/>
      <c r="G19" s="5"/>
      <c r="H19" s="21" t="s">
        <v>22</v>
      </c>
      <c r="I19" s="16">
        <v>2000</v>
      </c>
      <c r="J19" s="5"/>
      <c r="K19" s="42">
        <f t="shared" si="1"/>
        <v>232710298</v>
      </c>
      <c r="L19" s="42">
        <f t="shared" si="2"/>
        <v>0</v>
      </c>
    </row>
    <row r="20" spans="1:12" ht="23.25" customHeight="1">
      <c r="A20" s="6" t="str">
        <f t="shared" si="0"/>
        <v>GBN42098</v>
      </c>
      <c r="B20" s="3">
        <v>42098</v>
      </c>
      <c r="C20" s="4" t="s">
        <v>77</v>
      </c>
      <c r="D20" s="3">
        <v>42098</v>
      </c>
      <c r="E20" s="5" t="s">
        <v>109</v>
      </c>
      <c r="F20" s="32"/>
      <c r="G20" s="5"/>
      <c r="H20" s="21" t="s">
        <v>22</v>
      </c>
      <c r="I20" s="16">
        <v>2000</v>
      </c>
      <c r="J20" s="5"/>
      <c r="K20" s="42">
        <f t="shared" si="1"/>
        <v>232712298</v>
      </c>
      <c r="L20" s="42">
        <f t="shared" si="2"/>
        <v>0</v>
      </c>
    </row>
    <row r="21" spans="1:12" ht="23.25" customHeight="1">
      <c r="A21" s="6" t="str">
        <f t="shared" si="0"/>
        <v>GBN42098</v>
      </c>
      <c r="B21" s="3">
        <v>42098</v>
      </c>
      <c r="C21" s="4" t="s">
        <v>77</v>
      </c>
      <c r="D21" s="3">
        <v>42098</v>
      </c>
      <c r="E21" s="5" t="s">
        <v>109</v>
      </c>
      <c r="F21" s="32"/>
      <c r="G21" s="5"/>
      <c r="H21" s="21" t="s">
        <v>22</v>
      </c>
      <c r="I21" s="16">
        <v>2000</v>
      </c>
      <c r="J21" s="5"/>
      <c r="K21" s="42">
        <f t="shared" si="1"/>
        <v>232714298</v>
      </c>
      <c r="L21" s="42">
        <f t="shared" si="2"/>
        <v>0</v>
      </c>
    </row>
    <row r="22" spans="1:12" ht="23.25" customHeight="1">
      <c r="A22" s="6" t="str">
        <f t="shared" si="0"/>
        <v>GBN42098</v>
      </c>
      <c r="B22" s="3">
        <v>42098</v>
      </c>
      <c r="C22" s="4" t="s">
        <v>77</v>
      </c>
      <c r="D22" s="3">
        <v>42098</v>
      </c>
      <c r="E22" s="5" t="s">
        <v>109</v>
      </c>
      <c r="F22" s="5"/>
      <c r="G22" s="5"/>
      <c r="H22" s="21" t="s">
        <v>22</v>
      </c>
      <c r="I22" s="16">
        <v>2500</v>
      </c>
      <c r="J22" s="5"/>
      <c r="K22" s="42">
        <f t="shared" si="1"/>
        <v>232716798</v>
      </c>
      <c r="L22" s="42">
        <f t="shared" si="2"/>
        <v>0</v>
      </c>
    </row>
    <row r="23" spans="1:12" ht="23.25" customHeight="1">
      <c r="A23" s="6" t="str">
        <f t="shared" si="0"/>
        <v>GBN42115</v>
      </c>
      <c r="B23" s="3">
        <v>42115</v>
      </c>
      <c r="C23" s="4" t="s">
        <v>77</v>
      </c>
      <c r="D23" s="3">
        <v>42115</v>
      </c>
      <c r="E23" s="22" t="s">
        <v>109</v>
      </c>
      <c r="F23" s="22"/>
      <c r="G23" s="5"/>
      <c r="H23" s="21" t="s">
        <v>22</v>
      </c>
      <c r="I23" s="16">
        <v>2500</v>
      </c>
      <c r="J23" s="5"/>
      <c r="K23" s="42">
        <f t="shared" si="1"/>
        <v>232719298</v>
      </c>
      <c r="L23" s="42">
        <f t="shared" si="2"/>
        <v>0</v>
      </c>
    </row>
    <row r="24" spans="1:12" ht="23.25" customHeight="1">
      <c r="B24" s="3">
        <v>42097</v>
      </c>
      <c r="C24" s="15" t="s">
        <v>86</v>
      </c>
      <c r="D24" s="3">
        <v>42097</v>
      </c>
      <c r="E24" s="15" t="s">
        <v>241</v>
      </c>
      <c r="F24" s="15"/>
      <c r="G24" s="15"/>
      <c r="H24" s="21" t="s">
        <v>79</v>
      </c>
      <c r="I24" s="15">
        <v>41180</v>
      </c>
      <c r="J24" s="15"/>
      <c r="K24" s="42">
        <f t="shared" si="1"/>
        <v>232760478</v>
      </c>
      <c r="L24" s="42">
        <f t="shared" si="2"/>
        <v>0</v>
      </c>
    </row>
    <row r="25" spans="1:12" ht="23.25" customHeight="1">
      <c r="A25" s="6" t="str">
        <f t="shared" si="0"/>
        <v>013807642100</v>
      </c>
      <c r="B25" s="3">
        <v>42100</v>
      </c>
      <c r="C25" s="4" t="s">
        <v>242</v>
      </c>
      <c r="D25" s="3">
        <v>42100</v>
      </c>
      <c r="E25" s="5" t="s">
        <v>243</v>
      </c>
      <c r="F25" s="5"/>
      <c r="G25" s="5"/>
      <c r="H25" s="21" t="s">
        <v>21</v>
      </c>
      <c r="I25" s="16">
        <v>2026490</v>
      </c>
      <c r="J25" s="5"/>
      <c r="K25" s="42">
        <f t="shared" si="1"/>
        <v>234786968</v>
      </c>
      <c r="L25" s="42">
        <f t="shared" si="2"/>
        <v>0</v>
      </c>
    </row>
    <row r="26" spans="1:12" ht="23.25" customHeight="1">
      <c r="A26" s="6" t="str">
        <f t="shared" si="0"/>
        <v>018275642110</v>
      </c>
      <c r="B26" s="3">
        <v>42110</v>
      </c>
      <c r="C26" s="4" t="s">
        <v>244</v>
      </c>
      <c r="D26" s="3">
        <v>42110</v>
      </c>
      <c r="E26" s="5" t="s">
        <v>137</v>
      </c>
      <c r="F26" s="32"/>
      <c r="G26" s="5"/>
      <c r="H26" s="21" t="s">
        <v>21</v>
      </c>
      <c r="I26" s="16">
        <v>1714540</v>
      </c>
      <c r="J26" s="5"/>
      <c r="K26" s="42">
        <f t="shared" si="1"/>
        <v>236501508</v>
      </c>
      <c r="L26" s="42">
        <f t="shared" si="2"/>
        <v>0</v>
      </c>
    </row>
    <row r="27" spans="1:12" ht="23.25" customHeight="1">
      <c r="A27" s="6" t="str">
        <f t="shared" si="0"/>
        <v>018441142121</v>
      </c>
      <c r="B27" s="3">
        <v>42121</v>
      </c>
      <c r="C27" s="4" t="s">
        <v>245</v>
      </c>
      <c r="D27" s="3">
        <v>42121</v>
      </c>
      <c r="E27" s="5" t="s">
        <v>246</v>
      </c>
      <c r="F27" s="32"/>
      <c r="G27" s="5"/>
      <c r="H27" s="21" t="s">
        <v>21</v>
      </c>
      <c r="I27" s="16">
        <v>2043440</v>
      </c>
      <c r="J27" s="5"/>
      <c r="K27" s="42">
        <f t="shared" si="1"/>
        <v>238544948</v>
      </c>
      <c r="L27" s="42">
        <f t="shared" si="2"/>
        <v>0</v>
      </c>
    </row>
    <row r="28" spans="1:12" ht="23.25" customHeight="1">
      <c r="A28" s="6" t="str">
        <f t="shared" si="0"/>
        <v>000056142103</v>
      </c>
      <c r="B28" s="3">
        <v>42103</v>
      </c>
      <c r="C28" s="4" t="s">
        <v>247</v>
      </c>
      <c r="D28" s="3">
        <v>42103</v>
      </c>
      <c r="E28" s="5" t="s">
        <v>248</v>
      </c>
      <c r="F28" s="32"/>
      <c r="G28" s="5"/>
      <c r="H28" s="21" t="s">
        <v>21</v>
      </c>
      <c r="I28" s="16">
        <v>6132000</v>
      </c>
      <c r="J28" s="5"/>
      <c r="K28" s="42">
        <f t="shared" si="1"/>
        <v>244676948</v>
      </c>
      <c r="L28" s="42">
        <f t="shared" si="2"/>
        <v>0</v>
      </c>
    </row>
    <row r="29" spans="1:12" ht="23.25" customHeight="1">
      <c r="A29" s="6" t="str">
        <f t="shared" si="0"/>
        <v>000064642117</v>
      </c>
      <c r="B29" s="3">
        <v>42117</v>
      </c>
      <c r="C29" s="4" t="s">
        <v>249</v>
      </c>
      <c r="D29" s="3">
        <v>42117</v>
      </c>
      <c r="E29" s="22" t="s">
        <v>248</v>
      </c>
      <c r="F29" s="32"/>
      <c r="G29" s="5"/>
      <c r="H29" s="21" t="s">
        <v>21</v>
      </c>
      <c r="I29" s="16">
        <v>1331114</v>
      </c>
      <c r="J29" s="5"/>
      <c r="K29" s="42">
        <f t="shared" si="1"/>
        <v>246008062</v>
      </c>
      <c r="L29" s="42">
        <f t="shared" si="2"/>
        <v>0</v>
      </c>
    </row>
    <row r="30" spans="1:12" ht="23.25" customHeight="1">
      <c r="A30" s="6" t="str">
        <f t="shared" si="0"/>
        <v>001434942120</v>
      </c>
      <c r="B30" s="3">
        <v>42120</v>
      </c>
      <c r="C30" s="4" t="s">
        <v>250</v>
      </c>
      <c r="D30" s="3">
        <v>42120</v>
      </c>
      <c r="E30" s="5" t="s">
        <v>251</v>
      </c>
      <c r="F30" s="32"/>
      <c r="G30" s="5"/>
      <c r="H30" s="21" t="s">
        <v>21</v>
      </c>
      <c r="I30" s="16">
        <v>590226</v>
      </c>
      <c r="J30" s="5"/>
      <c r="K30" s="42">
        <f t="shared" si="1"/>
        <v>246598288</v>
      </c>
      <c r="L30" s="42">
        <f t="shared" si="2"/>
        <v>0</v>
      </c>
    </row>
    <row r="31" spans="1:12" ht="26.25" customHeight="1">
      <c r="A31" s="6" t="str">
        <f t="shared" si="0"/>
        <v>C0142038</v>
      </c>
      <c r="B31" s="3">
        <v>42095</v>
      </c>
      <c r="C31" s="4" t="s">
        <v>31</v>
      </c>
      <c r="D31" s="3">
        <v>42038</v>
      </c>
      <c r="E31" s="22" t="s">
        <v>252</v>
      </c>
      <c r="F31" s="32"/>
      <c r="G31" s="5"/>
      <c r="H31" s="21" t="s">
        <v>190</v>
      </c>
      <c r="I31" s="16">
        <v>188180</v>
      </c>
      <c r="J31" s="5"/>
      <c r="K31" s="42">
        <f t="shared" si="1"/>
        <v>246786468</v>
      </c>
      <c r="L31" s="42">
        <f t="shared" si="2"/>
        <v>0</v>
      </c>
    </row>
    <row r="32" spans="1:12" ht="26.25" customHeight="1">
      <c r="A32" s="6" t="str">
        <f t="shared" si="0"/>
        <v>C0142038</v>
      </c>
      <c r="B32" s="3">
        <v>42095</v>
      </c>
      <c r="C32" s="4" t="s">
        <v>31</v>
      </c>
      <c r="D32" s="3">
        <v>42038</v>
      </c>
      <c r="E32" s="22" t="s">
        <v>122</v>
      </c>
      <c r="F32" s="33"/>
      <c r="G32" s="31"/>
      <c r="H32" s="21" t="s">
        <v>190</v>
      </c>
      <c r="I32" s="16">
        <v>720000</v>
      </c>
      <c r="J32" s="5"/>
      <c r="K32" s="42">
        <f t="shared" si="1"/>
        <v>247506468</v>
      </c>
      <c r="L32" s="42">
        <f t="shared" si="2"/>
        <v>0</v>
      </c>
    </row>
    <row r="33" spans="1:12" ht="26.25" customHeight="1">
      <c r="A33" s="6" t="str">
        <f t="shared" si="0"/>
        <v>C0242094</v>
      </c>
      <c r="B33" s="3">
        <v>42095</v>
      </c>
      <c r="C33" s="4" t="s">
        <v>32</v>
      </c>
      <c r="D33" s="3">
        <v>42094</v>
      </c>
      <c r="E33" s="5" t="s">
        <v>81</v>
      </c>
      <c r="F33" s="33"/>
      <c r="G33" s="31"/>
      <c r="H33" s="21" t="s">
        <v>190</v>
      </c>
      <c r="I33" s="16">
        <v>223598</v>
      </c>
      <c r="J33" s="5"/>
      <c r="K33" s="42">
        <f t="shared" si="1"/>
        <v>247730066</v>
      </c>
      <c r="L33" s="42">
        <f t="shared" si="2"/>
        <v>0</v>
      </c>
    </row>
    <row r="34" spans="1:12" ht="26.25" customHeight="1">
      <c r="A34" s="6" t="str">
        <f t="shared" si="0"/>
        <v>C0442095</v>
      </c>
      <c r="B34" s="3">
        <v>42095</v>
      </c>
      <c r="C34" s="4" t="s">
        <v>34</v>
      </c>
      <c r="D34" s="3">
        <v>42095</v>
      </c>
      <c r="E34" s="5" t="s">
        <v>253</v>
      </c>
      <c r="F34" s="32"/>
      <c r="G34" s="5"/>
      <c r="H34" s="21" t="s">
        <v>190</v>
      </c>
      <c r="I34" s="16">
        <v>82898</v>
      </c>
      <c r="J34" s="5"/>
      <c r="K34" s="42">
        <f t="shared" si="1"/>
        <v>247812964</v>
      </c>
      <c r="L34" s="42">
        <f t="shared" si="2"/>
        <v>0</v>
      </c>
    </row>
    <row r="35" spans="1:12" ht="26.25" customHeight="1">
      <c r="A35" s="6" t="str">
        <f t="shared" si="0"/>
        <v>C0542100</v>
      </c>
      <c r="B35" s="3">
        <v>42100</v>
      </c>
      <c r="C35" s="4" t="s">
        <v>35</v>
      </c>
      <c r="D35" s="3">
        <v>42100</v>
      </c>
      <c r="E35" s="5" t="s">
        <v>254</v>
      </c>
      <c r="F35" s="5"/>
      <c r="G35" s="5"/>
      <c r="H35" s="21" t="s">
        <v>190</v>
      </c>
      <c r="I35" s="16">
        <v>931200</v>
      </c>
      <c r="J35" s="5"/>
      <c r="K35" s="42">
        <f t="shared" si="1"/>
        <v>248744164</v>
      </c>
      <c r="L35" s="42">
        <f t="shared" si="2"/>
        <v>0</v>
      </c>
    </row>
    <row r="36" spans="1:12" ht="26.25" customHeight="1">
      <c r="A36" s="6" t="str">
        <f t="shared" si="0"/>
        <v>C0742100</v>
      </c>
      <c r="B36" s="3">
        <v>42100</v>
      </c>
      <c r="C36" s="4" t="s">
        <v>37</v>
      </c>
      <c r="D36" s="3">
        <v>42100</v>
      </c>
      <c r="E36" s="5" t="s">
        <v>255</v>
      </c>
      <c r="F36" s="32"/>
      <c r="G36" s="5"/>
      <c r="H36" s="21" t="s">
        <v>190</v>
      </c>
      <c r="I36" s="16">
        <v>1552000</v>
      </c>
      <c r="J36" s="5"/>
      <c r="K36" s="42">
        <f t="shared" si="1"/>
        <v>250296164</v>
      </c>
      <c r="L36" s="42">
        <f t="shared" si="2"/>
        <v>0</v>
      </c>
    </row>
    <row r="37" spans="1:12" ht="26.25" customHeight="1">
      <c r="A37" s="6" t="str">
        <f t="shared" si="0"/>
        <v>C0842080</v>
      </c>
      <c r="B37" s="3">
        <v>42100</v>
      </c>
      <c r="C37" s="4" t="s">
        <v>38</v>
      </c>
      <c r="D37" s="3">
        <v>42080</v>
      </c>
      <c r="E37" s="5" t="s">
        <v>256</v>
      </c>
      <c r="F37" s="32"/>
      <c r="G37" s="5"/>
      <c r="H37" s="21" t="s">
        <v>190</v>
      </c>
      <c r="I37" s="16">
        <v>126818</v>
      </c>
      <c r="J37" s="5"/>
      <c r="K37" s="42">
        <f t="shared" si="1"/>
        <v>250422982</v>
      </c>
      <c r="L37" s="42">
        <f t="shared" si="2"/>
        <v>0</v>
      </c>
    </row>
    <row r="38" spans="1:12" ht="26.25" customHeight="1">
      <c r="A38" s="6" t="str">
        <f t="shared" si="0"/>
        <v>C0842094</v>
      </c>
      <c r="B38" s="3">
        <v>42100</v>
      </c>
      <c r="C38" s="4" t="s">
        <v>38</v>
      </c>
      <c r="D38" s="3">
        <v>42094</v>
      </c>
      <c r="E38" s="5" t="s">
        <v>122</v>
      </c>
      <c r="F38" s="32"/>
      <c r="G38" s="5"/>
      <c r="H38" s="21" t="s">
        <v>190</v>
      </c>
      <c r="I38" s="16">
        <v>720000</v>
      </c>
      <c r="J38" s="5"/>
      <c r="K38" s="42">
        <f t="shared" si="1"/>
        <v>251142982</v>
      </c>
      <c r="L38" s="42">
        <f t="shared" si="2"/>
        <v>0</v>
      </c>
    </row>
    <row r="39" spans="1:12" ht="26.25" customHeight="1">
      <c r="A39" s="6" t="str">
        <f t="shared" si="0"/>
        <v>C1142101</v>
      </c>
      <c r="B39" s="3">
        <v>42101</v>
      </c>
      <c r="C39" s="4" t="s">
        <v>41</v>
      </c>
      <c r="D39" s="3">
        <v>42101</v>
      </c>
      <c r="E39" s="5" t="s">
        <v>68</v>
      </c>
      <c r="F39" s="32"/>
      <c r="G39" s="5"/>
      <c r="H39" s="21" t="s">
        <v>190</v>
      </c>
      <c r="I39" s="16">
        <v>247825</v>
      </c>
      <c r="J39" s="5"/>
      <c r="K39" s="42">
        <f t="shared" si="1"/>
        <v>251390807</v>
      </c>
      <c r="L39" s="42">
        <f t="shared" si="2"/>
        <v>0</v>
      </c>
    </row>
    <row r="40" spans="1:12" ht="26.25" customHeight="1">
      <c r="A40" s="6" t="str">
        <f t="shared" si="0"/>
        <v>C1242103</v>
      </c>
      <c r="B40" s="3">
        <v>42103</v>
      </c>
      <c r="C40" s="4" t="s">
        <v>42</v>
      </c>
      <c r="D40" s="3">
        <v>42103</v>
      </c>
      <c r="E40" s="5" t="s">
        <v>253</v>
      </c>
      <c r="F40" s="32"/>
      <c r="G40" s="5"/>
      <c r="H40" s="21" t="s">
        <v>190</v>
      </c>
      <c r="I40" s="16">
        <v>134913</v>
      </c>
      <c r="J40" s="5"/>
      <c r="K40" s="42">
        <f t="shared" si="1"/>
        <v>251525720</v>
      </c>
      <c r="L40" s="42">
        <f t="shared" si="2"/>
        <v>0</v>
      </c>
    </row>
    <row r="41" spans="1:12" ht="23.25" customHeight="1">
      <c r="A41" s="6" t="str">
        <f t="shared" si="0"/>
        <v>C1342104</v>
      </c>
      <c r="B41" s="3">
        <v>42104</v>
      </c>
      <c r="C41" s="4" t="s">
        <v>43</v>
      </c>
      <c r="D41" s="3">
        <v>42104</v>
      </c>
      <c r="E41" s="5" t="s">
        <v>257</v>
      </c>
      <c r="F41" s="32"/>
      <c r="G41" s="5"/>
      <c r="H41" s="21" t="s">
        <v>190</v>
      </c>
      <c r="I41" s="16">
        <v>232381</v>
      </c>
      <c r="J41" s="5"/>
      <c r="K41" s="42">
        <f t="shared" si="1"/>
        <v>251758101</v>
      </c>
      <c r="L41" s="42">
        <f t="shared" si="2"/>
        <v>0</v>
      </c>
    </row>
    <row r="42" spans="1:12" ht="23.25" customHeight="1">
      <c r="A42" s="6" t="str">
        <f t="shared" si="0"/>
        <v>C1442104</v>
      </c>
      <c r="B42" s="3">
        <v>42104</v>
      </c>
      <c r="C42" s="4" t="s">
        <v>44</v>
      </c>
      <c r="D42" s="3">
        <v>42104</v>
      </c>
      <c r="E42" s="5" t="s">
        <v>253</v>
      </c>
      <c r="F42" s="32"/>
      <c r="G42" s="5"/>
      <c r="H42" s="21" t="s">
        <v>190</v>
      </c>
      <c r="I42" s="16">
        <v>52015</v>
      </c>
      <c r="J42" s="5"/>
      <c r="K42" s="42">
        <f t="shared" si="1"/>
        <v>251810116</v>
      </c>
      <c r="L42" s="42">
        <f t="shared" si="2"/>
        <v>0</v>
      </c>
    </row>
    <row r="43" spans="1:12" ht="23.25" customHeight="1">
      <c r="A43" s="6" t="str">
        <f t="shared" si="0"/>
        <v>C1542062</v>
      </c>
      <c r="B43" s="3">
        <v>42105</v>
      </c>
      <c r="C43" s="4" t="s">
        <v>45</v>
      </c>
      <c r="D43" s="3">
        <v>42062</v>
      </c>
      <c r="E43" s="22" t="s">
        <v>256</v>
      </c>
      <c r="F43" s="32"/>
      <c r="G43" s="5"/>
      <c r="H43" s="21" t="s">
        <v>190</v>
      </c>
      <c r="I43" s="16">
        <v>153636</v>
      </c>
      <c r="J43" s="5"/>
      <c r="K43" s="42">
        <f t="shared" si="1"/>
        <v>251963752</v>
      </c>
      <c r="L43" s="42">
        <f t="shared" si="2"/>
        <v>0</v>
      </c>
    </row>
    <row r="44" spans="1:12" ht="23.25" customHeight="1">
      <c r="A44" s="6" t="str">
        <f t="shared" si="0"/>
        <v>C1542064</v>
      </c>
      <c r="B44" s="3">
        <v>42105</v>
      </c>
      <c r="C44" s="4" t="s">
        <v>45</v>
      </c>
      <c r="D44" s="3">
        <v>42064</v>
      </c>
      <c r="E44" s="5" t="s">
        <v>122</v>
      </c>
      <c r="F44" s="32"/>
      <c r="G44" s="5"/>
      <c r="H44" s="21" t="s">
        <v>190</v>
      </c>
      <c r="I44" s="16">
        <v>720000</v>
      </c>
      <c r="J44" s="5"/>
      <c r="K44" s="42">
        <f t="shared" si="1"/>
        <v>252683752</v>
      </c>
      <c r="L44" s="42">
        <f t="shared" si="2"/>
        <v>0</v>
      </c>
    </row>
    <row r="45" spans="1:12" ht="23.25" customHeight="1">
      <c r="A45" s="6" t="str">
        <f t="shared" si="0"/>
        <v>C1642105</v>
      </c>
      <c r="B45" s="3">
        <v>42105</v>
      </c>
      <c r="C45" s="4" t="s">
        <v>46</v>
      </c>
      <c r="D45" s="3">
        <v>42105</v>
      </c>
      <c r="E45" s="5" t="s">
        <v>253</v>
      </c>
      <c r="F45" s="32"/>
      <c r="G45" s="5"/>
      <c r="H45" s="21" t="s">
        <v>190</v>
      </c>
      <c r="I45" s="16">
        <v>89400</v>
      </c>
      <c r="J45" s="5"/>
      <c r="K45" s="42">
        <f t="shared" ref="K45:K67" si="3">MAX(K44+I45-J45-L44,0)</f>
        <v>252773152</v>
      </c>
      <c r="L45" s="42">
        <f t="shared" ref="L45:L67" si="4">MAX(L44+J45-K44-I45,0)</f>
        <v>0</v>
      </c>
    </row>
    <row r="46" spans="1:12" ht="23.25" customHeight="1">
      <c r="B46" s="3">
        <v>42109</v>
      </c>
      <c r="C46" s="4" t="s">
        <v>47</v>
      </c>
      <c r="D46" s="3">
        <v>42109</v>
      </c>
      <c r="E46" s="5" t="s">
        <v>258</v>
      </c>
      <c r="F46" s="32"/>
      <c r="G46" s="5"/>
      <c r="H46" s="21" t="s">
        <v>190</v>
      </c>
      <c r="I46" s="16">
        <v>290618</v>
      </c>
      <c r="J46" s="5"/>
      <c r="K46" s="42">
        <f t="shared" si="3"/>
        <v>253063770</v>
      </c>
      <c r="L46" s="42">
        <f t="shared" si="4"/>
        <v>0</v>
      </c>
    </row>
    <row r="47" spans="1:12" ht="23.25" customHeight="1">
      <c r="B47" s="3">
        <v>42109</v>
      </c>
      <c r="C47" s="4" t="s">
        <v>48</v>
      </c>
      <c r="D47" s="3">
        <v>42109</v>
      </c>
      <c r="E47" s="5" t="s">
        <v>81</v>
      </c>
      <c r="F47" s="32"/>
      <c r="G47" s="5"/>
      <c r="H47" s="21" t="s">
        <v>190</v>
      </c>
      <c r="I47" s="16">
        <v>830278</v>
      </c>
      <c r="J47" s="5"/>
      <c r="K47" s="42">
        <f t="shared" si="3"/>
        <v>253894048</v>
      </c>
      <c r="L47" s="42">
        <f t="shared" si="4"/>
        <v>0</v>
      </c>
    </row>
    <row r="48" spans="1:12" ht="23.25" customHeight="1">
      <c r="B48" s="3">
        <v>42109</v>
      </c>
      <c r="C48" s="4" t="s">
        <v>49</v>
      </c>
      <c r="D48" s="3">
        <v>42109</v>
      </c>
      <c r="E48" s="5" t="s">
        <v>80</v>
      </c>
      <c r="F48" s="32"/>
      <c r="G48" s="5"/>
      <c r="H48" s="21" t="s">
        <v>190</v>
      </c>
      <c r="I48" s="16">
        <v>24545</v>
      </c>
      <c r="J48" s="5"/>
      <c r="K48" s="42">
        <f t="shared" si="3"/>
        <v>253918593</v>
      </c>
      <c r="L48" s="42">
        <f t="shared" si="4"/>
        <v>0</v>
      </c>
    </row>
    <row r="49" spans="2:12" ht="23.25" customHeight="1">
      <c r="B49" s="3">
        <v>42109</v>
      </c>
      <c r="C49" s="4" t="s">
        <v>50</v>
      </c>
      <c r="D49" s="3">
        <v>42109</v>
      </c>
      <c r="E49" s="5" t="s">
        <v>259</v>
      </c>
      <c r="F49" s="32"/>
      <c r="G49" s="5"/>
      <c r="H49" s="21" t="s">
        <v>190</v>
      </c>
      <c r="I49" s="16">
        <v>214450</v>
      </c>
      <c r="J49" s="5"/>
      <c r="K49" s="42">
        <f t="shared" si="3"/>
        <v>254133043</v>
      </c>
      <c r="L49" s="42">
        <f t="shared" si="4"/>
        <v>0</v>
      </c>
    </row>
    <row r="50" spans="2:12" ht="23.25" customHeight="1">
      <c r="B50" s="3">
        <v>42109</v>
      </c>
      <c r="C50" s="4" t="s">
        <v>51</v>
      </c>
      <c r="D50" s="3">
        <v>42109</v>
      </c>
      <c r="E50" s="5" t="s">
        <v>253</v>
      </c>
      <c r="F50" s="32"/>
      <c r="G50" s="5"/>
      <c r="H50" s="21" t="s">
        <v>190</v>
      </c>
      <c r="I50" s="16">
        <v>113782</v>
      </c>
      <c r="J50" s="5"/>
      <c r="K50" s="42">
        <f t="shared" si="3"/>
        <v>254246825</v>
      </c>
      <c r="L50" s="42">
        <f t="shared" si="4"/>
        <v>0</v>
      </c>
    </row>
    <row r="51" spans="2:12" ht="23.25" customHeight="1">
      <c r="B51" s="3">
        <v>42110</v>
      </c>
      <c r="C51" s="4" t="s">
        <v>53</v>
      </c>
      <c r="D51" s="3">
        <v>42110</v>
      </c>
      <c r="E51" s="5" t="s">
        <v>260</v>
      </c>
      <c r="F51" s="32"/>
      <c r="G51" s="5"/>
      <c r="H51" s="21" t="s">
        <v>190</v>
      </c>
      <c r="I51" s="16">
        <v>1800000</v>
      </c>
      <c r="J51" s="5"/>
      <c r="K51" s="42">
        <f t="shared" si="3"/>
        <v>256046825</v>
      </c>
      <c r="L51" s="42">
        <f t="shared" si="4"/>
        <v>0</v>
      </c>
    </row>
    <row r="52" spans="2:12" ht="23.25" customHeight="1">
      <c r="B52" s="3">
        <v>42111</v>
      </c>
      <c r="C52" s="4" t="s">
        <v>55</v>
      </c>
      <c r="D52" s="3">
        <v>42111</v>
      </c>
      <c r="E52" s="5" t="s">
        <v>253</v>
      </c>
      <c r="F52" s="32"/>
      <c r="G52" s="5"/>
      <c r="H52" s="21" t="s">
        <v>190</v>
      </c>
      <c r="I52" s="16">
        <v>68269</v>
      </c>
      <c r="J52" s="5"/>
      <c r="K52" s="42">
        <f t="shared" si="3"/>
        <v>256115094</v>
      </c>
      <c r="L52" s="42">
        <f t="shared" si="4"/>
        <v>0</v>
      </c>
    </row>
    <row r="53" spans="2:12" ht="23.25" customHeight="1">
      <c r="B53" s="3">
        <v>42112</v>
      </c>
      <c r="C53" s="4" t="s">
        <v>56</v>
      </c>
      <c r="D53" s="3">
        <v>42112</v>
      </c>
      <c r="E53" s="5" t="s">
        <v>257</v>
      </c>
      <c r="F53" s="32"/>
      <c r="G53" s="5"/>
      <c r="H53" s="21" t="s">
        <v>190</v>
      </c>
      <c r="I53" s="16">
        <v>47619</v>
      </c>
      <c r="J53" s="5"/>
      <c r="K53" s="42">
        <f t="shared" si="3"/>
        <v>256162713</v>
      </c>
      <c r="L53" s="42">
        <f t="shared" si="4"/>
        <v>0</v>
      </c>
    </row>
    <row r="54" spans="2:12" ht="26.25" customHeight="1">
      <c r="B54" s="3">
        <v>42114</v>
      </c>
      <c r="C54" s="4" t="s">
        <v>57</v>
      </c>
      <c r="D54" s="3">
        <v>42114</v>
      </c>
      <c r="E54" s="5" t="s">
        <v>253</v>
      </c>
      <c r="F54" s="32"/>
      <c r="G54" s="5"/>
      <c r="H54" s="21" t="s">
        <v>190</v>
      </c>
      <c r="I54" s="16">
        <v>84524</v>
      </c>
      <c r="J54" s="5"/>
      <c r="K54" s="42">
        <f t="shared" si="3"/>
        <v>256247237</v>
      </c>
      <c r="L54" s="42">
        <f t="shared" si="4"/>
        <v>0</v>
      </c>
    </row>
    <row r="55" spans="2:12" ht="26.25" customHeight="1">
      <c r="B55" s="3">
        <v>42116</v>
      </c>
      <c r="C55" s="4" t="s">
        <v>60</v>
      </c>
      <c r="D55" s="3">
        <v>42116</v>
      </c>
      <c r="E55" s="5" t="s">
        <v>253</v>
      </c>
      <c r="F55" s="32"/>
      <c r="G55" s="5"/>
      <c r="H55" s="21" t="s">
        <v>190</v>
      </c>
      <c r="I55" s="16">
        <v>91025</v>
      </c>
      <c r="J55" s="5"/>
      <c r="K55" s="42">
        <f t="shared" si="3"/>
        <v>256338262</v>
      </c>
      <c r="L55" s="42">
        <f t="shared" si="4"/>
        <v>0</v>
      </c>
    </row>
    <row r="56" spans="2:12" ht="26.25" customHeight="1">
      <c r="B56" s="3">
        <v>42118</v>
      </c>
      <c r="C56" s="4" t="s">
        <v>61</v>
      </c>
      <c r="D56" s="3">
        <v>42118</v>
      </c>
      <c r="E56" s="5" t="s">
        <v>119</v>
      </c>
      <c r="F56" s="32"/>
      <c r="G56" s="5"/>
      <c r="H56" s="21" t="s">
        <v>190</v>
      </c>
      <c r="I56" s="16">
        <v>700000</v>
      </c>
      <c r="J56" s="5"/>
      <c r="K56" s="42">
        <f t="shared" si="3"/>
        <v>257038262</v>
      </c>
      <c r="L56" s="42">
        <f t="shared" si="4"/>
        <v>0</v>
      </c>
    </row>
    <row r="57" spans="2:12" ht="26.25" customHeight="1">
      <c r="B57" s="3">
        <v>42118</v>
      </c>
      <c r="C57" s="4" t="s">
        <v>64</v>
      </c>
      <c r="D57" s="3">
        <v>42118</v>
      </c>
      <c r="E57" s="5" t="s">
        <v>256</v>
      </c>
      <c r="F57" s="32"/>
      <c r="G57" s="5"/>
      <c r="H57" s="21" t="s">
        <v>190</v>
      </c>
      <c r="I57" s="16">
        <v>169999</v>
      </c>
      <c r="J57" s="5"/>
      <c r="K57" s="42">
        <f t="shared" si="3"/>
        <v>257208261</v>
      </c>
      <c r="L57" s="42">
        <f t="shared" si="4"/>
        <v>0</v>
      </c>
    </row>
    <row r="58" spans="2:12" ht="26.25" customHeight="1">
      <c r="B58" s="3">
        <v>42118</v>
      </c>
      <c r="C58" s="4" t="s">
        <v>64</v>
      </c>
      <c r="D58" s="3">
        <v>42118</v>
      </c>
      <c r="E58" s="5" t="s">
        <v>122</v>
      </c>
      <c r="F58" s="32"/>
      <c r="G58" s="5"/>
      <c r="H58" s="21" t="s">
        <v>190</v>
      </c>
      <c r="I58" s="16">
        <v>1080000</v>
      </c>
      <c r="J58" s="5"/>
      <c r="K58" s="42">
        <f t="shared" si="3"/>
        <v>258288261</v>
      </c>
      <c r="L58" s="42">
        <f t="shared" si="4"/>
        <v>0</v>
      </c>
    </row>
    <row r="59" spans="2:12" ht="23.25" customHeight="1">
      <c r="B59" s="3">
        <v>42119</v>
      </c>
      <c r="C59" s="4" t="s">
        <v>65</v>
      </c>
      <c r="D59" s="3">
        <v>42119</v>
      </c>
      <c r="E59" s="5" t="s">
        <v>253</v>
      </c>
      <c r="F59" s="32"/>
      <c r="G59" s="5"/>
      <c r="H59" s="21" t="s">
        <v>190</v>
      </c>
      <c r="I59" s="16">
        <v>63393</v>
      </c>
      <c r="J59" s="5"/>
      <c r="K59" s="42">
        <f t="shared" si="3"/>
        <v>258351654</v>
      </c>
      <c r="L59" s="42">
        <f t="shared" si="4"/>
        <v>0</v>
      </c>
    </row>
    <row r="60" spans="2:12" ht="23.25" customHeight="1">
      <c r="B60" s="3">
        <v>42121</v>
      </c>
      <c r="C60" s="4" t="s">
        <v>66</v>
      </c>
      <c r="D60" s="3">
        <v>42121</v>
      </c>
      <c r="E60" s="5" t="s">
        <v>261</v>
      </c>
      <c r="F60" s="32"/>
      <c r="G60" s="5"/>
      <c r="H60" s="21" t="s">
        <v>190</v>
      </c>
      <c r="I60" s="16">
        <v>1440000</v>
      </c>
      <c r="J60" s="5"/>
      <c r="K60" s="42">
        <f t="shared" si="3"/>
        <v>259791654</v>
      </c>
      <c r="L60" s="42">
        <f t="shared" si="4"/>
        <v>0</v>
      </c>
    </row>
    <row r="61" spans="2:12" ht="23.25" customHeight="1">
      <c r="B61" s="3">
        <v>42122</v>
      </c>
      <c r="C61" s="4" t="s">
        <v>67</v>
      </c>
      <c r="D61" s="3">
        <v>42122</v>
      </c>
      <c r="E61" s="5" t="s">
        <v>253</v>
      </c>
      <c r="F61" s="32"/>
      <c r="G61" s="5"/>
      <c r="H61" s="21" t="s">
        <v>190</v>
      </c>
      <c r="I61" s="16">
        <v>66644</v>
      </c>
      <c r="J61" s="5"/>
      <c r="K61" s="42">
        <f t="shared" si="3"/>
        <v>259858298</v>
      </c>
      <c r="L61" s="42">
        <f t="shared" si="4"/>
        <v>0</v>
      </c>
    </row>
    <row r="62" spans="2:12" ht="23.25" customHeight="1">
      <c r="B62" s="3">
        <v>42122</v>
      </c>
      <c r="C62" s="4" t="s">
        <v>71</v>
      </c>
      <c r="D62" s="3">
        <v>42122</v>
      </c>
      <c r="E62" s="5" t="s">
        <v>262</v>
      </c>
      <c r="F62" s="32"/>
      <c r="G62" s="5"/>
      <c r="H62" s="21" t="s">
        <v>190</v>
      </c>
      <c r="I62" s="16">
        <v>181000</v>
      </c>
      <c r="J62" s="5"/>
      <c r="K62" s="42">
        <f t="shared" si="3"/>
        <v>260039298</v>
      </c>
      <c r="L62" s="42">
        <f t="shared" si="4"/>
        <v>0</v>
      </c>
    </row>
    <row r="63" spans="2:12" ht="23.25" customHeight="1">
      <c r="B63" s="3">
        <v>42122</v>
      </c>
      <c r="C63" s="4" t="s">
        <v>72</v>
      </c>
      <c r="D63" s="3">
        <v>42122</v>
      </c>
      <c r="E63" s="5" t="s">
        <v>262</v>
      </c>
      <c r="F63" s="32"/>
      <c r="G63" s="5"/>
      <c r="H63" s="21" t="s">
        <v>190</v>
      </c>
      <c r="I63" s="16">
        <v>195000</v>
      </c>
      <c r="J63" s="5"/>
      <c r="K63" s="42">
        <f t="shared" si="3"/>
        <v>260234298</v>
      </c>
      <c r="L63" s="42">
        <f t="shared" si="4"/>
        <v>0</v>
      </c>
    </row>
    <row r="64" spans="2:12" ht="23.25" customHeight="1">
      <c r="B64" s="3">
        <v>42124</v>
      </c>
      <c r="C64" s="4" t="s">
        <v>73</v>
      </c>
      <c r="D64" s="3">
        <v>42124</v>
      </c>
      <c r="E64" s="5" t="s">
        <v>263</v>
      </c>
      <c r="F64" s="32"/>
      <c r="G64" s="5"/>
      <c r="H64" s="21" t="s">
        <v>190</v>
      </c>
      <c r="I64" s="16">
        <v>198822</v>
      </c>
      <c r="J64" s="5"/>
      <c r="K64" s="42">
        <f t="shared" si="3"/>
        <v>260433120</v>
      </c>
      <c r="L64" s="42">
        <f t="shared" si="4"/>
        <v>0</v>
      </c>
    </row>
    <row r="65" spans="1:12" ht="23.25" customHeight="1">
      <c r="B65" s="3">
        <v>42124</v>
      </c>
      <c r="C65" s="4" t="s">
        <v>74</v>
      </c>
      <c r="D65" s="3">
        <v>42124</v>
      </c>
      <c r="E65" s="5" t="s">
        <v>81</v>
      </c>
      <c r="F65" s="32"/>
      <c r="G65" s="5"/>
      <c r="H65" s="21" t="s">
        <v>190</v>
      </c>
      <c r="I65" s="16">
        <v>89235</v>
      </c>
      <c r="J65" s="5"/>
      <c r="K65" s="42">
        <f t="shared" si="3"/>
        <v>260522355</v>
      </c>
      <c r="L65" s="42">
        <f t="shared" si="4"/>
        <v>0</v>
      </c>
    </row>
    <row r="66" spans="1:12" ht="23.25" customHeight="1">
      <c r="B66" s="3">
        <v>42095</v>
      </c>
      <c r="C66" s="4" t="s">
        <v>101</v>
      </c>
      <c r="D66" s="3">
        <v>42095</v>
      </c>
      <c r="E66" s="5" t="s">
        <v>264</v>
      </c>
      <c r="F66" s="32"/>
      <c r="G66" s="5"/>
      <c r="H66" s="21" t="s">
        <v>21</v>
      </c>
      <c r="I66" s="16">
        <v>175000</v>
      </c>
      <c r="J66" s="5"/>
      <c r="K66" s="42">
        <f t="shared" si="3"/>
        <v>260697355</v>
      </c>
      <c r="L66" s="42">
        <f t="shared" si="4"/>
        <v>0</v>
      </c>
    </row>
    <row r="67" spans="1:12" ht="23.25" customHeight="1">
      <c r="B67" s="3">
        <v>42112</v>
      </c>
      <c r="C67" s="4" t="s">
        <v>102</v>
      </c>
      <c r="D67" s="3">
        <v>42112</v>
      </c>
      <c r="E67" s="5" t="s">
        <v>265</v>
      </c>
      <c r="F67" s="32"/>
      <c r="G67" s="5"/>
      <c r="H67" s="21" t="s">
        <v>21</v>
      </c>
      <c r="I67" s="16">
        <v>2232000</v>
      </c>
      <c r="J67" s="5"/>
      <c r="K67" s="42">
        <f t="shared" si="3"/>
        <v>262929355</v>
      </c>
      <c r="L67" s="42">
        <f t="shared" si="4"/>
        <v>0</v>
      </c>
    </row>
    <row r="68" spans="1:12" ht="20.25" customHeight="1">
      <c r="A68" s="6" t="str">
        <f>C68&amp;D68</f>
        <v/>
      </c>
      <c r="B68" s="17"/>
      <c r="C68" s="15"/>
      <c r="D68" s="15"/>
      <c r="E68" s="15"/>
      <c r="F68" s="15"/>
      <c r="G68" s="15"/>
      <c r="H68" s="18"/>
      <c r="I68" s="15"/>
      <c r="J68" s="15"/>
      <c r="K68" s="4"/>
      <c r="L68" s="15"/>
    </row>
    <row r="69" spans="1:12" s="26" customFormat="1" ht="20.25" customHeight="1">
      <c r="B69" s="24"/>
      <c r="C69" s="24"/>
      <c r="D69" s="24"/>
      <c r="E69" s="24" t="s">
        <v>17</v>
      </c>
      <c r="F69" s="24"/>
      <c r="G69" s="24"/>
      <c r="H69" s="25" t="s">
        <v>18</v>
      </c>
      <c r="I69" s="24">
        <f>SUM(I14:I68)</f>
        <v>30233657</v>
      </c>
      <c r="J69" s="24">
        <f>SUM(J14:J68)</f>
        <v>0</v>
      </c>
      <c r="K69" s="25" t="s">
        <v>18</v>
      </c>
      <c r="L69" s="25" t="s">
        <v>18</v>
      </c>
    </row>
    <row r="70" spans="1:12" s="26" customFormat="1" ht="20.25" customHeight="1">
      <c r="B70" s="27"/>
      <c r="C70" s="27"/>
      <c r="D70" s="27"/>
      <c r="E70" s="27" t="s">
        <v>19</v>
      </c>
      <c r="F70" s="27"/>
      <c r="G70" s="27"/>
      <c r="H70" s="28" t="s">
        <v>18</v>
      </c>
      <c r="I70" s="28" t="s">
        <v>18</v>
      </c>
      <c r="J70" s="28" t="s">
        <v>18</v>
      </c>
      <c r="K70" s="19">
        <f>K13+I69-J69</f>
        <v>262929355</v>
      </c>
      <c r="L70" s="28" t="s">
        <v>18</v>
      </c>
    </row>
    <row r="71" spans="1:12" ht="20.25" customHeight="1"/>
    <row r="72" spans="1:12" ht="20.25" customHeight="1">
      <c r="B72" s="20" t="s">
        <v>20</v>
      </c>
    </row>
    <row r="73" spans="1:12" ht="20.25" customHeight="1">
      <c r="B73" s="20" t="s">
        <v>138</v>
      </c>
    </row>
    <row r="74" spans="1:12" ht="20.25" customHeight="1">
      <c r="K74" s="8" t="s">
        <v>139</v>
      </c>
    </row>
    <row r="75" spans="1:12" s="7" customFormat="1" ht="14.25">
      <c r="C75" s="48" t="s">
        <v>106</v>
      </c>
      <c r="D75" s="48"/>
      <c r="K75" s="7" t="s">
        <v>8</v>
      </c>
    </row>
    <row r="76" spans="1:12" s="2" customFormat="1">
      <c r="C76" s="49" t="s">
        <v>9</v>
      </c>
      <c r="D76" s="49"/>
      <c r="K76" s="2" t="s">
        <v>9</v>
      </c>
    </row>
    <row r="77" spans="1:12" s="2" customFormat="1" ht="20.25" customHeight="1"/>
    <row r="78" spans="1:12" ht="20.25" customHeight="1"/>
    <row r="79" spans="1:12" ht="20.25" customHeight="1"/>
    <row r="80" spans="1:12" ht="20.25" customHeight="1"/>
    <row r="81" spans="5:5" ht="20.25" customHeight="1">
      <c r="E81" s="6">
        <f>SUMIF($D$14:$D$67,#REF!,J14:J67)</f>
        <v>0</v>
      </c>
    </row>
    <row r="82" spans="5:5" ht="20.25" customHeight="1"/>
    <row r="83" spans="5:5" ht="19.5" customHeight="1"/>
    <row r="84" spans="5:5" ht="19.5" customHeight="1"/>
  </sheetData>
  <autoFilter ref="A11:N107">
    <filterColumn colId="7"/>
    <filterColumn colId="8"/>
    <filterColumn colId="9"/>
  </autoFilter>
  <sortState ref="A13:X101">
    <sortCondition ref="B13:B101"/>
  </sortState>
  <mergeCells count="16">
    <mergeCell ref="I1:L1"/>
    <mergeCell ref="I2:L3"/>
    <mergeCell ref="B5:L5"/>
    <mergeCell ref="B6:L6"/>
    <mergeCell ref="B7:L7"/>
    <mergeCell ref="C75:D75"/>
    <mergeCell ref="C76:D76"/>
    <mergeCell ref="B8:L8"/>
    <mergeCell ref="B10:B11"/>
    <mergeCell ref="C10:D10"/>
    <mergeCell ref="E10:E11"/>
    <mergeCell ref="F10:F11"/>
    <mergeCell ref="G10:G11"/>
    <mergeCell ref="H10:H11"/>
    <mergeCell ref="I10:J10"/>
    <mergeCell ref="K10:L10"/>
  </mergeCells>
  <phoneticPr fontId="30" type="noConversion"/>
  <conditionalFormatting sqref="H31">
    <cfRule type="expression" dxfId="13" priority="4" stopIfTrue="1">
      <formula>$C31&lt;&gt;""</formula>
    </cfRule>
  </conditionalFormatting>
  <conditionalFormatting sqref="B14:J67">
    <cfRule type="expression" dxfId="12" priority="3" stopIfTrue="1">
      <formula>#REF!&lt;&gt;""</formula>
    </cfRule>
  </conditionalFormatting>
  <conditionalFormatting sqref="H35 H42">
    <cfRule type="expression" dxfId="11" priority="2" stopIfTrue="1">
      <formula>$C35&lt;&gt;""</formula>
    </cfRule>
  </conditionalFormatting>
  <printOptions horizontalCentered="1"/>
  <pageMargins left="0.46" right="0.24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5" enableFormatConditionsCalculation="0">
    <tabColor indexed="31"/>
  </sheetPr>
  <dimension ref="A1:L78"/>
  <sheetViews>
    <sheetView topLeftCell="B52" zoomScale="90" workbookViewId="0">
      <selection activeCell="E67" sqref="E67"/>
    </sheetView>
  </sheetViews>
  <sheetFormatPr defaultRowHeight="15"/>
  <cols>
    <col min="1" max="1" width="5.140625" style="6" hidden="1" customWidth="1"/>
    <col min="2" max="2" width="10.7109375" style="6" customWidth="1"/>
    <col min="3" max="3" width="8.7109375" style="6" customWidth="1"/>
    <col min="4" max="4" width="10.140625" style="6" customWidth="1"/>
    <col min="5" max="5" width="47.5703125" style="6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6" style="6" customWidth="1"/>
    <col min="10" max="10" width="14" style="6" customWidth="1"/>
    <col min="11" max="11" width="15.85546875" style="6" customWidth="1"/>
    <col min="12" max="12" width="10.2851562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51" t="s">
        <v>87</v>
      </c>
      <c r="J1" s="51"/>
      <c r="K1" s="51"/>
      <c r="L1" s="51"/>
    </row>
    <row r="2" spans="1:12" s="11" customFormat="1" ht="16.5" customHeight="1">
      <c r="B2" s="1" t="s">
        <v>24</v>
      </c>
      <c r="C2" s="34"/>
      <c r="D2" s="34"/>
      <c r="E2" s="34"/>
      <c r="F2" s="34"/>
      <c r="G2" s="34"/>
      <c r="I2" s="52" t="s">
        <v>85</v>
      </c>
      <c r="J2" s="52"/>
      <c r="K2" s="52"/>
      <c r="L2" s="52"/>
    </row>
    <row r="3" spans="1:12" s="11" customFormat="1" ht="16.5" customHeight="1">
      <c r="B3" s="9"/>
      <c r="C3" s="12"/>
      <c r="D3" s="12"/>
      <c r="E3" s="34"/>
      <c r="F3" s="34"/>
      <c r="G3" s="34"/>
      <c r="I3" s="52"/>
      <c r="J3" s="52"/>
      <c r="K3" s="52"/>
      <c r="L3" s="52"/>
    </row>
    <row r="4" spans="1:12" s="11" customFormat="1" ht="6.75" customHeight="1">
      <c r="B4" s="34"/>
      <c r="C4" s="34"/>
      <c r="D4" s="34"/>
      <c r="E4" s="34"/>
      <c r="F4" s="34"/>
      <c r="G4" s="34"/>
      <c r="I4" s="35"/>
      <c r="J4" s="35"/>
      <c r="K4" s="35"/>
      <c r="L4" s="35"/>
    </row>
    <row r="5" spans="1:12" ht="24.75" customHeight="1">
      <c r="B5" s="53" t="s">
        <v>88</v>
      </c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>
      <c r="B6" s="56" t="s">
        <v>89</v>
      </c>
      <c r="C6" s="56"/>
      <c r="D6" s="56"/>
      <c r="E6" s="56"/>
      <c r="F6" s="56"/>
      <c r="G6" s="56"/>
      <c r="H6" s="56"/>
      <c r="I6" s="56"/>
      <c r="J6" s="56"/>
      <c r="K6" s="56"/>
      <c r="L6" s="56"/>
    </row>
    <row r="7" spans="1:12">
      <c r="B7" s="56" t="s">
        <v>90</v>
      </c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>
      <c r="B8" s="56" t="s">
        <v>91</v>
      </c>
      <c r="C8" s="56"/>
      <c r="D8" s="56"/>
      <c r="E8" s="56"/>
      <c r="F8" s="56"/>
      <c r="G8" s="56"/>
      <c r="H8" s="56"/>
      <c r="I8" s="56"/>
      <c r="J8" s="56"/>
      <c r="K8" s="56"/>
      <c r="L8" s="56"/>
    </row>
    <row r="9" spans="1:12" ht="30" customHeight="1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ht="20.25" customHeight="1">
      <c r="B10" s="54" t="s">
        <v>10</v>
      </c>
      <c r="C10" s="50" t="s">
        <v>92</v>
      </c>
      <c r="D10" s="50"/>
      <c r="E10" s="50" t="s">
        <v>1</v>
      </c>
      <c r="F10" s="54" t="s">
        <v>29</v>
      </c>
      <c r="G10" s="54" t="s">
        <v>30</v>
      </c>
      <c r="H10" s="54" t="s">
        <v>11</v>
      </c>
      <c r="I10" s="50" t="s">
        <v>12</v>
      </c>
      <c r="J10" s="50"/>
      <c r="K10" s="50" t="s">
        <v>94</v>
      </c>
      <c r="L10" s="50" t="s">
        <v>2</v>
      </c>
    </row>
    <row r="11" spans="1:12" ht="33.75" customHeight="1">
      <c r="B11" s="55"/>
      <c r="C11" s="36" t="s">
        <v>76</v>
      </c>
      <c r="D11" s="36" t="s">
        <v>93</v>
      </c>
      <c r="E11" s="50"/>
      <c r="F11" s="55"/>
      <c r="G11" s="55"/>
      <c r="H11" s="55"/>
      <c r="I11" s="36" t="s">
        <v>13</v>
      </c>
      <c r="J11" s="36" t="s">
        <v>14</v>
      </c>
      <c r="K11" s="36" t="s">
        <v>13</v>
      </c>
      <c r="L11" s="36" t="s">
        <v>14</v>
      </c>
    </row>
    <row r="12" spans="1:12" s="14" customFormat="1" ht="19.5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15</v>
      </c>
      <c r="I12" s="13">
        <v>1</v>
      </c>
      <c r="J12" s="13">
        <v>2</v>
      </c>
      <c r="K12" s="13">
        <v>3</v>
      </c>
      <c r="L12" s="13" t="s">
        <v>7</v>
      </c>
    </row>
    <row r="13" spans="1:12" s="26" customFormat="1" ht="18.75" customHeight="1">
      <c r="B13" s="24"/>
      <c r="C13" s="24"/>
      <c r="D13" s="24"/>
      <c r="E13" s="24" t="s">
        <v>16</v>
      </c>
      <c r="F13" s="24"/>
      <c r="G13" s="24"/>
      <c r="H13" s="29"/>
      <c r="I13" s="23"/>
      <c r="J13" s="24"/>
      <c r="K13" s="30">
        <f>'04'!K70</f>
        <v>262929355</v>
      </c>
      <c r="L13" s="24"/>
    </row>
    <row r="14" spans="1:12" ht="21" customHeight="1">
      <c r="A14" s="6" t="str">
        <f t="shared" ref="A14:A47" si="0">C14&amp;D14</f>
        <v>GBN42145</v>
      </c>
      <c r="B14" s="3">
        <v>42145</v>
      </c>
      <c r="C14" s="4" t="s">
        <v>77</v>
      </c>
      <c r="D14" s="3">
        <v>42145</v>
      </c>
      <c r="E14" s="5" t="s">
        <v>266</v>
      </c>
      <c r="F14" s="32"/>
      <c r="G14" s="5"/>
      <c r="H14" s="21" t="s">
        <v>78</v>
      </c>
      <c r="I14" s="16">
        <v>10895</v>
      </c>
      <c r="J14" s="5"/>
      <c r="K14" s="42">
        <f>MAX(K13+I14-J14-L13,0)</f>
        <v>262940250</v>
      </c>
      <c r="L14" s="42">
        <f>MAX(L13+J14-K13-I14,0)</f>
        <v>0</v>
      </c>
    </row>
    <row r="15" spans="1:12" ht="21" customHeight="1">
      <c r="A15" s="6" t="str">
        <f t="shared" si="0"/>
        <v>GBN42153</v>
      </c>
      <c r="B15" s="3">
        <v>42153</v>
      </c>
      <c r="C15" s="4" t="s">
        <v>77</v>
      </c>
      <c r="D15" s="3">
        <v>42153</v>
      </c>
      <c r="E15" s="5" t="s">
        <v>266</v>
      </c>
      <c r="F15" s="32"/>
      <c r="G15" s="5"/>
      <c r="H15" s="21" t="s">
        <v>78</v>
      </c>
      <c r="I15" s="16">
        <v>32685</v>
      </c>
      <c r="J15" s="5"/>
      <c r="K15" s="42">
        <f t="shared" ref="K15:K47" si="1">MAX(K14+I15-J15-L14,0)</f>
        <v>262972935</v>
      </c>
      <c r="L15" s="42">
        <f t="shared" ref="L15:L47" si="2">MAX(L14+J15-K14-I15,0)</f>
        <v>0</v>
      </c>
    </row>
    <row r="16" spans="1:12" ht="21" customHeight="1">
      <c r="A16" s="6" t="str">
        <f t="shared" si="0"/>
        <v>GBN42137</v>
      </c>
      <c r="B16" s="3">
        <v>42137</v>
      </c>
      <c r="C16" s="4" t="s">
        <v>77</v>
      </c>
      <c r="D16" s="3">
        <v>42137</v>
      </c>
      <c r="E16" s="5" t="s">
        <v>109</v>
      </c>
      <c r="F16" s="32"/>
      <c r="G16" s="5"/>
      <c r="H16" s="21" t="s">
        <v>22</v>
      </c>
      <c r="I16" s="16">
        <v>2500</v>
      </c>
      <c r="J16" s="5"/>
      <c r="K16" s="42">
        <f t="shared" si="1"/>
        <v>262975435</v>
      </c>
      <c r="L16" s="42">
        <f t="shared" si="2"/>
        <v>0</v>
      </c>
    </row>
    <row r="17" spans="1:12" ht="21" customHeight="1">
      <c r="A17" s="6" t="str">
        <f t="shared" si="0"/>
        <v>GBN42140</v>
      </c>
      <c r="B17" s="3">
        <v>42140</v>
      </c>
      <c r="C17" s="4" t="s">
        <v>77</v>
      </c>
      <c r="D17" s="3">
        <v>42140</v>
      </c>
      <c r="E17" s="5" t="s">
        <v>208</v>
      </c>
      <c r="F17" s="32"/>
      <c r="G17" s="5"/>
      <c r="H17" s="21" t="s">
        <v>22</v>
      </c>
      <c r="I17" s="16">
        <v>32595</v>
      </c>
      <c r="J17" s="5"/>
      <c r="K17" s="42">
        <f t="shared" si="1"/>
        <v>263008030</v>
      </c>
      <c r="L17" s="42">
        <f t="shared" si="2"/>
        <v>0</v>
      </c>
    </row>
    <row r="18" spans="1:12" ht="21" customHeight="1">
      <c r="A18" s="6" t="str">
        <f t="shared" si="0"/>
        <v>GBN42143</v>
      </c>
      <c r="B18" s="3">
        <v>42143</v>
      </c>
      <c r="C18" s="4" t="s">
        <v>77</v>
      </c>
      <c r="D18" s="3">
        <v>42143</v>
      </c>
      <c r="E18" s="5" t="s">
        <v>109</v>
      </c>
      <c r="F18" s="32"/>
      <c r="G18" s="5"/>
      <c r="H18" s="21" t="s">
        <v>22</v>
      </c>
      <c r="I18" s="16">
        <v>2000</v>
      </c>
      <c r="J18" s="5"/>
      <c r="K18" s="42">
        <f t="shared" si="1"/>
        <v>263010030</v>
      </c>
      <c r="L18" s="42">
        <f t="shared" si="2"/>
        <v>0</v>
      </c>
    </row>
    <row r="19" spans="1:12" ht="21" customHeight="1">
      <c r="A19" s="6" t="str">
        <f t="shared" si="0"/>
        <v>GBN42143</v>
      </c>
      <c r="B19" s="3">
        <v>42143</v>
      </c>
      <c r="C19" s="4" t="s">
        <v>77</v>
      </c>
      <c r="D19" s="3">
        <v>42143</v>
      </c>
      <c r="E19" s="5" t="s">
        <v>109</v>
      </c>
      <c r="F19" s="32"/>
      <c r="G19" s="5"/>
      <c r="H19" s="21" t="s">
        <v>22</v>
      </c>
      <c r="I19" s="16">
        <v>4000</v>
      </c>
      <c r="J19" s="5"/>
      <c r="K19" s="42">
        <f t="shared" si="1"/>
        <v>263014030</v>
      </c>
      <c r="L19" s="42">
        <f t="shared" si="2"/>
        <v>0</v>
      </c>
    </row>
    <row r="20" spans="1:12" ht="21" customHeight="1">
      <c r="A20" s="6" t="str">
        <f t="shared" si="0"/>
        <v>GBN42143</v>
      </c>
      <c r="B20" s="3">
        <v>42143</v>
      </c>
      <c r="C20" s="4" t="s">
        <v>77</v>
      </c>
      <c r="D20" s="3">
        <v>42143</v>
      </c>
      <c r="E20" s="5" t="s">
        <v>109</v>
      </c>
      <c r="F20" s="32"/>
      <c r="G20" s="5"/>
      <c r="H20" s="21" t="s">
        <v>22</v>
      </c>
      <c r="I20" s="16">
        <v>4000</v>
      </c>
      <c r="J20" s="5"/>
      <c r="K20" s="42">
        <f t="shared" si="1"/>
        <v>263018030</v>
      </c>
      <c r="L20" s="42">
        <f t="shared" si="2"/>
        <v>0</v>
      </c>
    </row>
    <row r="21" spans="1:12" ht="21" customHeight="1">
      <c r="A21" s="6" t="str">
        <f t="shared" si="0"/>
        <v>GBN42143</v>
      </c>
      <c r="B21" s="3">
        <v>42143</v>
      </c>
      <c r="C21" s="4" t="s">
        <v>77</v>
      </c>
      <c r="D21" s="3">
        <v>42143</v>
      </c>
      <c r="E21" s="5" t="s">
        <v>109</v>
      </c>
      <c r="F21" s="32"/>
      <c r="G21" s="5"/>
      <c r="H21" s="21" t="s">
        <v>22</v>
      </c>
      <c r="I21" s="16">
        <v>4000</v>
      </c>
      <c r="J21" s="5"/>
      <c r="K21" s="42">
        <f t="shared" si="1"/>
        <v>263022030</v>
      </c>
      <c r="L21" s="42">
        <f t="shared" si="2"/>
        <v>0</v>
      </c>
    </row>
    <row r="22" spans="1:12" ht="21" customHeight="1">
      <c r="A22" s="6" t="str">
        <f t="shared" si="0"/>
        <v>GBN42143</v>
      </c>
      <c r="B22" s="3">
        <v>42143</v>
      </c>
      <c r="C22" s="4" t="s">
        <v>77</v>
      </c>
      <c r="D22" s="3">
        <v>42143</v>
      </c>
      <c r="E22" s="5" t="s">
        <v>109</v>
      </c>
      <c r="F22" s="5"/>
      <c r="G22" s="5"/>
      <c r="H22" s="21" t="s">
        <v>22</v>
      </c>
      <c r="I22" s="16">
        <v>4000</v>
      </c>
      <c r="J22" s="5"/>
      <c r="K22" s="42">
        <f t="shared" si="1"/>
        <v>263026030</v>
      </c>
      <c r="L22" s="42">
        <f t="shared" si="2"/>
        <v>0</v>
      </c>
    </row>
    <row r="23" spans="1:12" ht="21" customHeight="1">
      <c r="A23" s="6" t="str">
        <f t="shared" si="0"/>
        <v>GBN42145</v>
      </c>
      <c r="B23" s="3">
        <v>42145</v>
      </c>
      <c r="C23" s="4" t="s">
        <v>77</v>
      </c>
      <c r="D23" s="3">
        <v>42145</v>
      </c>
      <c r="E23" s="22" t="s">
        <v>109</v>
      </c>
      <c r="F23" s="22"/>
      <c r="G23" s="5"/>
      <c r="H23" s="21" t="s">
        <v>22</v>
      </c>
      <c r="I23" s="16">
        <v>4000</v>
      </c>
      <c r="J23" s="5"/>
      <c r="K23" s="42">
        <f t="shared" si="1"/>
        <v>263030030</v>
      </c>
      <c r="L23" s="42">
        <f t="shared" si="2"/>
        <v>0</v>
      </c>
    </row>
    <row r="24" spans="1:12" ht="21" customHeight="1">
      <c r="B24" s="3">
        <v>42146</v>
      </c>
      <c r="C24" s="4" t="s">
        <v>77</v>
      </c>
      <c r="D24" s="3">
        <v>42146</v>
      </c>
      <c r="E24" s="15" t="s">
        <v>109</v>
      </c>
      <c r="F24" s="15"/>
      <c r="G24" s="15"/>
      <c r="H24" s="21" t="s">
        <v>22</v>
      </c>
      <c r="I24" s="15">
        <v>2500</v>
      </c>
      <c r="J24" s="15"/>
      <c r="K24" s="42">
        <f t="shared" si="1"/>
        <v>263032530</v>
      </c>
      <c r="L24" s="42">
        <f t="shared" si="2"/>
        <v>0</v>
      </c>
    </row>
    <row r="25" spans="1:12" ht="21" customHeight="1">
      <c r="A25" s="6" t="str">
        <f t="shared" si="0"/>
        <v>GBN42146</v>
      </c>
      <c r="B25" s="3">
        <v>42146</v>
      </c>
      <c r="C25" s="4" t="s">
        <v>77</v>
      </c>
      <c r="D25" s="3">
        <v>42146</v>
      </c>
      <c r="E25" s="5" t="s">
        <v>109</v>
      </c>
      <c r="F25" s="5"/>
      <c r="G25" s="5"/>
      <c r="H25" s="21" t="s">
        <v>22</v>
      </c>
      <c r="I25" s="16">
        <v>2000</v>
      </c>
      <c r="J25" s="5"/>
      <c r="K25" s="42">
        <f t="shared" si="1"/>
        <v>263034530</v>
      </c>
      <c r="L25" s="42">
        <f t="shared" si="2"/>
        <v>0</v>
      </c>
    </row>
    <row r="26" spans="1:12" ht="21" customHeight="1">
      <c r="A26" s="6" t="str">
        <f t="shared" si="0"/>
        <v>GBN42146</v>
      </c>
      <c r="B26" s="3">
        <v>42146</v>
      </c>
      <c r="C26" s="4" t="s">
        <v>77</v>
      </c>
      <c r="D26" s="3">
        <v>42146</v>
      </c>
      <c r="E26" s="5" t="s">
        <v>109</v>
      </c>
      <c r="F26" s="32"/>
      <c r="G26" s="5"/>
      <c r="H26" s="21" t="s">
        <v>22</v>
      </c>
      <c r="I26" s="16">
        <v>2000</v>
      </c>
      <c r="J26" s="5"/>
      <c r="K26" s="42">
        <f t="shared" si="1"/>
        <v>263036530</v>
      </c>
      <c r="L26" s="42">
        <f t="shared" si="2"/>
        <v>0</v>
      </c>
    </row>
    <row r="27" spans="1:12" ht="21" customHeight="1">
      <c r="A27" s="6" t="str">
        <f t="shared" si="0"/>
        <v>GBN42146</v>
      </c>
      <c r="B27" s="3">
        <v>42146</v>
      </c>
      <c r="C27" s="4" t="s">
        <v>77</v>
      </c>
      <c r="D27" s="3">
        <v>42146</v>
      </c>
      <c r="E27" s="5" t="s">
        <v>109</v>
      </c>
      <c r="F27" s="32"/>
      <c r="G27" s="5"/>
      <c r="H27" s="21" t="s">
        <v>22</v>
      </c>
      <c r="I27" s="16">
        <v>3000</v>
      </c>
      <c r="J27" s="5"/>
      <c r="K27" s="42">
        <f t="shared" si="1"/>
        <v>263039530</v>
      </c>
      <c r="L27" s="42">
        <f t="shared" si="2"/>
        <v>0</v>
      </c>
    </row>
    <row r="28" spans="1:12" ht="21" customHeight="1">
      <c r="A28" s="6" t="str">
        <f t="shared" si="0"/>
        <v>GBN42146</v>
      </c>
      <c r="B28" s="3">
        <v>42146</v>
      </c>
      <c r="C28" s="4" t="s">
        <v>77</v>
      </c>
      <c r="D28" s="3">
        <v>42146</v>
      </c>
      <c r="E28" s="5" t="s">
        <v>109</v>
      </c>
      <c r="F28" s="32"/>
      <c r="G28" s="5"/>
      <c r="H28" s="21" t="s">
        <v>22</v>
      </c>
      <c r="I28" s="16">
        <v>2500</v>
      </c>
      <c r="J28" s="5"/>
      <c r="K28" s="42">
        <f t="shared" si="1"/>
        <v>263042030</v>
      </c>
      <c r="L28" s="42">
        <f t="shared" si="2"/>
        <v>0</v>
      </c>
    </row>
    <row r="29" spans="1:12" ht="21" customHeight="1">
      <c r="A29" s="6" t="str">
        <f t="shared" si="0"/>
        <v>GBN42146</v>
      </c>
      <c r="B29" s="3">
        <v>42146</v>
      </c>
      <c r="C29" s="4" t="s">
        <v>77</v>
      </c>
      <c r="D29" s="3">
        <v>42146</v>
      </c>
      <c r="E29" s="22" t="s">
        <v>109</v>
      </c>
      <c r="F29" s="32"/>
      <c r="G29" s="5"/>
      <c r="H29" s="21" t="s">
        <v>22</v>
      </c>
      <c r="I29" s="16">
        <v>2500</v>
      </c>
      <c r="J29" s="5"/>
      <c r="K29" s="42">
        <f t="shared" si="1"/>
        <v>263044530</v>
      </c>
      <c r="L29" s="42">
        <f t="shared" si="2"/>
        <v>0</v>
      </c>
    </row>
    <row r="30" spans="1:12" ht="21" customHeight="1">
      <c r="A30" s="6" t="str">
        <f t="shared" si="0"/>
        <v>GBN42146</v>
      </c>
      <c r="B30" s="3">
        <v>42146</v>
      </c>
      <c r="C30" s="4" t="s">
        <v>77</v>
      </c>
      <c r="D30" s="3">
        <v>42146</v>
      </c>
      <c r="E30" s="5" t="s">
        <v>109</v>
      </c>
      <c r="F30" s="32"/>
      <c r="G30" s="5"/>
      <c r="H30" s="21" t="s">
        <v>22</v>
      </c>
      <c r="I30" s="16">
        <v>5000</v>
      </c>
      <c r="J30" s="5"/>
      <c r="K30" s="42">
        <f t="shared" si="1"/>
        <v>263049530</v>
      </c>
      <c r="L30" s="42">
        <f t="shared" si="2"/>
        <v>0</v>
      </c>
    </row>
    <row r="31" spans="1:12" ht="21" customHeight="1">
      <c r="A31" s="6" t="str">
        <f t="shared" si="0"/>
        <v>C0142107</v>
      </c>
      <c r="B31" s="3">
        <v>42126</v>
      </c>
      <c r="C31" s="4" t="s">
        <v>31</v>
      </c>
      <c r="D31" s="3">
        <v>42107</v>
      </c>
      <c r="E31" s="22" t="s">
        <v>136</v>
      </c>
      <c r="F31" s="32"/>
      <c r="G31" s="5"/>
      <c r="H31" s="21" t="s">
        <v>190</v>
      </c>
      <c r="I31" s="16">
        <v>8514</v>
      </c>
      <c r="J31" s="5"/>
      <c r="K31" s="42">
        <f t="shared" si="1"/>
        <v>263058044</v>
      </c>
      <c r="L31" s="42">
        <f t="shared" si="2"/>
        <v>0</v>
      </c>
    </row>
    <row r="32" spans="1:12" ht="21" customHeight="1">
      <c r="A32" s="6" t="str">
        <f t="shared" si="0"/>
        <v>C0342128</v>
      </c>
      <c r="B32" s="3">
        <v>42128</v>
      </c>
      <c r="C32" s="4" t="s">
        <v>33</v>
      </c>
      <c r="D32" s="3">
        <v>42128</v>
      </c>
      <c r="E32" s="22" t="s">
        <v>253</v>
      </c>
      <c r="F32" s="33"/>
      <c r="G32" s="31"/>
      <c r="H32" s="21" t="s">
        <v>190</v>
      </c>
      <c r="I32" s="16">
        <v>81273</v>
      </c>
      <c r="J32" s="5"/>
      <c r="K32" s="42">
        <f t="shared" si="1"/>
        <v>263139317</v>
      </c>
      <c r="L32" s="42">
        <f t="shared" si="2"/>
        <v>0</v>
      </c>
    </row>
    <row r="33" spans="1:12" ht="21" customHeight="1">
      <c r="A33" s="6" t="str">
        <f t="shared" si="0"/>
        <v>C0442130</v>
      </c>
      <c r="B33" s="3">
        <v>42130</v>
      </c>
      <c r="C33" s="4" t="s">
        <v>34</v>
      </c>
      <c r="D33" s="3">
        <v>42130</v>
      </c>
      <c r="E33" s="5" t="s">
        <v>80</v>
      </c>
      <c r="F33" s="33"/>
      <c r="G33" s="31"/>
      <c r="H33" s="21" t="s">
        <v>190</v>
      </c>
      <c r="I33" s="16">
        <v>80909</v>
      </c>
      <c r="J33" s="5"/>
      <c r="K33" s="42">
        <f t="shared" si="1"/>
        <v>263220226</v>
      </c>
      <c r="L33" s="42">
        <f t="shared" si="2"/>
        <v>0</v>
      </c>
    </row>
    <row r="34" spans="1:12" ht="21" customHeight="1">
      <c r="A34" s="6" t="str">
        <f t="shared" si="0"/>
        <v>C0942132</v>
      </c>
      <c r="B34" s="3">
        <v>42132</v>
      </c>
      <c r="C34" s="4" t="s">
        <v>39</v>
      </c>
      <c r="D34" s="3">
        <v>42132</v>
      </c>
      <c r="E34" s="5" t="s">
        <v>140</v>
      </c>
      <c r="F34" s="32"/>
      <c r="G34" s="5"/>
      <c r="H34" s="21" t="s">
        <v>190</v>
      </c>
      <c r="I34" s="16">
        <v>7563</v>
      </c>
      <c r="J34" s="5"/>
      <c r="K34" s="42">
        <f t="shared" si="1"/>
        <v>263227789</v>
      </c>
      <c r="L34" s="42">
        <f t="shared" si="2"/>
        <v>0</v>
      </c>
    </row>
    <row r="35" spans="1:12" ht="21" customHeight="1">
      <c r="A35" s="6" t="str">
        <f t="shared" si="0"/>
        <v>C1042133</v>
      </c>
      <c r="B35" s="3">
        <v>42133</v>
      </c>
      <c r="C35" s="4" t="s">
        <v>40</v>
      </c>
      <c r="D35" s="3">
        <v>42133</v>
      </c>
      <c r="E35" s="5" t="s">
        <v>69</v>
      </c>
      <c r="F35" s="5"/>
      <c r="G35" s="5"/>
      <c r="H35" s="21" t="s">
        <v>190</v>
      </c>
      <c r="I35" s="16">
        <v>142114</v>
      </c>
      <c r="J35" s="5"/>
      <c r="K35" s="42">
        <f t="shared" si="1"/>
        <v>263369903</v>
      </c>
      <c r="L35" s="42">
        <f t="shared" si="2"/>
        <v>0</v>
      </c>
    </row>
    <row r="36" spans="1:12" ht="21" customHeight="1">
      <c r="A36" s="6" t="str">
        <f t="shared" si="0"/>
        <v>C1142133</v>
      </c>
      <c r="B36" s="3">
        <v>42133</v>
      </c>
      <c r="C36" s="4" t="s">
        <v>41</v>
      </c>
      <c r="D36" s="3">
        <v>42133</v>
      </c>
      <c r="E36" s="5" t="s">
        <v>267</v>
      </c>
      <c r="F36" s="32"/>
      <c r="G36" s="5"/>
      <c r="H36" s="21" t="s">
        <v>190</v>
      </c>
      <c r="I36" s="16">
        <v>87273</v>
      </c>
      <c r="J36" s="5"/>
      <c r="K36" s="42">
        <f t="shared" si="1"/>
        <v>263457176</v>
      </c>
      <c r="L36" s="42">
        <f t="shared" si="2"/>
        <v>0</v>
      </c>
    </row>
    <row r="37" spans="1:12" ht="21" customHeight="1">
      <c r="A37" s="6" t="str">
        <f t="shared" si="0"/>
        <v>C1242133</v>
      </c>
      <c r="B37" s="3">
        <v>42133</v>
      </c>
      <c r="C37" s="4" t="s">
        <v>42</v>
      </c>
      <c r="D37" s="3">
        <v>42133</v>
      </c>
      <c r="E37" s="5" t="s">
        <v>26</v>
      </c>
      <c r="F37" s="32"/>
      <c r="G37" s="5"/>
      <c r="H37" s="21" t="s">
        <v>190</v>
      </c>
      <c r="I37" s="16">
        <v>809600</v>
      </c>
      <c r="J37" s="5"/>
      <c r="K37" s="42">
        <f t="shared" si="1"/>
        <v>264266776</v>
      </c>
      <c r="L37" s="42">
        <f t="shared" si="2"/>
        <v>0</v>
      </c>
    </row>
    <row r="38" spans="1:12" ht="21" customHeight="1">
      <c r="A38" s="6" t="str">
        <f t="shared" si="0"/>
        <v>C1242133</v>
      </c>
      <c r="B38" s="3">
        <v>42133</v>
      </c>
      <c r="C38" s="4" t="s">
        <v>42</v>
      </c>
      <c r="D38" s="3">
        <v>42133</v>
      </c>
      <c r="E38" s="5" t="s">
        <v>268</v>
      </c>
      <c r="F38" s="32"/>
      <c r="G38" s="5"/>
      <c r="H38" s="21" t="s">
        <v>190</v>
      </c>
      <c r="I38" s="16">
        <v>258720</v>
      </c>
      <c r="J38" s="5"/>
      <c r="K38" s="42">
        <f t="shared" si="1"/>
        <v>264525496</v>
      </c>
      <c r="L38" s="42">
        <f t="shared" si="2"/>
        <v>0</v>
      </c>
    </row>
    <row r="39" spans="1:12" ht="21" customHeight="1">
      <c r="A39" s="6" t="str">
        <f t="shared" si="0"/>
        <v>C1342134</v>
      </c>
      <c r="B39" s="3">
        <v>42134</v>
      </c>
      <c r="C39" s="4" t="s">
        <v>43</v>
      </c>
      <c r="D39" s="3">
        <v>42134</v>
      </c>
      <c r="E39" s="5" t="s">
        <v>68</v>
      </c>
      <c r="F39" s="32"/>
      <c r="G39" s="5"/>
      <c r="H39" s="21" t="s">
        <v>190</v>
      </c>
      <c r="I39" s="16">
        <v>248975</v>
      </c>
      <c r="J39" s="5"/>
      <c r="K39" s="42">
        <f t="shared" si="1"/>
        <v>264774471</v>
      </c>
      <c r="L39" s="42">
        <f t="shared" si="2"/>
        <v>0</v>
      </c>
    </row>
    <row r="40" spans="1:12" ht="21" customHeight="1">
      <c r="A40" s="6" t="str">
        <f t="shared" si="0"/>
        <v>C1642138</v>
      </c>
      <c r="B40" s="3">
        <v>42138</v>
      </c>
      <c r="C40" s="4" t="s">
        <v>46</v>
      </c>
      <c r="D40" s="3">
        <v>42138</v>
      </c>
      <c r="E40" s="5" t="s">
        <v>253</v>
      </c>
      <c r="F40" s="32"/>
      <c r="G40" s="5"/>
      <c r="H40" s="21" t="s">
        <v>190</v>
      </c>
      <c r="I40" s="16">
        <v>79320</v>
      </c>
      <c r="J40" s="5"/>
      <c r="K40" s="42">
        <f t="shared" si="1"/>
        <v>264853791</v>
      </c>
      <c r="L40" s="42">
        <f t="shared" si="2"/>
        <v>0</v>
      </c>
    </row>
    <row r="41" spans="1:12" ht="21" customHeight="1">
      <c r="A41" s="6" t="str">
        <f t="shared" si="0"/>
        <v>C1742139</v>
      </c>
      <c r="B41" s="3">
        <v>42139</v>
      </c>
      <c r="C41" s="4" t="s">
        <v>47</v>
      </c>
      <c r="D41" s="3">
        <v>42139</v>
      </c>
      <c r="E41" s="5" t="s">
        <v>253</v>
      </c>
      <c r="F41" s="32"/>
      <c r="G41" s="5"/>
      <c r="H41" s="21" t="s">
        <v>190</v>
      </c>
      <c r="I41" s="16">
        <v>95545</v>
      </c>
      <c r="J41" s="5"/>
      <c r="K41" s="42">
        <f t="shared" si="1"/>
        <v>264949336</v>
      </c>
      <c r="L41" s="42">
        <f t="shared" si="2"/>
        <v>0</v>
      </c>
    </row>
    <row r="42" spans="1:12" ht="21" customHeight="1">
      <c r="A42" s="6" t="str">
        <f t="shared" si="0"/>
        <v>C1742139</v>
      </c>
      <c r="B42" s="3">
        <v>42139</v>
      </c>
      <c r="C42" s="4" t="s">
        <v>47</v>
      </c>
      <c r="D42" s="3">
        <v>42139</v>
      </c>
      <c r="E42" s="5" t="s">
        <v>69</v>
      </c>
      <c r="F42" s="32"/>
      <c r="G42" s="5"/>
      <c r="H42" s="21" t="s">
        <v>190</v>
      </c>
      <c r="I42" s="16">
        <v>138057</v>
      </c>
      <c r="J42" s="5"/>
      <c r="K42" s="42">
        <f t="shared" si="1"/>
        <v>265087393</v>
      </c>
      <c r="L42" s="42">
        <f t="shared" si="2"/>
        <v>0</v>
      </c>
    </row>
    <row r="43" spans="1:12" ht="21" customHeight="1">
      <c r="A43" s="6" t="str">
        <f t="shared" si="0"/>
        <v>C1842142</v>
      </c>
      <c r="B43" s="3">
        <v>42142</v>
      </c>
      <c r="C43" s="4" t="s">
        <v>48</v>
      </c>
      <c r="D43" s="3">
        <v>42142</v>
      </c>
      <c r="E43" s="22" t="s">
        <v>253</v>
      </c>
      <c r="F43" s="32"/>
      <c r="G43" s="5"/>
      <c r="H43" s="21" t="s">
        <v>190</v>
      </c>
      <c r="I43" s="16">
        <v>86531</v>
      </c>
      <c r="J43" s="5"/>
      <c r="K43" s="42">
        <f t="shared" si="1"/>
        <v>265173924</v>
      </c>
      <c r="L43" s="42">
        <f t="shared" si="2"/>
        <v>0</v>
      </c>
    </row>
    <row r="44" spans="1:12" ht="21" customHeight="1">
      <c r="A44" s="6" t="str">
        <f t="shared" si="0"/>
        <v>C2042144</v>
      </c>
      <c r="B44" s="3">
        <v>42144</v>
      </c>
      <c r="C44" s="4" t="s">
        <v>50</v>
      </c>
      <c r="D44" s="3">
        <v>42144</v>
      </c>
      <c r="E44" s="5" t="s">
        <v>253</v>
      </c>
      <c r="F44" s="32"/>
      <c r="G44" s="5"/>
      <c r="H44" s="21" t="s">
        <v>190</v>
      </c>
      <c r="I44" s="16">
        <v>86531</v>
      </c>
      <c r="J44" s="5"/>
      <c r="K44" s="42">
        <f t="shared" si="1"/>
        <v>265260455</v>
      </c>
      <c r="L44" s="42">
        <f t="shared" si="2"/>
        <v>0</v>
      </c>
    </row>
    <row r="45" spans="1:12" ht="21" customHeight="1">
      <c r="A45" s="6" t="str">
        <f t="shared" si="0"/>
        <v>C2042144</v>
      </c>
      <c r="B45" s="3">
        <v>42144</v>
      </c>
      <c r="C45" s="4" t="s">
        <v>50</v>
      </c>
      <c r="D45" s="3">
        <v>42144</v>
      </c>
      <c r="E45" s="5" t="s">
        <v>69</v>
      </c>
      <c r="F45" s="32"/>
      <c r="G45" s="5"/>
      <c r="H45" s="21" t="s">
        <v>190</v>
      </c>
      <c r="I45" s="16">
        <v>77200</v>
      </c>
      <c r="J45" s="5"/>
      <c r="K45" s="42">
        <f t="shared" si="1"/>
        <v>265337655</v>
      </c>
      <c r="L45" s="42">
        <f t="shared" si="2"/>
        <v>0</v>
      </c>
    </row>
    <row r="46" spans="1:12" ht="21" customHeight="1">
      <c r="A46" s="6" t="str">
        <f t="shared" si="0"/>
        <v>C2342146</v>
      </c>
      <c r="B46" s="3">
        <v>42146</v>
      </c>
      <c r="C46" s="4" t="s">
        <v>53</v>
      </c>
      <c r="D46" s="3">
        <v>42146</v>
      </c>
      <c r="E46" s="5" t="s">
        <v>174</v>
      </c>
      <c r="F46" s="32"/>
      <c r="G46" s="5"/>
      <c r="H46" s="21" t="s">
        <v>190</v>
      </c>
      <c r="I46" s="16">
        <v>332500</v>
      </c>
      <c r="J46" s="5"/>
      <c r="K46" s="42">
        <f t="shared" si="1"/>
        <v>265670155</v>
      </c>
      <c r="L46" s="42">
        <f t="shared" si="2"/>
        <v>0</v>
      </c>
    </row>
    <row r="47" spans="1:12" ht="21" customHeight="1">
      <c r="A47" s="6" t="str">
        <f t="shared" si="0"/>
        <v>C2442147</v>
      </c>
      <c r="B47" s="3">
        <v>42147</v>
      </c>
      <c r="C47" s="4" t="s">
        <v>54</v>
      </c>
      <c r="D47" s="3">
        <v>42147</v>
      </c>
      <c r="E47" s="5" t="s">
        <v>253</v>
      </c>
      <c r="F47" s="32"/>
      <c r="G47" s="5"/>
      <c r="H47" s="21" t="s">
        <v>190</v>
      </c>
      <c r="I47" s="16">
        <v>105150</v>
      </c>
      <c r="J47" s="5"/>
      <c r="K47" s="42">
        <f t="shared" si="1"/>
        <v>265775305</v>
      </c>
      <c r="L47" s="42">
        <f t="shared" si="2"/>
        <v>0</v>
      </c>
    </row>
    <row r="48" spans="1:12" ht="21" customHeight="1">
      <c r="A48" s="6" t="str">
        <f>C48&amp;D48</f>
        <v>C2542149</v>
      </c>
      <c r="B48" s="3">
        <v>42149</v>
      </c>
      <c r="C48" s="4" t="s">
        <v>55</v>
      </c>
      <c r="D48" s="3">
        <v>42149</v>
      </c>
      <c r="E48" s="5" t="s">
        <v>253</v>
      </c>
      <c r="F48" s="32"/>
      <c r="G48" s="5"/>
      <c r="H48" s="21" t="s">
        <v>190</v>
      </c>
      <c r="I48" s="16">
        <v>95591</v>
      </c>
      <c r="J48" s="5"/>
      <c r="K48" s="42">
        <f t="shared" ref="K48:K65" si="3">MAX(K47+I48-J48-L47,0)</f>
        <v>265870896</v>
      </c>
      <c r="L48" s="42">
        <f t="shared" ref="L48:L65" si="4">MAX(L47+J48-K47-I48,0)</f>
        <v>0</v>
      </c>
    </row>
    <row r="49" spans="2:12" ht="21" customHeight="1">
      <c r="B49" s="3">
        <v>42151</v>
      </c>
      <c r="C49" s="4" t="s">
        <v>57</v>
      </c>
      <c r="D49" s="3">
        <v>42151</v>
      </c>
      <c r="E49" s="5" t="s">
        <v>269</v>
      </c>
      <c r="F49" s="32"/>
      <c r="G49" s="5"/>
      <c r="H49" s="21" t="s">
        <v>190</v>
      </c>
      <c r="I49" s="16">
        <v>1440000</v>
      </c>
      <c r="J49" s="5"/>
      <c r="K49" s="42">
        <f t="shared" si="3"/>
        <v>267310896</v>
      </c>
      <c r="L49" s="42">
        <f t="shared" si="4"/>
        <v>0</v>
      </c>
    </row>
    <row r="50" spans="2:12" ht="21" customHeight="1">
      <c r="B50" s="3">
        <v>42152</v>
      </c>
      <c r="C50" s="4" t="s">
        <v>60</v>
      </c>
      <c r="D50" s="3">
        <v>42152</v>
      </c>
      <c r="E50" s="5" t="s">
        <v>253</v>
      </c>
      <c r="F50" s="32"/>
      <c r="G50" s="5"/>
      <c r="H50" s="21" t="s">
        <v>190</v>
      </c>
      <c r="I50" s="16">
        <v>80296</v>
      </c>
      <c r="J50" s="5"/>
      <c r="K50" s="42">
        <f t="shared" si="3"/>
        <v>267391192</v>
      </c>
      <c r="L50" s="42">
        <f t="shared" si="4"/>
        <v>0</v>
      </c>
    </row>
    <row r="51" spans="2:12" ht="21" customHeight="1">
      <c r="B51" s="3">
        <v>42154</v>
      </c>
      <c r="C51" s="4" t="s">
        <v>61</v>
      </c>
      <c r="D51" s="3">
        <v>42154</v>
      </c>
      <c r="E51" s="5" t="s">
        <v>270</v>
      </c>
      <c r="F51" s="32"/>
      <c r="G51" s="5"/>
      <c r="H51" s="21" t="s">
        <v>190</v>
      </c>
      <c r="I51" s="16">
        <v>34363</v>
      </c>
      <c r="J51" s="5"/>
      <c r="K51" s="42">
        <f t="shared" si="3"/>
        <v>267425555</v>
      </c>
      <c r="L51" s="42">
        <f t="shared" si="4"/>
        <v>0</v>
      </c>
    </row>
    <row r="52" spans="2:12" ht="21" customHeight="1">
      <c r="B52" s="3">
        <v>42155</v>
      </c>
      <c r="C52" s="4" t="s">
        <v>62</v>
      </c>
      <c r="D52" s="3">
        <v>42155</v>
      </c>
      <c r="E52" s="5" t="s">
        <v>114</v>
      </c>
      <c r="F52" s="32"/>
      <c r="G52" s="5"/>
      <c r="H52" s="21" t="s">
        <v>190</v>
      </c>
      <c r="I52" s="16">
        <v>176314</v>
      </c>
      <c r="J52" s="5"/>
      <c r="K52" s="42">
        <f t="shared" si="3"/>
        <v>267601869</v>
      </c>
      <c r="L52" s="42">
        <f t="shared" si="4"/>
        <v>0</v>
      </c>
    </row>
    <row r="53" spans="2:12" ht="21" customHeight="1">
      <c r="B53" s="3">
        <v>42155</v>
      </c>
      <c r="C53" s="4" t="s">
        <v>63</v>
      </c>
      <c r="D53" s="3">
        <v>42155</v>
      </c>
      <c r="E53" s="5" t="s">
        <v>143</v>
      </c>
      <c r="F53" s="32"/>
      <c r="G53" s="5"/>
      <c r="H53" s="21" t="s">
        <v>190</v>
      </c>
      <c r="I53" s="16">
        <v>8768</v>
      </c>
      <c r="J53" s="5"/>
      <c r="K53" s="42">
        <f t="shared" si="3"/>
        <v>267610637</v>
      </c>
      <c r="L53" s="42">
        <f t="shared" si="4"/>
        <v>0</v>
      </c>
    </row>
    <row r="54" spans="2:12" ht="21" customHeight="1">
      <c r="B54" s="3">
        <v>42155</v>
      </c>
      <c r="C54" s="4" t="s">
        <v>64</v>
      </c>
      <c r="D54" s="3">
        <v>42155</v>
      </c>
      <c r="E54" s="5" t="s">
        <v>271</v>
      </c>
      <c r="F54" s="32"/>
      <c r="G54" s="5"/>
      <c r="H54" s="21" t="s">
        <v>190</v>
      </c>
      <c r="I54" s="16">
        <v>195509</v>
      </c>
      <c r="J54" s="5"/>
      <c r="K54" s="42">
        <f t="shared" si="3"/>
        <v>267806146</v>
      </c>
      <c r="L54" s="42">
        <f t="shared" si="4"/>
        <v>0</v>
      </c>
    </row>
    <row r="55" spans="2:12" ht="21" customHeight="1">
      <c r="B55" s="3">
        <v>42131</v>
      </c>
      <c r="C55" s="4" t="s">
        <v>86</v>
      </c>
      <c r="D55" s="3">
        <v>42131</v>
      </c>
      <c r="E55" s="5" t="s">
        <v>272</v>
      </c>
      <c r="F55" s="32"/>
      <c r="G55" s="5"/>
      <c r="H55" s="21" t="s">
        <v>21</v>
      </c>
      <c r="I55" s="16">
        <v>370242</v>
      </c>
      <c r="J55" s="5"/>
      <c r="K55" s="42">
        <f t="shared" si="3"/>
        <v>268176388</v>
      </c>
      <c r="L55" s="42">
        <f t="shared" si="4"/>
        <v>0</v>
      </c>
    </row>
    <row r="56" spans="2:12" ht="21" customHeight="1">
      <c r="B56" s="3">
        <v>42134</v>
      </c>
      <c r="C56" s="4" t="s">
        <v>86</v>
      </c>
      <c r="D56" s="3">
        <v>42134</v>
      </c>
      <c r="E56" s="5" t="s">
        <v>251</v>
      </c>
      <c r="F56" s="32"/>
      <c r="G56" s="5"/>
      <c r="H56" s="21" t="s">
        <v>21</v>
      </c>
      <c r="I56" s="16">
        <v>592683</v>
      </c>
      <c r="J56" s="5"/>
      <c r="K56" s="42">
        <f t="shared" si="3"/>
        <v>268769071</v>
      </c>
      <c r="L56" s="42">
        <f t="shared" si="4"/>
        <v>0</v>
      </c>
    </row>
    <row r="57" spans="2:12" ht="21" customHeight="1">
      <c r="B57" s="3">
        <v>42135</v>
      </c>
      <c r="C57" s="4" t="s">
        <v>86</v>
      </c>
      <c r="D57" s="3">
        <v>42135</v>
      </c>
      <c r="E57" s="5" t="s">
        <v>273</v>
      </c>
      <c r="F57" s="32"/>
      <c r="G57" s="5"/>
      <c r="H57" s="21" t="s">
        <v>21</v>
      </c>
      <c r="I57" s="16">
        <v>1716145</v>
      </c>
      <c r="J57" s="5"/>
      <c r="K57" s="42">
        <f t="shared" si="3"/>
        <v>270485216</v>
      </c>
      <c r="L57" s="42">
        <f t="shared" si="4"/>
        <v>0</v>
      </c>
    </row>
    <row r="58" spans="2:12" ht="21" customHeight="1">
      <c r="B58" s="3">
        <v>42135</v>
      </c>
      <c r="C58" s="4" t="s">
        <v>86</v>
      </c>
      <c r="D58" s="3">
        <v>42135</v>
      </c>
      <c r="E58" s="5" t="s">
        <v>274</v>
      </c>
      <c r="F58" s="32"/>
      <c r="G58" s="5"/>
      <c r="H58" s="21" t="s">
        <v>21</v>
      </c>
      <c r="I58" s="16">
        <v>518494</v>
      </c>
      <c r="J58" s="5"/>
      <c r="K58" s="42">
        <f t="shared" si="3"/>
        <v>271003710</v>
      </c>
      <c r="L58" s="42">
        <f t="shared" si="4"/>
        <v>0</v>
      </c>
    </row>
    <row r="59" spans="2:12" ht="21" customHeight="1">
      <c r="B59" s="3">
        <v>42130</v>
      </c>
      <c r="C59" s="4" t="s">
        <v>86</v>
      </c>
      <c r="D59" s="3">
        <v>42130</v>
      </c>
      <c r="E59" s="5" t="s">
        <v>275</v>
      </c>
      <c r="F59" s="32"/>
      <c r="G59" s="5"/>
      <c r="H59" s="21" t="s">
        <v>21</v>
      </c>
      <c r="I59" s="16">
        <v>2194510</v>
      </c>
      <c r="J59" s="5"/>
      <c r="K59" s="42">
        <f t="shared" si="3"/>
        <v>273198220</v>
      </c>
      <c r="L59" s="42">
        <f t="shared" si="4"/>
        <v>0</v>
      </c>
    </row>
    <row r="60" spans="2:12" ht="21" customHeight="1">
      <c r="B60" s="3">
        <v>42140</v>
      </c>
      <c r="C60" s="4" t="s">
        <v>86</v>
      </c>
      <c r="D60" s="3">
        <v>42140</v>
      </c>
      <c r="E60" s="5" t="s">
        <v>276</v>
      </c>
      <c r="F60" s="32"/>
      <c r="G60" s="5"/>
      <c r="H60" s="21" t="s">
        <v>21</v>
      </c>
      <c r="I60" s="16">
        <v>3749490</v>
      </c>
      <c r="J60" s="5"/>
      <c r="K60" s="42">
        <f t="shared" si="3"/>
        <v>276947710</v>
      </c>
      <c r="L60" s="42">
        <f t="shared" si="4"/>
        <v>0</v>
      </c>
    </row>
    <row r="61" spans="2:12" ht="21" customHeight="1">
      <c r="B61" s="3">
        <v>42150</v>
      </c>
      <c r="C61" s="4" t="s">
        <v>86</v>
      </c>
      <c r="D61" s="3">
        <v>42150</v>
      </c>
      <c r="E61" s="5" t="s">
        <v>277</v>
      </c>
      <c r="F61" s="32"/>
      <c r="G61" s="5"/>
      <c r="H61" s="21" t="s">
        <v>21</v>
      </c>
      <c r="I61" s="16">
        <v>3844260</v>
      </c>
      <c r="J61" s="5"/>
      <c r="K61" s="42">
        <f t="shared" si="3"/>
        <v>280791970</v>
      </c>
      <c r="L61" s="42">
        <f t="shared" si="4"/>
        <v>0</v>
      </c>
    </row>
    <row r="62" spans="2:12" ht="21" customHeight="1">
      <c r="B62" s="3">
        <v>42145</v>
      </c>
      <c r="C62" s="4" t="s">
        <v>86</v>
      </c>
      <c r="D62" s="3">
        <v>42145</v>
      </c>
      <c r="E62" s="5" t="s">
        <v>278</v>
      </c>
      <c r="F62" s="32"/>
      <c r="G62" s="5"/>
      <c r="H62" s="21" t="s">
        <v>79</v>
      </c>
      <c r="I62" s="16">
        <v>21840</v>
      </c>
      <c r="J62" s="5"/>
      <c r="K62" s="42">
        <f t="shared" si="3"/>
        <v>280813810</v>
      </c>
      <c r="L62" s="42">
        <f t="shared" si="4"/>
        <v>0</v>
      </c>
    </row>
    <row r="63" spans="2:12" ht="21" customHeight="1">
      <c r="B63" s="3">
        <v>42145</v>
      </c>
      <c r="C63" s="4" t="s">
        <v>86</v>
      </c>
      <c r="D63" s="3">
        <v>42145</v>
      </c>
      <c r="E63" s="5" t="s">
        <v>279</v>
      </c>
      <c r="F63" s="32"/>
      <c r="G63" s="5"/>
      <c r="H63" s="21" t="s">
        <v>79</v>
      </c>
      <c r="I63" s="16">
        <v>60278</v>
      </c>
      <c r="J63" s="5"/>
      <c r="K63" s="42">
        <f t="shared" si="3"/>
        <v>280874088</v>
      </c>
      <c r="L63" s="42">
        <f t="shared" si="4"/>
        <v>0</v>
      </c>
    </row>
    <row r="64" spans="2:12" ht="21" customHeight="1">
      <c r="B64" s="3">
        <v>42153</v>
      </c>
      <c r="C64" s="4" t="s">
        <v>86</v>
      </c>
      <c r="D64" s="3">
        <v>42153</v>
      </c>
      <c r="E64" s="5" t="s">
        <v>280</v>
      </c>
      <c r="F64" s="32"/>
      <c r="G64" s="5"/>
      <c r="H64" s="21" t="s">
        <v>79</v>
      </c>
      <c r="I64" s="16">
        <v>97139</v>
      </c>
      <c r="J64" s="5"/>
      <c r="K64" s="42">
        <f t="shared" si="3"/>
        <v>280971227</v>
      </c>
      <c r="L64" s="42">
        <f t="shared" si="4"/>
        <v>0</v>
      </c>
    </row>
    <row r="65" spans="2:12" ht="21" customHeight="1">
      <c r="B65" s="3">
        <v>42136</v>
      </c>
      <c r="C65" s="4" t="s">
        <v>101</v>
      </c>
      <c r="D65" s="3">
        <v>42136</v>
      </c>
      <c r="E65" s="5" t="s">
        <v>239</v>
      </c>
      <c r="F65" s="32"/>
      <c r="G65" s="5"/>
      <c r="H65" s="21" t="s">
        <v>21</v>
      </c>
      <c r="I65" s="16">
        <v>1950000</v>
      </c>
      <c r="J65" s="5"/>
      <c r="K65" s="42">
        <f t="shared" si="3"/>
        <v>282921227</v>
      </c>
      <c r="L65" s="42">
        <f t="shared" si="4"/>
        <v>0</v>
      </c>
    </row>
    <row r="66" spans="2:12" ht="21" customHeight="1">
      <c r="B66" s="3">
        <v>42140</v>
      </c>
      <c r="C66" s="4" t="s">
        <v>102</v>
      </c>
      <c r="D66" s="3">
        <v>42140</v>
      </c>
      <c r="E66" s="5" t="s">
        <v>239</v>
      </c>
      <c r="F66" s="32"/>
      <c r="G66" s="5"/>
      <c r="H66" s="21" t="s">
        <v>21</v>
      </c>
      <c r="I66" s="16">
        <v>1950000</v>
      </c>
      <c r="J66" s="5"/>
      <c r="K66" s="42">
        <f t="shared" ref="K66:K67" si="5">MAX(K65+I66-J66-L65,0)</f>
        <v>284871227</v>
      </c>
      <c r="L66" s="42">
        <f t="shared" ref="L66:L67" si="6">MAX(L65+J66-K65-I66,0)</f>
        <v>0</v>
      </c>
    </row>
    <row r="67" spans="2:12" ht="21" customHeight="1">
      <c r="B67" s="3">
        <v>42154</v>
      </c>
      <c r="C67" s="4" t="s">
        <v>103</v>
      </c>
      <c r="D67" s="3">
        <v>42154</v>
      </c>
      <c r="E67" s="5" t="s">
        <v>239</v>
      </c>
      <c r="F67" s="32"/>
      <c r="G67" s="5"/>
      <c r="H67" s="21" t="s">
        <v>21</v>
      </c>
      <c r="I67" s="16">
        <v>2166000</v>
      </c>
      <c r="J67" s="5"/>
      <c r="K67" s="42">
        <f t="shared" si="5"/>
        <v>287037227</v>
      </c>
      <c r="L67" s="42">
        <f t="shared" si="6"/>
        <v>0</v>
      </c>
    </row>
    <row r="68" spans="2:12" ht="21" customHeight="1">
      <c r="B68" s="17"/>
      <c r="C68" s="15"/>
      <c r="D68" s="15"/>
      <c r="E68" s="15"/>
      <c r="F68" s="15"/>
      <c r="G68" s="15"/>
      <c r="H68" s="18"/>
      <c r="I68" s="15"/>
      <c r="J68" s="15"/>
      <c r="K68" s="4"/>
      <c r="L68" s="15"/>
    </row>
    <row r="69" spans="2:12">
      <c r="B69" s="17"/>
      <c r="C69" s="15"/>
      <c r="D69" s="15"/>
      <c r="E69" s="15"/>
      <c r="F69" s="15"/>
      <c r="G69" s="15"/>
      <c r="H69" s="18"/>
      <c r="I69" s="15"/>
      <c r="J69" s="15"/>
      <c r="K69" s="4"/>
      <c r="L69" s="15"/>
    </row>
    <row r="70" spans="2:12">
      <c r="B70" s="24"/>
      <c r="C70" s="24"/>
      <c r="D70" s="24"/>
      <c r="E70" s="24" t="s">
        <v>17</v>
      </c>
      <c r="F70" s="24"/>
      <c r="G70" s="24"/>
      <c r="H70" s="25" t="s">
        <v>18</v>
      </c>
      <c r="I70" s="24">
        <f>SUM(I14:I67)</f>
        <v>24107872</v>
      </c>
      <c r="J70" s="24">
        <f>SUM(J14:J67)</f>
        <v>0</v>
      </c>
      <c r="K70" s="25" t="s">
        <v>18</v>
      </c>
      <c r="L70" s="25" t="s">
        <v>18</v>
      </c>
    </row>
    <row r="71" spans="2:12">
      <c r="B71" s="27"/>
      <c r="C71" s="27"/>
      <c r="D71" s="27"/>
      <c r="E71" s="27" t="s">
        <v>19</v>
      </c>
      <c r="F71" s="27"/>
      <c r="G71" s="27"/>
      <c r="H71" s="28" t="s">
        <v>18</v>
      </c>
      <c r="I71" s="28" t="s">
        <v>18</v>
      </c>
      <c r="J71" s="28" t="s">
        <v>18</v>
      </c>
      <c r="K71" s="19">
        <f>K13+I70-J70</f>
        <v>287037227</v>
      </c>
      <c r="L71" s="28" t="s">
        <v>18</v>
      </c>
    </row>
    <row r="73" spans="2:12">
      <c r="B73" s="20" t="s">
        <v>23</v>
      </c>
    </row>
    <row r="74" spans="2:12">
      <c r="B74" s="20" t="s">
        <v>141</v>
      </c>
    </row>
    <row r="75" spans="2:12">
      <c r="K75" s="8" t="s">
        <v>142</v>
      </c>
    </row>
    <row r="76" spans="2:12" s="7" customFormat="1" ht="14.25">
      <c r="C76" s="48" t="s">
        <v>106</v>
      </c>
      <c r="D76" s="48"/>
      <c r="K76" s="7" t="s">
        <v>8</v>
      </c>
    </row>
    <row r="77" spans="2:12" s="2" customFormat="1">
      <c r="C77" s="49" t="s">
        <v>9</v>
      </c>
      <c r="D77" s="49"/>
      <c r="K77" s="2" t="s">
        <v>9</v>
      </c>
    </row>
    <row r="78" spans="2:1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</sheetData>
  <autoFilter ref="A11:N60">
    <filterColumn colId="8"/>
    <filterColumn colId="9"/>
  </autoFilter>
  <sortState ref="A13:N80">
    <sortCondition ref="B13:B80"/>
  </sortState>
  <mergeCells count="16">
    <mergeCell ref="C76:D76"/>
    <mergeCell ref="C77:D77"/>
    <mergeCell ref="I1:L1"/>
    <mergeCell ref="I2:L3"/>
    <mergeCell ref="H10:H11"/>
    <mergeCell ref="I10:J10"/>
    <mergeCell ref="K10:L10"/>
    <mergeCell ref="B5:L5"/>
    <mergeCell ref="B6:L6"/>
    <mergeCell ref="B7:L7"/>
    <mergeCell ref="B8:L8"/>
    <mergeCell ref="B10:B11"/>
    <mergeCell ref="C10:D10"/>
    <mergeCell ref="E10:E11"/>
    <mergeCell ref="F10:F11"/>
    <mergeCell ref="G10:G11"/>
  </mergeCells>
  <phoneticPr fontId="30" type="noConversion"/>
  <conditionalFormatting sqref="H21">
    <cfRule type="expression" dxfId="10" priority="3" stopIfTrue="1">
      <formula>$C21&lt;&gt;""</formula>
    </cfRule>
  </conditionalFormatting>
  <conditionalFormatting sqref="B14:J67">
    <cfRule type="expression" dxfId="9" priority="2" stopIfTrue="1">
      <formula>#REF!&lt;&gt;""</formula>
    </cfRule>
  </conditionalFormatting>
  <pageMargins left="0.39" right="0.13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31"/>
  </sheetPr>
  <dimension ref="A1:L96"/>
  <sheetViews>
    <sheetView topLeftCell="B74" zoomScale="90" workbookViewId="0">
      <selection activeCell="B93" sqref="B93"/>
    </sheetView>
  </sheetViews>
  <sheetFormatPr defaultRowHeight="15"/>
  <cols>
    <col min="1" max="1" width="5.140625" style="6" hidden="1" customWidth="1"/>
    <col min="2" max="2" width="10.7109375" style="6" customWidth="1"/>
    <col min="3" max="3" width="11.7109375" style="6" customWidth="1"/>
    <col min="4" max="4" width="10.42578125" style="6" customWidth="1"/>
    <col min="5" max="5" width="44.42578125" style="6" bestFit="1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6" style="6" customWidth="1"/>
    <col min="10" max="10" width="10" style="6" customWidth="1"/>
    <col min="11" max="11" width="15.85546875" style="6" customWidth="1"/>
    <col min="12" max="12" width="9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51" t="s">
        <v>87</v>
      </c>
      <c r="J1" s="51"/>
      <c r="K1" s="51"/>
      <c r="L1" s="51"/>
    </row>
    <row r="2" spans="1:12" s="11" customFormat="1" ht="16.5" customHeight="1">
      <c r="B2" s="1" t="s">
        <v>24</v>
      </c>
      <c r="C2" s="34"/>
      <c r="D2" s="34"/>
      <c r="E2" s="34"/>
      <c r="F2" s="34"/>
      <c r="G2" s="34"/>
      <c r="I2" s="52" t="s">
        <v>85</v>
      </c>
      <c r="J2" s="52"/>
      <c r="K2" s="52"/>
      <c r="L2" s="52"/>
    </row>
    <row r="3" spans="1:12" s="11" customFormat="1" ht="16.5" customHeight="1">
      <c r="B3" s="9"/>
      <c r="C3" s="12"/>
      <c r="D3" s="12"/>
      <c r="E3" s="34"/>
      <c r="F3" s="34"/>
      <c r="G3" s="34"/>
      <c r="I3" s="52"/>
      <c r="J3" s="52"/>
      <c r="K3" s="52"/>
      <c r="L3" s="52"/>
    </row>
    <row r="4" spans="1:12" s="11" customFormat="1" ht="6.75" customHeight="1">
      <c r="B4" s="34"/>
      <c r="C4" s="34"/>
      <c r="D4" s="34"/>
      <c r="E4" s="34"/>
      <c r="F4" s="34"/>
      <c r="G4" s="34"/>
      <c r="I4" s="35"/>
      <c r="J4" s="35"/>
      <c r="K4" s="35"/>
      <c r="L4" s="35"/>
    </row>
    <row r="5" spans="1:12" ht="24.75" customHeight="1">
      <c r="B5" s="53" t="s">
        <v>88</v>
      </c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>
      <c r="B6" s="56" t="s">
        <v>89</v>
      </c>
      <c r="C6" s="56"/>
      <c r="D6" s="56"/>
      <c r="E6" s="56"/>
      <c r="F6" s="56"/>
      <c r="G6" s="56"/>
      <c r="H6" s="56"/>
      <c r="I6" s="56"/>
      <c r="J6" s="56"/>
      <c r="K6" s="56"/>
      <c r="L6" s="56"/>
    </row>
    <row r="7" spans="1:12">
      <c r="B7" s="56" t="s">
        <v>90</v>
      </c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>
      <c r="B8" s="56" t="s">
        <v>91</v>
      </c>
      <c r="C8" s="56"/>
      <c r="D8" s="56"/>
      <c r="E8" s="56"/>
      <c r="F8" s="56"/>
      <c r="G8" s="56"/>
      <c r="H8" s="56"/>
      <c r="I8" s="56"/>
      <c r="J8" s="56"/>
      <c r="K8" s="56"/>
      <c r="L8" s="56"/>
    </row>
    <row r="9" spans="1:12" ht="30" customHeight="1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ht="20.25" customHeight="1">
      <c r="B10" s="54" t="s">
        <v>10</v>
      </c>
      <c r="C10" s="50" t="s">
        <v>92</v>
      </c>
      <c r="D10" s="50"/>
      <c r="E10" s="50" t="s">
        <v>1</v>
      </c>
      <c r="F10" s="54" t="s">
        <v>29</v>
      </c>
      <c r="G10" s="54" t="s">
        <v>30</v>
      </c>
      <c r="H10" s="54" t="s">
        <v>11</v>
      </c>
      <c r="I10" s="50" t="s">
        <v>12</v>
      </c>
      <c r="J10" s="50"/>
      <c r="K10" s="50" t="s">
        <v>94</v>
      </c>
      <c r="L10" s="50" t="s">
        <v>2</v>
      </c>
    </row>
    <row r="11" spans="1:12" ht="37.5" customHeight="1">
      <c r="B11" s="55"/>
      <c r="C11" s="36" t="s">
        <v>76</v>
      </c>
      <c r="D11" s="36" t="s">
        <v>93</v>
      </c>
      <c r="E11" s="50"/>
      <c r="F11" s="55"/>
      <c r="G11" s="55"/>
      <c r="H11" s="55"/>
      <c r="I11" s="36" t="s">
        <v>13</v>
      </c>
      <c r="J11" s="36" t="s">
        <v>14</v>
      </c>
      <c r="K11" s="36" t="s">
        <v>13</v>
      </c>
      <c r="L11" s="36" t="s">
        <v>14</v>
      </c>
    </row>
    <row r="12" spans="1:12" s="14" customFormat="1" ht="18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15</v>
      </c>
      <c r="I12" s="13">
        <v>1</v>
      </c>
      <c r="J12" s="13">
        <v>2</v>
      </c>
      <c r="K12" s="13">
        <v>3</v>
      </c>
      <c r="L12" s="13" t="s">
        <v>7</v>
      </c>
    </row>
    <row r="13" spans="1:12" s="26" customFormat="1" ht="19.5" customHeight="1">
      <c r="B13" s="24"/>
      <c r="C13" s="24"/>
      <c r="D13" s="24"/>
      <c r="E13" s="24" t="s">
        <v>16</v>
      </c>
      <c r="F13" s="24"/>
      <c r="G13" s="24"/>
      <c r="H13" s="29"/>
      <c r="I13" s="23"/>
      <c r="J13" s="24"/>
      <c r="K13" s="30">
        <f>'05'!K71</f>
        <v>287037227</v>
      </c>
      <c r="L13" s="24"/>
    </row>
    <row r="14" spans="1:12" ht="19.5" customHeight="1">
      <c r="A14" s="6" t="str">
        <f t="shared" ref="A14:A47" si="0">C14&amp;D14</f>
        <v>GBN42159</v>
      </c>
      <c r="B14" s="3">
        <v>42159</v>
      </c>
      <c r="C14" s="4" t="s">
        <v>77</v>
      </c>
      <c r="D14" s="3">
        <v>42159</v>
      </c>
      <c r="E14" s="5" t="s">
        <v>109</v>
      </c>
      <c r="F14" s="32"/>
      <c r="G14" s="5"/>
      <c r="H14" s="21" t="s">
        <v>22</v>
      </c>
      <c r="I14" s="16">
        <v>2233</v>
      </c>
      <c r="J14" s="5"/>
      <c r="K14" s="42">
        <f>MAX(K13+I14-J14-L13,0)</f>
        <v>287039460</v>
      </c>
      <c r="L14" s="42">
        <f>MAX(L13+J14-K13-I14,0)</f>
        <v>0</v>
      </c>
    </row>
    <row r="15" spans="1:12" ht="19.5" customHeight="1">
      <c r="A15" s="6" t="str">
        <f t="shared" si="0"/>
        <v>GBN42159</v>
      </c>
      <c r="B15" s="3">
        <v>42159</v>
      </c>
      <c r="C15" s="4" t="s">
        <v>77</v>
      </c>
      <c r="D15" s="3">
        <v>42159</v>
      </c>
      <c r="E15" s="5" t="s">
        <v>109</v>
      </c>
      <c r="F15" s="32"/>
      <c r="G15" s="5"/>
      <c r="H15" s="21" t="s">
        <v>22</v>
      </c>
      <c r="I15" s="16">
        <v>2000</v>
      </c>
      <c r="J15" s="5"/>
      <c r="K15" s="42">
        <f t="shared" ref="K15:K41" si="1">MAX(K14+I15-J15-L14,0)</f>
        <v>287041460</v>
      </c>
      <c r="L15" s="42">
        <f t="shared" ref="L15:L41" si="2">MAX(L14+J15-K14-I15,0)</f>
        <v>0</v>
      </c>
    </row>
    <row r="16" spans="1:12" ht="19.5" customHeight="1">
      <c r="A16" s="6" t="str">
        <f t="shared" si="0"/>
        <v>GBN42159</v>
      </c>
      <c r="B16" s="3">
        <v>42159</v>
      </c>
      <c r="C16" s="4" t="s">
        <v>77</v>
      </c>
      <c r="D16" s="3">
        <v>42159</v>
      </c>
      <c r="E16" s="5" t="s">
        <v>109</v>
      </c>
      <c r="F16" s="32"/>
      <c r="G16" s="5"/>
      <c r="H16" s="21" t="s">
        <v>22</v>
      </c>
      <c r="I16" s="16">
        <v>5000</v>
      </c>
      <c r="J16" s="5"/>
      <c r="K16" s="42">
        <f t="shared" si="1"/>
        <v>287046460</v>
      </c>
      <c r="L16" s="42">
        <f t="shared" si="2"/>
        <v>0</v>
      </c>
    </row>
    <row r="17" spans="1:12" ht="19.5" customHeight="1">
      <c r="A17" s="6" t="str">
        <f t="shared" si="0"/>
        <v>GBN42159</v>
      </c>
      <c r="B17" s="3">
        <v>42159</v>
      </c>
      <c r="C17" s="4" t="s">
        <v>77</v>
      </c>
      <c r="D17" s="3">
        <v>42159</v>
      </c>
      <c r="E17" s="5" t="s">
        <v>109</v>
      </c>
      <c r="F17" s="32"/>
      <c r="G17" s="5"/>
      <c r="H17" s="21" t="s">
        <v>22</v>
      </c>
      <c r="I17" s="16">
        <v>2500</v>
      </c>
      <c r="J17" s="5"/>
      <c r="K17" s="42">
        <f t="shared" si="1"/>
        <v>287048960</v>
      </c>
      <c r="L17" s="42">
        <f t="shared" si="2"/>
        <v>0</v>
      </c>
    </row>
    <row r="18" spans="1:12" ht="19.5" customHeight="1">
      <c r="A18" s="6" t="str">
        <f t="shared" si="0"/>
        <v>GBN42170</v>
      </c>
      <c r="B18" s="3">
        <v>42170</v>
      </c>
      <c r="C18" s="4" t="s">
        <v>77</v>
      </c>
      <c r="D18" s="3">
        <v>42170</v>
      </c>
      <c r="E18" s="5" t="s">
        <v>109</v>
      </c>
      <c r="F18" s="32"/>
      <c r="G18" s="5"/>
      <c r="H18" s="21" t="s">
        <v>22</v>
      </c>
      <c r="I18" s="16">
        <v>5000</v>
      </c>
      <c r="J18" s="5"/>
      <c r="K18" s="42">
        <f t="shared" si="1"/>
        <v>287053960</v>
      </c>
      <c r="L18" s="42">
        <f t="shared" si="2"/>
        <v>0</v>
      </c>
    </row>
    <row r="19" spans="1:12" ht="19.5" customHeight="1">
      <c r="A19" s="6" t="str">
        <f t="shared" si="0"/>
        <v>GBN42170</v>
      </c>
      <c r="B19" s="3">
        <v>42170</v>
      </c>
      <c r="C19" s="4" t="s">
        <v>77</v>
      </c>
      <c r="D19" s="3">
        <v>42170</v>
      </c>
      <c r="E19" s="5" t="s">
        <v>109</v>
      </c>
      <c r="F19" s="32"/>
      <c r="G19" s="5"/>
      <c r="H19" s="21" t="s">
        <v>22</v>
      </c>
      <c r="I19" s="16">
        <v>2500</v>
      </c>
      <c r="J19" s="5"/>
      <c r="K19" s="42">
        <f t="shared" si="1"/>
        <v>287056460</v>
      </c>
      <c r="L19" s="42">
        <f t="shared" si="2"/>
        <v>0</v>
      </c>
    </row>
    <row r="20" spans="1:12" ht="19.5" customHeight="1">
      <c r="A20" s="6" t="str">
        <f t="shared" si="0"/>
        <v>GBN42178</v>
      </c>
      <c r="B20" s="3">
        <v>42178</v>
      </c>
      <c r="C20" s="4" t="s">
        <v>77</v>
      </c>
      <c r="D20" s="3">
        <v>42178</v>
      </c>
      <c r="E20" s="5" t="s">
        <v>281</v>
      </c>
      <c r="F20" s="32"/>
      <c r="G20" s="5"/>
      <c r="H20" s="21" t="s">
        <v>22</v>
      </c>
      <c r="I20" s="16">
        <v>5000</v>
      </c>
      <c r="J20" s="5"/>
      <c r="K20" s="42">
        <f t="shared" si="1"/>
        <v>287061460</v>
      </c>
      <c r="L20" s="42">
        <f t="shared" si="2"/>
        <v>0</v>
      </c>
    </row>
    <row r="21" spans="1:12" ht="19.5" customHeight="1">
      <c r="A21" s="6" t="str">
        <f t="shared" si="0"/>
        <v>GBN42178</v>
      </c>
      <c r="B21" s="3">
        <v>42178</v>
      </c>
      <c r="C21" s="4" t="s">
        <v>77</v>
      </c>
      <c r="D21" s="3">
        <v>42178</v>
      </c>
      <c r="E21" s="5" t="s">
        <v>281</v>
      </c>
      <c r="F21" s="32"/>
      <c r="G21" s="5"/>
      <c r="H21" s="21" t="s">
        <v>22</v>
      </c>
      <c r="I21" s="16">
        <v>5000</v>
      </c>
      <c r="J21" s="5"/>
      <c r="K21" s="42">
        <f t="shared" si="1"/>
        <v>287066460</v>
      </c>
      <c r="L21" s="42">
        <f t="shared" si="2"/>
        <v>0</v>
      </c>
    </row>
    <row r="22" spans="1:12" ht="19.5" customHeight="1">
      <c r="A22" s="6" t="str">
        <f t="shared" si="0"/>
        <v>GBN42178</v>
      </c>
      <c r="B22" s="3">
        <v>42178</v>
      </c>
      <c r="C22" s="4" t="s">
        <v>77</v>
      </c>
      <c r="D22" s="3">
        <v>42178</v>
      </c>
      <c r="E22" s="5" t="s">
        <v>281</v>
      </c>
      <c r="F22" s="5"/>
      <c r="G22" s="5"/>
      <c r="H22" s="21" t="s">
        <v>22</v>
      </c>
      <c r="I22" s="16">
        <v>5000</v>
      </c>
      <c r="J22" s="5"/>
      <c r="K22" s="42">
        <f t="shared" si="1"/>
        <v>287071460</v>
      </c>
      <c r="L22" s="42">
        <f t="shared" si="2"/>
        <v>0</v>
      </c>
    </row>
    <row r="23" spans="1:12" ht="19.5" customHeight="1">
      <c r="A23" s="6" t="str">
        <f t="shared" si="0"/>
        <v>GBN42178</v>
      </c>
      <c r="B23" s="3">
        <v>42178</v>
      </c>
      <c r="C23" s="4" t="s">
        <v>77</v>
      </c>
      <c r="D23" s="3">
        <v>42178</v>
      </c>
      <c r="E23" s="22" t="s">
        <v>281</v>
      </c>
      <c r="F23" s="22"/>
      <c r="G23" s="5"/>
      <c r="H23" s="21" t="s">
        <v>22</v>
      </c>
      <c r="I23" s="16">
        <v>5000</v>
      </c>
      <c r="J23" s="5"/>
      <c r="K23" s="42">
        <f t="shared" si="1"/>
        <v>287076460</v>
      </c>
      <c r="L23" s="42">
        <f t="shared" si="2"/>
        <v>0</v>
      </c>
    </row>
    <row r="24" spans="1:12" ht="19.5" customHeight="1">
      <c r="B24" s="3">
        <v>42184</v>
      </c>
      <c r="C24" s="15" t="s">
        <v>77</v>
      </c>
      <c r="D24" s="3">
        <v>42184</v>
      </c>
      <c r="E24" s="15" t="s">
        <v>109</v>
      </c>
      <c r="F24" s="15"/>
      <c r="G24" s="15"/>
      <c r="H24" s="21" t="s">
        <v>22</v>
      </c>
      <c r="I24" s="15">
        <v>2500</v>
      </c>
      <c r="J24" s="15"/>
      <c r="K24" s="42">
        <f t="shared" si="1"/>
        <v>287078960</v>
      </c>
      <c r="L24" s="42">
        <f t="shared" si="2"/>
        <v>0</v>
      </c>
    </row>
    <row r="25" spans="1:12" ht="19.5" customHeight="1">
      <c r="A25" s="6" t="str">
        <f t="shared" si="0"/>
        <v>GBN42184</v>
      </c>
      <c r="B25" s="3">
        <v>42184</v>
      </c>
      <c r="C25" s="4" t="s">
        <v>77</v>
      </c>
      <c r="D25" s="3">
        <v>42184</v>
      </c>
      <c r="E25" s="5" t="s">
        <v>109</v>
      </c>
      <c r="F25" s="5"/>
      <c r="G25" s="5"/>
      <c r="H25" s="21" t="s">
        <v>22</v>
      </c>
      <c r="I25" s="16">
        <v>2000</v>
      </c>
      <c r="J25" s="5"/>
      <c r="K25" s="42">
        <f t="shared" si="1"/>
        <v>287080960</v>
      </c>
      <c r="L25" s="42">
        <f t="shared" si="2"/>
        <v>0</v>
      </c>
    </row>
    <row r="26" spans="1:12" ht="19.5" customHeight="1">
      <c r="A26" s="6" t="str">
        <f t="shared" si="0"/>
        <v>GBN42184</v>
      </c>
      <c r="B26" s="3">
        <v>42184</v>
      </c>
      <c r="C26" s="4" t="s">
        <v>77</v>
      </c>
      <c r="D26" s="3">
        <v>42184</v>
      </c>
      <c r="E26" s="5" t="s">
        <v>109</v>
      </c>
      <c r="F26" s="32"/>
      <c r="G26" s="5"/>
      <c r="H26" s="21" t="s">
        <v>22</v>
      </c>
      <c r="I26" s="16">
        <v>2000</v>
      </c>
      <c r="J26" s="5"/>
      <c r="K26" s="42">
        <f t="shared" si="1"/>
        <v>287082960</v>
      </c>
      <c r="L26" s="42">
        <f t="shared" si="2"/>
        <v>0</v>
      </c>
    </row>
    <row r="27" spans="1:12" ht="19.5" customHeight="1">
      <c r="A27" s="6" t="str">
        <f t="shared" si="0"/>
        <v>GBN42184</v>
      </c>
      <c r="B27" s="3">
        <v>42184</v>
      </c>
      <c r="C27" s="4" t="s">
        <v>77</v>
      </c>
      <c r="D27" s="3">
        <v>42184</v>
      </c>
      <c r="E27" s="5" t="s">
        <v>109</v>
      </c>
      <c r="F27" s="32"/>
      <c r="G27" s="5"/>
      <c r="H27" s="21" t="s">
        <v>22</v>
      </c>
      <c r="I27" s="16">
        <v>2500</v>
      </c>
      <c r="J27" s="5"/>
      <c r="K27" s="42">
        <f t="shared" si="1"/>
        <v>287085460</v>
      </c>
      <c r="L27" s="42">
        <f t="shared" si="2"/>
        <v>0</v>
      </c>
    </row>
    <row r="28" spans="1:12" ht="19.5" customHeight="1">
      <c r="A28" s="6" t="str">
        <f t="shared" si="0"/>
        <v>GBN42184</v>
      </c>
      <c r="B28" s="3">
        <v>42184</v>
      </c>
      <c r="C28" s="4" t="s">
        <v>77</v>
      </c>
      <c r="D28" s="3">
        <v>42184</v>
      </c>
      <c r="E28" s="5" t="s">
        <v>109</v>
      </c>
      <c r="F28" s="32"/>
      <c r="G28" s="5"/>
      <c r="H28" s="21" t="s">
        <v>22</v>
      </c>
      <c r="I28" s="16">
        <v>2000</v>
      </c>
      <c r="J28" s="5"/>
      <c r="K28" s="42">
        <f t="shared" si="1"/>
        <v>287087460</v>
      </c>
      <c r="L28" s="42">
        <f t="shared" si="2"/>
        <v>0</v>
      </c>
    </row>
    <row r="29" spans="1:12" ht="19.5" customHeight="1">
      <c r="A29" s="6" t="str">
        <f t="shared" si="0"/>
        <v>GBN42184</v>
      </c>
      <c r="B29" s="3">
        <v>42184</v>
      </c>
      <c r="C29" s="4" t="s">
        <v>77</v>
      </c>
      <c r="D29" s="3">
        <v>42184</v>
      </c>
      <c r="E29" s="22" t="s">
        <v>109</v>
      </c>
      <c r="F29" s="32"/>
      <c r="G29" s="5"/>
      <c r="H29" s="21" t="s">
        <v>22</v>
      </c>
      <c r="I29" s="16">
        <v>1000</v>
      </c>
      <c r="J29" s="5"/>
      <c r="K29" s="42">
        <f t="shared" si="1"/>
        <v>287088460</v>
      </c>
      <c r="L29" s="42">
        <f t="shared" si="2"/>
        <v>0</v>
      </c>
    </row>
    <row r="30" spans="1:12" ht="19.5" customHeight="1">
      <c r="A30" s="6" t="str">
        <f t="shared" si="0"/>
        <v>GBN42184</v>
      </c>
      <c r="B30" s="3">
        <v>42184</v>
      </c>
      <c r="C30" s="4" t="s">
        <v>77</v>
      </c>
      <c r="D30" s="3">
        <v>42184</v>
      </c>
      <c r="E30" s="5" t="s">
        <v>109</v>
      </c>
      <c r="F30" s="32"/>
      <c r="G30" s="5"/>
      <c r="H30" s="21" t="s">
        <v>22</v>
      </c>
      <c r="I30" s="16">
        <v>8000</v>
      </c>
      <c r="J30" s="5"/>
      <c r="K30" s="42">
        <f t="shared" si="1"/>
        <v>287096460</v>
      </c>
      <c r="L30" s="42">
        <f t="shared" si="2"/>
        <v>0</v>
      </c>
    </row>
    <row r="31" spans="1:12" ht="19.5" customHeight="1">
      <c r="A31" s="6" t="str">
        <f t="shared" si="0"/>
        <v>GBN42184</v>
      </c>
      <c r="B31" s="3">
        <v>42184</v>
      </c>
      <c r="C31" s="4" t="s">
        <v>77</v>
      </c>
      <c r="D31" s="3">
        <v>42184</v>
      </c>
      <c r="E31" s="22" t="s">
        <v>109</v>
      </c>
      <c r="F31" s="32"/>
      <c r="G31" s="5"/>
      <c r="H31" s="21" t="s">
        <v>22</v>
      </c>
      <c r="I31" s="16">
        <v>2000</v>
      </c>
      <c r="J31" s="5"/>
      <c r="K31" s="42">
        <f t="shared" si="1"/>
        <v>287098460</v>
      </c>
      <c r="L31" s="42">
        <f t="shared" si="2"/>
        <v>0</v>
      </c>
    </row>
    <row r="32" spans="1:12" ht="19.5" customHeight="1">
      <c r="A32" s="6" t="str">
        <f t="shared" si="0"/>
        <v>GBN42157</v>
      </c>
      <c r="B32" s="3">
        <v>42157</v>
      </c>
      <c r="C32" s="4" t="s">
        <v>77</v>
      </c>
      <c r="D32" s="3">
        <v>42157</v>
      </c>
      <c r="E32" s="22" t="s">
        <v>282</v>
      </c>
      <c r="F32" s="33"/>
      <c r="G32" s="31"/>
      <c r="H32" s="21" t="s">
        <v>22</v>
      </c>
      <c r="I32" s="16">
        <v>2500</v>
      </c>
      <c r="J32" s="5"/>
      <c r="K32" s="42">
        <f t="shared" si="1"/>
        <v>287100960</v>
      </c>
      <c r="L32" s="42">
        <f t="shared" si="2"/>
        <v>0</v>
      </c>
    </row>
    <row r="33" spans="1:12" ht="19.5" customHeight="1">
      <c r="A33" s="6" t="str">
        <f t="shared" si="0"/>
        <v>CTGS42156</v>
      </c>
      <c r="B33" s="3">
        <v>42156</v>
      </c>
      <c r="C33" s="4" t="s">
        <v>86</v>
      </c>
      <c r="D33" s="3">
        <v>42156</v>
      </c>
      <c r="E33" s="5" t="s">
        <v>283</v>
      </c>
      <c r="F33" s="33"/>
      <c r="G33" s="31"/>
      <c r="H33" s="21" t="s">
        <v>79</v>
      </c>
      <c r="I33" s="16">
        <v>168001</v>
      </c>
      <c r="J33" s="5"/>
      <c r="K33" s="42">
        <f t="shared" si="1"/>
        <v>287268961</v>
      </c>
      <c r="L33" s="42">
        <f t="shared" si="2"/>
        <v>0</v>
      </c>
    </row>
    <row r="34" spans="1:12" ht="19.5" customHeight="1">
      <c r="A34" s="6" t="str">
        <f t="shared" si="0"/>
        <v>CTGS42159</v>
      </c>
      <c r="B34" s="3">
        <v>42159</v>
      </c>
      <c r="C34" s="4" t="s">
        <v>86</v>
      </c>
      <c r="D34" s="3">
        <v>42159</v>
      </c>
      <c r="E34" s="5" t="s">
        <v>280</v>
      </c>
      <c r="F34" s="32"/>
      <c r="G34" s="5"/>
      <c r="H34" s="21" t="s">
        <v>79</v>
      </c>
      <c r="I34" s="16">
        <v>14817</v>
      </c>
      <c r="J34" s="5"/>
      <c r="K34" s="42">
        <f t="shared" si="1"/>
        <v>287283778</v>
      </c>
      <c r="L34" s="42">
        <f t="shared" si="2"/>
        <v>0</v>
      </c>
    </row>
    <row r="35" spans="1:12" ht="19.5" customHeight="1">
      <c r="A35" s="6" t="str">
        <f t="shared" si="0"/>
        <v>CTGS42177</v>
      </c>
      <c r="B35" s="3">
        <v>42177</v>
      </c>
      <c r="C35" s="4" t="s">
        <v>86</v>
      </c>
      <c r="D35" s="3">
        <v>42177</v>
      </c>
      <c r="E35" s="5" t="s">
        <v>278</v>
      </c>
      <c r="F35" s="5"/>
      <c r="G35" s="5"/>
      <c r="H35" s="21" t="s">
        <v>79</v>
      </c>
      <c r="I35" s="16">
        <v>21835</v>
      </c>
      <c r="J35" s="5"/>
      <c r="K35" s="42">
        <f t="shared" si="1"/>
        <v>287305613</v>
      </c>
      <c r="L35" s="42">
        <f t="shared" si="2"/>
        <v>0</v>
      </c>
    </row>
    <row r="36" spans="1:12" ht="19.5" customHeight="1">
      <c r="A36" s="6" t="str">
        <f t="shared" si="0"/>
        <v>CTGS42177</v>
      </c>
      <c r="B36" s="3">
        <v>42177</v>
      </c>
      <c r="C36" s="4" t="s">
        <v>86</v>
      </c>
      <c r="D36" s="3">
        <v>42177</v>
      </c>
      <c r="E36" s="5" t="s">
        <v>279</v>
      </c>
      <c r="F36" s="32"/>
      <c r="G36" s="5"/>
      <c r="H36" s="21" t="s">
        <v>79</v>
      </c>
      <c r="I36" s="16">
        <v>60265</v>
      </c>
      <c r="J36" s="5"/>
      <c r="K36" s="42">
        <f t="shared" si="1"/>
        <v>287365878</v>
      </c>
      <c r="L36" s="42">
        <f t="shared" si="2"/>
        <v>0</v>
      </c>
    </row>
    <row r="37" spans="1:12" ht="19.5" customHeight="1">
      <c r="A37" s="6" t="str">
        <f t="shared" si="0"/>
        <v>CTGS42181</v>
      </c>
      <c r="B37" s="3">
        <v>42181</v>
      </c>
      <c r="C37" s="4" t="s">
        <v>86</v>
      </c>
      <c r="D37" s="3">
        <v>42181</v>
      </c>
      <c r="E37" s="5" t="s">
        <v>280</v>
      </c>
      <c r="F37" s="32"/>
      <c r="G37" s="5"/>
      <c r="H37" s="21" t="s">
        <v>79</v>
      </c>
      <c r="I37" s="16">
        <v>4357</v>
      </c>
      <c r="J37" s="5"/>
      <c r="K37" s="42">
        <f t="shared" si="1"/>
        <v>287370235</v>
      </c>
      <c r="L37" s="42">
        <f t="shared" si="2"/>
        <v>0</v>
      </c>
    </row>
    <row r="38" spans="1:12" ht="19.5" customHeight="1">
      <c r="A38" s="6" t="str">
        <f t="shared" si="0"/>
        <v>CTGS42185</v>
      </c>
      <c r="B38" s="3">
        <v>42185</v>
      </c>
      <c r="C38" s="4" t="s">
        <v>86</v>
      </c>
      <c r="D38" s="3">
        <v>42185</v>
      </c>
      <c r="E38" s="5" t="s">
        <v>284</v>
      </c>
      <c r="F38" s="32"/>
      <c r="G38" s="5"/>
      <c r="H38" s="21" t="s">
        <v>79</v>
      </c>
      <c r="I38" s="16">
        <v>321547</v>
      </c>
      <c r="J38" s="5"/>
      <c r="K38" s="42">
        <f t="shared" si="1"/>
        <v>287691782</v>
      </c>
      <c r="L38" s="42">
        <f t="shared" si="2"/>
        <v>0</v>
      </c>
    </row>
    <row r="39" spans="1:12" ht="19.5" customHeight="1">
      <c r="A39" s="6" t="str">
        <f t="shared" si="0"/>
        <v>CTGS42158</v>
      </c>
      <c r="B39" s="3">
        <v>42158</v>
      </c>
      <c r="C39" s="4" t="s">
        <v>86</v>
      </c>
      <c r="D39" s="3">
        <v>42158</v>
      </c>
      <c r="E39" s="5" t="s">
        <v>285</v>
      </c>
      <c r="F39" s="32"/>
      <c r="G39" s="5"/>
      <c r="H39" s="21" t="s">
        <v>79</v>
      </c>
      <c r="I39" s="16">
        <v>32738</v>
      </c>
      <c r="J39" s="5"/>
      <c r="K39" s="42">
        <f t="shared" si="1"/>
        <v>287724520</v>
      </c>
      <c r="L39" s="42">
        <f t="shared" si="2"/>
        <v>0</v>
      </c>
    </row>
    <row r="40" spans="1:12" ht="19.5" customHeight="1">
      <c r="A40" s="6" t="str">
        <f t="shared" si="0"/>
        <v>CTGS42158</v>
      </c>
      <c r="B40" s="3">
        <v>42158</v>
      </c>
      <c r="C40" s="4" t="s">
        <v>86</v>
      </c>
      <c r="D40" s="3">
        <v>42158</v>
      </c>
      <c r="E40" s="5" t="s">
        <v>278</v>
      </c>
      <c r="F40" s="32"/>
      <c r="G40" s="5"/>
      <c r="H40" s="21" t="s">
        <v>79</v>
      </c>
      <c r="I40" s="16">
        <v>21825</v>
      </c>
      <c r="J40" s="5"/>
      <c r="K40" s="42">
        <f t="shared" si="1"/>
        <v>287746345</v>
      </c>
      <c r="L40" s="42">
        <f t="shared" si="2"/>
        <v>0</v>
      </c>
    </row>
    <row r="41" spans="1:12" ht="19.5" customHeight="1">
      <c r="A41" s="6" t="str">
        <f t="shared" si="0"/>
        <v>CTGS42158</v>
      </c>
      <c r="B41" s="3">
        <v>42158</v>
      </c>
      <c r="C41" s="4" t="s">
        <v>86</v>
      </c>
      <c r="D41" s="3">
        <v>42158</v>
      </c>
      <c r="E41" s="5" t="s">
        <v>286</v>
      </c>
      <c r="F41" s="32"/>
      <c r="G41" s="5"/>
      <c r="H41" s="21" t="s">
        <v>79</v>
      </c>
      <c r="I41" s="16">
        <v>119819</v>
      </c>
      <c r="J41" s="5"/>
      <c r="K41" s="42">
        <f t="shared" si="1"/>
        <v>287866164</v>
      </c>
      <c r="L41" s="42">
        <f t="shared" si="2"/>
        <v>0</v>
      </c>
    </row>
    <row r="42" spans="1:12" ht="19.5" customHeight="1">
      <c r="A42" s="6" t="str">
        <f t="shared" si="0"/>
        <v>CTGS42158</v>
      </c>
      <c r="B42" s="3">
        <v>42158</v>
      </c>
      <c r="C42" s="4" t="s">
        <v>86</v>
      </c>
      <c r="D42" s="3">
        <v>42158</v>
      </c>
      <c r="E42" s="5" t="s">
        <v>284</v>
      </c>
      <c r="F42" s="32"/>
      <c r="G42" s="5"/>
      <c r="H42" s="21" t="s">
        <v>79</v>
      </c>
      <c r="I42" s="16">
        <v>185294</v>
      </c>
      <c r="J42" s="5"/>
      <c r="K42" s="42">
        <f t="shared" ref="K42:K76" si="3">MAX(K41+I42-J42-L41,0)</f>
        <v>288051458</v>
      </c>
      <c r="L42" s="42">
        <f t="shared" ref="L42:L76" si="4">MAX(L41+J42-K41-I42,0)</f>
        <v>0</v>
      </c>
    </row>
    <row r="43" spans="1:12" ht="19.5" customHeight="1">
      <c r="A43" s="6" t="str">
        <f t="shared" si="0"/>
        <v>CTGS42178</v>
      </c>
      <c r="B43" s="3">
        <v>42178</v>
      </c>
      <c r="C43" s="4" t="s">
        <v>86</v>
      </c>
      <c r="D43" s="3">
        <v>42178</v>
      </c>
      <c r="E43" s="22" t="s">
        <v>278</v>
      </c>
      <c r="F43" s="32"/>
      <c r="G43" s="5"/>
      <c r="H43" s="21" t="s">
        <v>79</v>
      </c>
      <c r="I43" s="16">
        <v>20307</v>
      </c>
      <c r="J43" s="5"/>
      <c r="K43" s="42">
        <f t="shared" si="3"/>
        <v>288071765</v>
      </c>
      <c r="L43" s="42">
        <f t="shared" si="4"/>
        <v>0</v>
      </c>
    </row>
    <row r="44" spans="1:12" ht="19.5" customHeight="1">
      <c r="A44" s="6" t="str">
        <f t="shared" si="0"/>
        <v>000183542174</v>
      </c>
      <c r="B44" s="3">
        <v>42174</v>
      </c>
      <c r="C44" s="4" t="s">
        <v>287</v>
      </c>
      <c r="D44" s="3">
        <v>42174</v>
      </c>
      <c r="E44" s="5" t="s">
        <v>274</v>
      </c>
      <c r="F44" s="32"/>
      <c r="G44" s="5"/>
      <c r="H44" s="21" t="s">
        <v>21</v>
      </c>
      <c r="I44" s="16">
        <v>119160</v>
      </c>
      <c r="J44" s="5"/>
      <c r="K44" s="42">
        <f t="shared" si="3"/>
        <v>288190925</v>
      </c>
      <c r="L44" s="42">
        <f t="shared" si="4"/>
        <v>0</v>
      </c>
    </row>
    <row r="45" spans="1:12" ht="19.5" customHeight="1">
      <c r="A45" s="6" t="str">
        <f t="shared" si="0"/>
        <v>000021542177</v>
      </c>
      <c r="B45" s="3">
        <v>42177</v>
      </c>
      <c r="C45" s="4" t="s">
        <v>288</v>
      </c>
      <c r="D45" s="3">
        <v>42177</v>
      </c>
      <c r="E45" s="5" t="s">
        <v>289</v>
      </c>
      <c r="F45" s="32"/>
      <c r="G45" s="5"/>
      <c r="H45" s="21" t="s">
        <v>21</v>
      </c>
      <c r="I45" s="16">
        <v>4550000</v>
      </c>
      <c r="J45" s="5"/>
      <c r="K45" s="42">
        <f t="shared" si="3"/>
        <v>292740925</v>
      </c>
      <c r="L45" s="42">
        <f t="shared" si="4"/>
        <v>0</v>
      </c>
    </row>
    <row r="46" spans="1:12" ht="29.25" customHeight="1">
      <c r="A46" s="6" t="str">
        <f t="shared" si="0"/>
        <v>000025742144</v>
      </c>
      <c r="B46" s="3">
        <v>42156</v>
      </c>
      <c r="C46" s="4" t="s">
        <v>290</v>
      </c>
      <c r="D46" s="3">
        <v>42144</v>
      </c>
      <c r="E46" s="5" t="s">
        <v>321</v>
      </c>
      <c r="F46" s="32"/>
      <c r="G46" s="5"/>
      <c r="H46" s="21" t="s">
        <v>21</v>
      </c>
      <c r="I46" s="16">
        <v>661752</v>
      </c>
      <c r="J46" s="5"/>
      <c r="K46" s="42">
        <f t="shared" si="3"/>
        <v>293402677</v>
      </c>
      <c r="L46" s="42">
        <f t="shared" si="4"/>
        <v>0</v>
      </c>
    </row>
    <row r="47" spans="1:12" ht="29.25" customHeight="1">
      <c r="A47" s="6" t="str">
        <f t="shared" si="0"/>
        <v>000057742152</v>
      </c>
      <c r="B47" s="3">
        <v>42156</v>
      </c>
      <c r="C47" s="4" t="s">
        <v>291</v>
      </c>
      <c r="D47" s="3">
        <v>42152</v>
      </c>
      <c r="E47" s="5" t="s">
        <v>320</v>
      </c>
      <c r="F47" s="32"/>
      <c r="G47" s="5"/>
      <c r="H47" s="21" t="s">
        <v>21</v>
      </c>
      <c r="I47" s="16">
        <v>661752</v>
      </c>
      <c r="J47" s="5"/>
      <c r="K47" s="42">
        <f t="shared" si="3"/>
        <v>294064429</v>
      </c>
      <c r="L47" s="42">
        <f t="shared" si="4"/>
        <v>0</v>
      </c>
    </row>
    <row r="48" spans="1:12" ht="29.25" customHeight="1">
      <c r="A48" s="6" t="str">
        <f>C48&amp;D48</f>
        <v>000158142177</v>
      </c>
      <c r="B48" s="3">
        <v>42177</v>
      </c>
      <c r="C48" s="4" t="s">
        <v>292</v>
      </c>
      <c r="D48" s="3">
        <v>42177</v>
      </c>
      <c r="E48" s="5" t="s">
        <v>322</v>
      </c>
      <c r="F48" s="32"/>
      <c r="G48" s="5"/>
      <c r="H48" s="21" t="s">
        <v>21</v>
      </c>
      <c r="I48" s="16">
        <v>497724</v>
      </c>
      <c r="J48" s="5"/>
      <c r="K48" s="42">
        <f t="shared" si="3"/>
        <v>294562153</v>
      </c>
      <c r="L48" s="42">
        <f t="shared" si="4"/>
        <v>0</v>
      </c>
    </row>
    <row r="49" spans="2:12" ht="19.5" customHeight="1">
      <c r="B49" s="3">
        <v>42177</v>
      </c>
      <c r="C49" s="4" t="s">
        <v>293</v>
      </c>
      <c r="D49" s="3">
        <v>42177</v>
      </c>
      <c r="E49" s="5" t="s">
        <v>294</v>
      </c>
      <c r="F49" s="32"/>
      <c r="G49" s="5"/>
      <c r="H49" s="21" t="s">
        <v>21</v>
      </c>
      <c r="I49" s="16">
        <v>366888</v>
      </c>
      <c r="J49" s="5"/>
      <c r="K49" s="42">
        <f t="shared" si="3"/>
        <v>294929041</v>
      </c>
      <c r="L49" s="42">
        <f t="shared" si="4"/>
        <v>0</v>
      </c>
    </row>
    <row r="50" spans="2:12" ht="19.5" customHeight="1">
      <c r="B50" s="3">
        <v>42180</v>
      </c>
      <c r="C50" s="4" t="s">
        <v>295</v>
      </c>
      <c r="D50" s="3">
        <v>42180</v>
      </c>
      <c r="E50" s="5" t="s">
        <v>296</v>
      </c>
      <c r="F50" s="32"/>
      <c r="G50" s="5"/>
      <c r="H50" s="21" t="s">
        <v>21</v>
      </c>
      <c r="I50" s="16">
        <v>418000</v>
      </c>
      <c r="J50" s="5"/>
      <c r="K50" s="42">
        <f t="shared" si="3"/>
        <v>295347041</v>
      </c>
      <c r="L50" s="42">
        <f t="shared" si="4"/>
        <v>0</v>
      </c>
    </row>
    <row r="51" spans="2:12" ht="19.5" customHeight="1">
      <c r="B51" s="3">
        <v>42185</v>
      </c>
      <c r="C51" s="4" t="s">
        <v>297</v>
      </c>
      <c r="D51" s="3">
        <v>42185</v>
      </c>
      <c r="E51" s="5" t="s">
        <v>298</v>
      </c>
      <c r="F51" s="32"/>
      <c r="G51" s="5"/>
      <c r="H51" s="21" t="s">
        <v>21</v>
      </c>
      <c r="I51" s="16">
        <v>3403308</v>
      </c>
      <c r="J51" s="5"/>
      <c r="K51" s="42">
        <f t="shared" si="3"/>
        <v>298750349</v>
      </c>
      <c r="L51" s="42">
        <f t="shared" si="4"/>
        <v>0</v>
      </c>
    </row>
    <row r="52" spans="2:12" ht="22.5" customHeight="1">
      <c r="B52" s="3">
        <v>42185</v>
      </c>
      <c r="C52" s="4" t="s">
        <v>299</v>
      </c>
      <c r="D52" s="3">
        <v>42185</v>
      </c>
      <c r="E52" s="5" t="s">
        <v>300</v>
      </c>
      <c r="F52" s="32"/>
      <c r="G52" s="5"/>
      <c r="H52" s="21" t="s">
        <v>21</v>
      </c>
      <c r="I52" s="16">
        <v>200000</v>
      </c>
      <c r="J52" s="5"/>
      <c r="K52" s="42">
        <f t="shared" si="3"/>
        <v>298950349</v>
      </c>
      <c r="L52" s="42">
        <f t="shared" si="4"/>
        <v>0</v>
      </c>
    </row>
    <row r="53" spans="2:12" ht="22.5" customHeight="1">
      <c r="B53" s="3">
        <v>42161</v>
      </c>
      <c r="C53" s="4" t="s">
        <v>301</v>
      </c>
      <c r="D53" s="3">
        <v>42161</v>
      </c>
      <c r="E53" s="5" t="s">
        <v>302</v>
      </c>
      <c r="F53" s="32"/>
      <c r="G53" s="5"/>
      <c r="H53" s="21" t="s">
        <v>21</v>
      </c>
      <c r="I53" s="16">
        <v>2182950</v>
      </c>
      <c r="J53" s="5"/>
      <c r="K53" s="42">
        <f t="shared" si="3"/>
        <v>301133299</v>
      </c>
      <c r="L53" s="42">
        <f t="shared" si="4"/>
        <v>0</v>
      </c>
    </row>
    <row r="54" spans="2:12" ht="22.5" customHeight="1">
      <c r="B54" s="3">
        <v>42171</v>
      </c>
      <c r="C54" s="4" t="s">
        <v>303</v>
      </c>
      <c r="D54" s="3">
        <v>42171</v>
      </c>
      <c r="E54" s="5" t="s">
        <v>304</v>
      </c>
      <c r="F54" s="32"/>
      <c r="G54" s="5"/>
      <c r="H54" s="21" t="s">
        <v>21</v>
      </c>
      <c r="I54" s="16">
        <v>1824450</v>
      </c>
      <c r="J54" s="5"/>
      <c r="K54" s="42">
        <f t="shared" si="3"/>
        <v>302957749</v>
      </c>
      <c r="L54" s="42">
        <f t="shared" si="4"/>
        <v>0</v>
      </c>
    </row>
    <row r="55" spans="2:12" ht="22.5" customHeight="1">
      <c r="B55" s="3">
        <v>42181</v>
      </c>
      <c r="C55" s="4" t="s">
        <v>305</v>
      </c>
      <c r="D55" s="3">
        <v>42181</v>
      </c>
      <c r="E55" s="5" t="s">
        <v>306</v>
      </c>
      <c r="F55" s="32"/>
      <c r="G55" s="5"/>
      <c r="H55" s="21" t="s">
        <v>21</v>
      </c>
      <c r="I55" s="16">
        <v>2745110</v>
      </c>
      <c r="J55" s="5"/>
      <c r="K55" s="42">
        <f t="shared" si="3"/>
        <v>305702859</v>
      </c>
      <c r="L55" s="42">
        <f t="shared" si="4"/>
        <v>0</v>
      </c>
    </row>
    <row r="56" spans="2:12" ht="22.5" customHeight="1">
      <c r="B56" s="3">
        <v>42156</v>
      </c>
      <c r="C56" s="4" t="s">
        <v>33</v>
      </c>
      <c r="D56" s="3">
        <v>42154</v>
      </c>
      <c r="E56" s="5" t="s">
        <v>307</v>
      </c>
      <c r="F56" s="32"/>
      <c r="G56" s="5"/>
      <c r="H56" s="21" t="s">
        <v>190</v>
      </c>
      <c r="I56" s="16">
        <v>780160</v>
      </c>
      <c r="J56" s="5"/>
      <c r="K56" s="42">
        <f t="shared" si="3"/>
        <v>306483019</v>
      </c>
      <c r="L56" s="42">
        <f t="shared" si="4"/>
        <v>0</v>
      </c>
    </row>
    <row r="57" spans="2:12" ht="22.5" customHeight="1">
      <c r="B57" s="3">
        <v>42156</v>
      </c>
      <c r="C57" s="4" t="s">
        <v>34</v>
      </c>
      <c r="D57" s="3">
        <v>42156</v>
      </c>
      <c r="E57" s="5" t="s">
        <v>68</v>
      </c>
      <c r="F57" s="32"/>
      <c r="G57" s="5"/>
      <c r="H57" s="21" t="s">
        <v>190</v>
      </c>
      <c r="I57" s="16">
        <v>251275</v>
      </c>
      <c r="J57" s="5"/>
      <c r="K57" s="42">
        <f t="shared" si="3"/>
        <v>306734294</v>
      </c>
      <c r="L57" s="42">
        <f t="shared" si="4"/>
        <v>0</v>
      </c>
    </row>
    <row r="58" spans="2:12" ht="22.5" customHeight="1">
      <c r="B58" s="3">
        <v>42156</v>
      </c>
      <c r="C58" s="4" t="s">
        <v>35</v>
      </c>
      <c r="D58" s="3">
        <v>42156</v>
      </c>
      <c r="E58" s="5" t="s">
        <v>175</v>
      </c>
      <c r="F58" s="32"/>
      <c r="G58" s="5"/>
      <c r="H58" s="21" t="s">
        <v>190</v>
      </c>
      <c r="I58" s="16">
        <v>74561</v>
      </c>
      <c r="J58" s="5"/>
      <c r="K58" s="42">
        <f t="shared" si="3"/>
        <v>306808855</v>
      </c>
      <c r="L58" s="42">
        <f t="shared" si="4"/>
        <v>0</v>
      </c>
    </row>
    <row r="59" spans="2:12" ht="22.5" customHeight="1">
      <c r="B59" s="3">
        <v>42156</v>
      </c>
      <c r="C59" s="4" t="s">
        <v>37</v>
      </c>
      <c r="D59" s="3">
        <v>42156</v>
      </c>
      <c r="E59" s="5" t="s">
        <v>308</v>
      </c>
      <c r="F59" s="32"/>
      <c r="G59" s="5"/>
      <c r="H59" s="21" t="s">
        <v>190</v>
      </c>
      <c r="I59" s="16">
        <v>454600</v>
      </c>
      <c r="J59" s="5"/>
      <c r="K59" s="42">
        <f t="shared" si="3"/>
        <v>307263455</v>
      </c>
      <c r="L59" s="42">
        <f t="shared" si="4"/>
        <v>0</v>
      </c>
    </row>
    <row r="60" spans="2:12" ht="22.5" customHeight="1">
      <c r="B60" s="3">
        <v>42158</v>
      </c>
      <c r="C60" s="4" t="s">
        <v>38</v>
      </c>
      <c r="D60" s="3">
        <v>42158</v>
      </c>
      <c r="E60" s="5" t="s">
        <v>175</v>
      </c>
      <c r="F60" s="32"/>
      <c r="G60" s="5"/>
      <c r="H60" s="21" t="s">
        <v>190</v>
      </c>
      <c r="I60" s="16">
        <v>86032</v>
      </c>
      <c r="J60" s="5"/>
      <c r="K60" s="42">
        <f t="shared" si="3"/>
        <v>307349487</v>
      </c>
      <c r="L60" s="42">
        <f t="shared" si="4"/>
        <v>0</v>
      </c>
    </row>
    <row r="61" spans="2:12" ht="22.5" customHeight="1">
      <c r="B61" s="3">
        <v>42160</v>
      </c>
      <c r="C61" s="4" t="s">
        <v>41</v>
      </c>
      <c r="D61" s="3">
        <v>42160</v>
      </c>
      <c r="E61" s="5" t="s">
        <v>309</v>
      </c>
      <c r="F61" s="32"/>
      <c r="G61" s="5"/>
      <c r="H61" s="21" t="s">
        <v>190</v>
      </c>
      <c r="I61" s="16">
        <v>303106</v>
      </c>
      <c r="J61" s="5"/>
      <c r="K61" s="42">
        <f t="shared" si="3"/>
        <v>307652593</v>
      </c>
      <c r="L61" s="42">
        <f t="shared" si="4"/>
        <v>0</v>
      </c>
    </row>
    <row r="62" spans="2:12" ht="22.5" customHeight="1">
      <c r="B62" s="3">
        <v>42161</v>
      </c>
      <c r="C62" s="4" t="s">
        <v>43</v>
      </c>
      <c r="D62" s="3">
        <v>42161</v>
      </c>
      <c r="E62" s="5" t="s">
        <v>175</v>
      </c>
      <c r="F62" s="32"/>
      <c r="G62" s="5"/>
      <c r="H62" s="21" t="s">
        <v>190</v>
      </c>
      <c r="I62" s="16">
        <v>95591</v>
      </c>
      <c r="J62" s="5"/>
      <c r="K62" s="42">
        <f t="shared" si="3"/>
        <v>307748184</v>
      </c>
      <c r="L62" s="42">
        <f t="shared" si="4"/>
        <v>0</v>
      </c>
    </row>
    <row r="63" spans="2:12" ht="22.5" customHeight="1">
      <c r="B63" s="3">
        <v>42165</v>
      </c>
      <c r="C63" s="4" t="s">
        <v>44</v>
      </c>
      <c r="D63" s="3">
        <v>42165</v>
      </c>
      <c r="E63" s="5" t="s">
        <v>175</v>
      </c>
      <c r="F63" s="32"/>
      <c r="G63" s="5"/>
      <c r="H63" s="21" t="s">
        <v>190</v>
      </c>
      <c r="I63" s="16">
        <v>91767</v>
      </c>
      <c r="J63" s="5"/>
      <c r="K63" s="42">
        <f t="shared" si="3"/>
        <v>307839951</v>
      </c>
      <c r="L63" s="42">
        <f t="shared" si="4"/>
        <v>0</v>
      </c>
    </row>
    <row r="64" spans="2:12" ht="22.5" customHeight="1">
      <c r="B64" s="3">
        <v>42165</v>
      </c>
      <c r="C64" s="4" t="s">
        <v>45</v>
      </c>
      <c r="D64" s="3">
        <v>42165</v>
      </c>
      <c r="E64" s="5" t="s">
        <v>80</v>
      </c>
      <c r="F64" s="32"/>
      <c r="G64" s="5"/>
      <c r="H64" s="21" t="s">
        <v>190</v>
      </c>
      <c r="I64" s="16">
        <v>67273</v>
      </c>
      <c r="J64" s="5"/>
      <c r="K64" s="42">
        <f t="shared" si="3"/>
        <v>307907224</v>
      </c>
      <c r="L64" s="42">
        <f t="shared" si="4"/>
        <v>0</v>
      </c>
    </row>
    <row r="65" spans="2:12" ht="22.5" customHeight="1">
      <c r="B65" s="3">
        <v>42167</v>
      </c>
      <c r="C65" s="4" t="s">
        <v>46</v>
      </c>
      <c r="D65" s="3">
        <v>42167</v>
      </c>
      <c r="E65" s="5" t="s">
        <v>310</v>
      </c>
      <c r="F65" s="32"/>
      <c r="G65" s="5"/>
      <c r="H65" s="21" t="s">
        <v>190</v>
      </c>
      <c r="I65" s="16">
        <v>161669</v>
      </c>
      <c r="J65" s="5"/>
      <c r="K65" s="42">
        <f t="shared" si="3"/>
        <v>308068893</v>
      </c>
      <c r="L65" s="42">
        <f t="shared" si="4"/>
        <v>0</v>
      </c>
    </row>
    <row r="66" spans="2:12" ht="22.5" customHeight="1">
      <c r="B66" s="3">
        <v>42170</v>
      </c>
      <c r="C66" s="4" t="s">
        <v>47</v>
      </c>
      <c r="D66" s="3">
        <v>42170</v>
      </c>
      <c r="E66" s="5" t="s">
        <v>69</v>
      </c>
      <c r="F66" s="32"/>
      <c r="G66" s="5"/>
      <c r="H66" s="21" t="s">
        <v>190</v>
      </c>
      <c r="I66" s="16">
        <v>83422</v>
      </c>
      <c r="J66" s="5"/>
      <c r="K66" s="42">
        <f t="shared" si="3"/>
        <v>308152315</v>
      </c>
      <c r="L66" s="42">
        <f t="shared" si="4"/>
        <v>0</v>
      </c>
    </row>
    <row r="67" spans="2:12" ht="22.5" customHeight="1">
      <c r="B67" s="3">
        <v>42172</v>
      </c>
      <c r="C67" s="4" t="s">
        <v>48</v>
      </c>
      <c r="D67" s="3">
        <v>42172</v>
      </c>
      <c r="E67" s="5" t="s">
        <v>175</v>
      </c>
      <c r="F67" s="32"/>
      <c r="G67" s="5"/>
      <c r="H67" s="21" t="s">
        <v>190</v>
      </c>
      <c r="I67" s="16">
        <v>131915</v>
      </c>
      <c r="J67" s="5"/>
      <c r="K67" s="42">
        <f t="shared" si="3"/>
        <v>308284230</v>
      </c>
      <c r="L67" s="42">
        <f t="shared" si="4"/>
        <v>0</v>
      </c>
    </row>
    <row r="68" spans="2:12" ht="22.5" customHeight="1">
      <c r="B68" s="3">
        <v>42174</v>
      </c>
      <c r="C68" s="4" t="s">
        <v>49</v>
      </c>
      <c r="D68" s="3">
        <v>42174</v>
      </c>
      <c r="E68" s="5" t="s">
        <v>119</v>
      </c>
      <c r="F68" s="32"/>
      <c r="G68" s="5"/>
      <c r="H68" s="21" t="s">
        <v>190</v>
      </c>
      <c r="I68" s="16">
        <v>400000</v>
      </c>
      <c r="J68" s="5"/>
      <c r="K68" s="42">
        <f t="shared" si="3"/>
        <v>308684230</v>
      </c>
      <c r="L68" s="42">
        <f t="shared" si="4"/>
        <v>0</v>
      </c>
    </row>
    <row r="69" spans="2:12" ht="22.5" customHeight="1">
      <c r="B69" s="3">
        <v>42174</v>
      </c>
      <c r="C69" s="4" t="s">
        <v>50</v>
      </c>
      <c r="D69" s="3">
        <v>42174</v>
      </c>
      <c r="E69" s="5" t="s">
        <v>114</v>
      </c>
      <c r="F69" s="32"/>
      <c r="G69" s="5"/>
      <c r="H69" s="21" t="s">
        <v>190</v>
      </c>
      <c r="I69" s="16">
        <v>60433</v>
      </c>
      <c r="J69" s="5"/>
      <c r="K69" s="42">
        <f t="shared" si="3"/>
        <v>308744663</v>
      </c>
      <c r="L69" s="42">
        <f t="shared" si="4"/>
        <v>0</v>
      </c>
    </row>
    <row r="70" spans="2:12" ht="22.5" customHeight="1">
      <c r="B70" s="3">
        <v>42177</v>
      </c>
      <c r="C70" s="4" t="s">
        <v>53</v>
      </c>
      <c r="D70" s="3">
        <v>42177</v>
      </c>
      <c r="E70" s="5" t="s">
        <v>311</v>
      </c>
      <c r="F70" s="32"/>
      <c r="G70" s="5"/>
      <c r="H70" s="21" t="s">
        <v>190</v>
      </c>
      <c r="I70" s="16">
        <v>15000</v>
      </c>
      <c r="J70" s="5"/>
      <c r="K70" s="42">
        <f t="shared" si="3"/>
        <v>308759663</v>
      </c>
      <c r="L70" s="42">
        <f t="shared" si="4"/>
        <v>0</v>
      </c>
    </row>
    <row r="71" spans="2:12" ht="22.5" customHeight="1">
      <c r="B71" s="3">
        <v>42177</v>
      </c>
      <c r="C71" s="4" t="s">
        <v>55</v>
      </c>
      <c r="D71" s="3">
        <v>42177</v>
      </c>
      <c r="E71" s="5" t="s">
        <v>312</v>
      </c>
      <c r="F71" s="32"/>
      <c r="G71" s="5"/>
      <c r="H71" s="21" t="s">
        <v>190</v>
      </c>
      <c r="I71" s="16">
        <v>270555</v>
      </c>
      <c r="J71" s="5"/>
      <c r="K71" s="42">
        <f t="shared" si="3"/>
        <v>309030218</v>
      </c>
      <c r="L71" s="42">
        <f t="shared" si="4"/>
        <v>0</v>
      </c>
    </row>
    <row r="72" spans="2:12" ht="22.5" customHeight="1">
      <c r="B72" s="3">
        <v>42177</v>
      </c>
      <c r="C72" s="4" t="s">
        <v>56</v>
      </c>
      <c r="D72" s="3">
        <v>42177</v>
      </c>
      <c r="E72" s="5" t="s">
        <v>175</v>
      </c>
      <c r="F72" s="32"/>
      <c r="G72" s="5"/>
      <c r="H72" s="21" t="s">
        <v>190</v>
      </c>
      <c r="I72" s="16">
        <v>141421</v>
      </c>
      <c r="J72" s="5"/>
      <c r="K72" s="42">
        <f t="shared" si="3"/>
        <v>309171639</v>
      </c>
      <c r="L72" s="42">
        <f t="shared" si="4"/>
        <v>0</v>
      </c>
    </row>
    <row r="73" spans="2:12" ht="22.5" customHeight="1">
      <c r="B73" s="3">
        <v>42179</v>
      </c>
      <c r="C73" s="4" t="s">
        <v>58</v>
      </c>
      <c r="D73" s="3">
        <v>42179</v>
      </c>
      <c r="E73" s="5" t="s">
        <v>313</v>
      </c>
      <c r="F73" s="32"/>
      <c r="G73" s="5"/>
      <c r="H73" s="21" t="s">
        <v>190</v>
      </c>
      <c r="I73" s="16">
        <v>19000</v>
      </c>
      <c r="J73" s="5"/>
      <c r="K73" s="42">
        <f t="shared" si="3"/>
        <v>309190639</v>
      </c>
      <c r="L73" s="42">
        <f t="shared" si="4"/>
        <v>0</v>
      </c>
    </row>
    <row r="74" spans="2:12" ht="22.5" customHeight="1">
      <c r="B74" s="3">
        <v>42179</v>
      </c>
      <c r="C74" s="4" t="s">
        <v>60</v>
      </c>
      <c r="D74" s="3">
        <v>42179</v>
      </c>
      <c r="E74" s="5" t="s">
        <v>314</v>
      </c>
      <c r="F74" s="32"/>
      <c r="G74" s="5"/>
      <c r="H74" s="21" t="s">
        <v>190</v>
      </c>
      <c r="I74" s="16">
        <v>154545</v>
      </c>
      <c r="J74" s="5"/>
      <c r="K74" s="42">
        <f t="shared" si="3"/>
        <v>309345184</v>
      </c>
      <c r="L74" s="42">
        <f t="shared" si="4"/>
        <v>0</v>
      </c>
    </row>
    <row r="75" spans="2:12" ht="22.5" customHeight="1">
      <c r="B75" s="3">
        <v>42180</v>
      </c>
      <c r="C75" s="4" t="s">
        <v>63</v>
      </c>
      <c r="D75" s="3">
        <v>42180</v>
      </c>
      <c r="E75" s="5" t="s">
        <v>175</v>
      </c>
      <c r="F75" s="32"/>
      <c r="G75" s="5"/>
      <c r="H75" s="21" t="s">
        <v>190</v>
      </c>
      <c r="I75" s="16">
        <v>116236</v>
      </c>
      <c r="J75" s="5"/>
      <c r="K75" s="42">
        <f t="shared" si="3"/>
        <v>309461420</v>
      </c>
      <c r="L75" s="42">
        <f t="shared" si="4"/>
        <v>0</v>
      </c>
    </row>
    <row r="76" spans="2:12" ht="22.5" customHeight="1">
      <c r="B76" s="3">
        <v>42182</v>
      </c>
      <c r="C76" s="4" t="s">
        <v>65</v>
      </c>
      <c r="D76" s="3">
        <v>42182</v>
      </c>
      <c r="E76" s="5" t="s">
        <v>315</v>
      </c>
      <c r="F76" s="32"/>
      <c r="G76" s="5"/>
      <c r="H76" s="21" t="s">
        <v>190</v>
      </c>
      <c r="I76" s="16">
        <v>1440000</v>
      </c>
      <c r="J76" s="5"/>
      <c r="K76" s="42">
        <f t="shared" si="3"/>
        <v>310901420</v>
      </c>
      <c r="L76" s="42">
        <f t="shared" si="4"/>
        <v>0</v>
      </c>
    </row>
    <row r="77" spans="2:12" ht="22.5" customHeight="1">
      <c r="B77" s="3">
        <v>42182</v>
      </c>
      <c r="C77" s="4" t="s">
        <v>66</v>
      </c>
      <c r="D77" s="3">
        <v>42182</v>
      </c>
      <c r="E77" s="5" t="s">
        <v>175</v>
      </c>
      <c r="F77" s="32"/>
      <c r="G77" s="5"/>
      <c r="H77" s="21" t="s">
        <v>190</v>
      </c>
      <c r="I77" s="16">
        <v>52306</v>
      </c>
      <c r="J77" s="5"/>
      <c r="K77" s="42">
        <f t="shared" ref="K77:K87" si="5">MAX(K76+I77-J77-L76,0)</f>
        <v>310953726</v>
      </c>
      <c r="L77" s="42">
        <f t="shared" ref="L77:L87" si="6">MAX(L76+J77-K76-I77,0)</f>
        <v>0</v>
      </c>
    </row>
    <row r="78" spans="2:12" ht="22.5" customHeight="1">
      <c r="B78" s="3">
        <v>42183</v>
      </c>
      <c r="C78" s="4" t="s">
        <v>70</v>
      </c>
      <c r="D78" s="3">
        <v>42183</v>
      </c>
      <c r="E78" s="5" t="s">
        <v>316</v>
      </c>
      <c r="F78" s="32"/>
      <c r="G78" s="5"/>
      <c r="H78" s="21" t="s">
        <v>190</v>
      </c>
      <c r="I78" s="16">
        <v>635454</v>
      </c>
      <c r="J78" s="5"/>
      <c r="K78" s="42">
        <f t="shared" si="5"/>
        <v>311589180</v>
      </c>
      <c r="L78" s="42">
        <f t="shared" si="6"/>
        <v>0</v>
      </c>
    </row>
    <row r="79" spans="2:12" ht="22.5" customHeight="1">
      <c r="B79" s="3">
        <v>42185</v>
      </c>
      <c r="C79" s="4" t="s">
        <v>71</v>
      </c>
      <c r="D79" s="3">
        <v>42185</v>
      </c>
      <c r="E79" s="5" t="s">
        <v>317</v>
      </c>
      <c r="F79" s="32"/>
      <c r="G79" s="5"/>
      <c r="H79" s="21" t="s">
        <v>190</v>
      </c>
      <c r="I79" s="16">
        <v>34363</v>
      </c>
      <c r="J79" s="5"/>
      <c r="K79" s="42">
        <f t="shared" si="5"/>
        <v>311623543</v>
      </c>
      <c r="L79" s="42">
        <f t="shared" si="6"/>
        <v>0</v>
      </c>
    </row>
    <row r="80" spans="2:12" ht="22.5" customHeight="1">
      <c r="B80" s="3">
        <v>42185</v>
      </c>
      <c r="C80" s="4" t="s">
        <v>72</v>
      </c>
      <c r="D80" s="3">
        <v>42185</v>
      </c>
      <c r="E80" s="5" t="s">
        <v>114</v>
      </c>
      <c r="F80" s="32"/>
      <c r="G80" s="5"/>
      <c r="H80" s="21" t="s">
        <v>190</v>
      </c>
      <c r="I80" s="16">
        <v>143720</v>
      </c>
      <c r="J80" s="5"/>
      <c r="K80" s="42">
        <f t="shared" si="5"/>
        <v>311767263</v>
      </c>
      <c r="L80" s="42">
        <f t="shared" si="6"/>
        <v>0</v>
      </c>
    </row>
    <row r="81" spans="2:12" ht="22.5" customHeight="1">
      <c r="B81" s="3">
        <v>42185</v>
      </c>
      <c r="C81" s="4" t="s">
        <v>73</v>
      </c>
      <c r="D81" s="3">
        <v>42185</v>
      </c>
      <c r="E81" s="5" t="s">
        <v>318</v>
      </c>
      <c r="F81" s="32"/>
      <c r="G81" s="5"/>
      <c r="H81" s="21" t="s">
        <v>190</v>
      </c>
      <c r="I81" s="16">
        <v>191853</v>
      </c>
      <c r="J81" s="5"/>
      <c r="K81" s="42">
        <f t="shared" si="5"/>
        <v>311959116</v>
      </c>
      <c r="L81" s="42">
        <f t="shared" si="6"/>
        <v>0</v>
      </c>
    </row>
    <row r="82" spans="2:12" ht="22.5" customHeight="1">
      <c r="B82" s="3">
        <v>42185</v>
      </c>
      <c r="C82" s="4" t="s">
        <v>74</v>
      </c>
      <c r="D82" s="3">
        <v>42185</v>
      </c>
      <c r="E82" s="5" t="s">
        <v>236</v>
      </c>
      <c r="F82" s="32"/>
      <c r="G82" s="5"/>
      <c r="H82" s="21" t="s">
        <v>190</v>
      </c>
      <c r="I82" s="16">
        <v>195300</v>
      </c>
      <c r="J82" s="5"/>
      <c r="K82" s="42">
        <f t="shared" si="5"/>
        <v>312154416</v>
      </c>
      <c r="L82" s="42">
        <f t="shared" si="6"/>
        <v>0</v>
      </c>
    </row>
    <row r="83" spans="2:12" ht="22.5" customHeight="1">
      <c r="B83" s="3">
        <v>42160</v>
      </c>
      <c r="C83" s="4" t="s">
        <v>101</v>
      </c>
      <c r="D83" s="3">
        <v>42160</v>
      </c>
      <c r="E83" s="5" t="s">
        <v>265</v>
      </c>
      <c r="F83" s="32"/>
      <c r="G83" s="5"/>
      <c r="H83" s="21" t="s">
        <v>21</v>
      </c>
      <c r="I83" s="16">
        <v>1209600</v>
      </c>
      <c r="J83" s="5"/>
      <c r="K83" s="42">
        <f t="shared" si="5"/>
        <v>313364016</v>
      </c>
      <c r="L83" s="42">
        <f t="shared" si="6"/>
        <v>0</v>
      </c>
    </row>
    <row r="84" spans="2:12" ht="22.5" customHeight="1">
      <c r="B84" s="3">
        <v>42177</v>
      </c>
      <c r="C84" s="4" t="s">
        <v>102</v>
      </c>
      <c r="D84" s="3">
        <v>42177</v>
      </c>
      <c r="E84" s="5" t="s">
        <v>319</v>
      </c>
      <c r="F84" s="32"/>
      <c r="G84" s="5"/>
      <c r="H84" s="21" t="s">
        <v>21</v>
      </c>
      <c r="I84" s="16">
        <v>7722000</v>
      </c>
      <c r="J84" s="5"/>
      <c r="K84" s="42">
        <f t="shared" si="5"/>
        <v>321086016</v>
      </c>
      <c r="L84" s="42">
        <f t="shared" si="6"/>
        <v>0</v>
      </c>
    </row>
    <row r="85" spans="2:12" ht="22.5" customHeight="1">
      <c r="B85" s="3">
        <v>42178</v>
      </c>
      <c r="C85" s="4" t="s">
        <v>103</v>
      </c>
      <c r="D85" s="3">
        <v>42178</v>
      </c>
      <c r="E85" s="5" t="s">
        <v>319</v>
      </c>
      <c r="F85" s="32"/>
      <c r="G85" s="5"/>
      <c r="H85" s="21" t="s">
        <v>21</v>
      </c>
      <c r="I85" s="16">
        <v>1521828</v>
      </c>
      <c r="J85" s="5"/>
      <c r="K85" s="42">
        <f t="shared" si="5"/>
        <v>322607844</v>
      </c>
      <c r="L85" s="42">
        <f t="shared" si="6"/>
        <v>0</v>
      </c>
    </row>
    <row r="86" spans="2:12" ht="22.5" customHeight="1">
      <c r="B86" s="3">
        <v>42179</v>
      </c>
      <c r="C86" s="4" t="s">
        <v>104</v>
      </c>
      <c r="D86" s="3">
        <v>42179</v>
      </c>
      <c r="E86" s="5" t="s">
        <v>319</v>
      </c>
      <c r="F86" s="32"/>
      <c r="G86" s="5"/>
      <c r="H86" s="21" t="s">
        <v>21</v>
      </c>
      <c r="I86" s="16">
        <v>380457</v>
      </c>
      <c r="J86" s="5"/>
      <c r="K86" s="42">
        <f t="shared" si="5"/>
        <v>322988301</v>
      </c>
      <c r="L86" s="42">
        <f t="shared" si="6"/>
        <v>0</v>
      </c>
    </row>
    <row r="87" spans="2:12" ht="22.5" customHeight="1">
      <c r="B87" s="3">
        <v>42182</v>
      </c>
      <c r="C87" s="4" t="s">
        <v>105</v>
      </c>
      <c r="D87" s="3">
        <v>42182</v>
      </c>
      <c r="E87" s="5" t="s">
        <v>237</v>
      </c>
      <c r="F87" s="32"/>
      <c r="G87" s="5"/>
      <c r="H87" s="21" t="s">
        <v>21</v>
      </c>
      <c r="I87" s="16">
        <v>510000</v>
      </c>
      <c r="J87" s="5"/>
      <c r="K87" s="42">
        <f t="shared" si="5"/>
        <v>323498301</v>
      </c>
      <c r="L87" s="42">
        <f t="shared" si="6"/>
        <v>0</v>
      </c>
    </row>
    <row r="88" spans="2:12">
      <c r="B88" s="17"/>
      <c r="C88" s="15"/>
      <c r="D88" s="15"/>
      <c r="E88" s="15"/>
      <c r="F88" s="15"/>
      <c r="G88" s="15"/>
      <c r="H88" s="18"/>
      <c r="I88" s="15"/>
      <c r="J88" s="15"/>
      <c r="K88" s="4"/>
      <c r="L88" s="15"/>
    </row>
    <row r="89" spans="2:12">
      <c r="B89" s="24"/>
      <c r="C89" s="24"/>
      <c r="D89" s="24"/>
      <c r="E89" s="24" t="s">
        <v>17</v>
      </c>
      <c r="F89" s="24"/>
      <c r="G89" s="24"/>
      <c r="H89" s="25" t="s">
        <v>18</v>
      </c>
      <c r="I89" s="24">
        <f>SUM(I14:I88)</f>
        <v>36461074</v>
      </c>
      <c r="J89" s="24">
        <f>SUM(J45:J88)</f>
        <v>0</v>
      </c>
      <c r="K89" s="25" t="s">
        <v>18</v>
      </c>
      <c r="L89" s="25" t="s">
        <v>18</v>
      </c>
    </row>
    <row r="90" spans="2:12">
      <c r="B90" s="27"/>
      <c r="C90" s="27"/>
      <c r="D90" s="27"/>
      <c r="E90" s="27" t="s">
        <v>19</v>
      </c>
      <c r="F90" s="27"/>
      <c r="G90" s="27"/>
      <c r="H90" s="28" t="s">
        <v>18</v>
      </c>
      <c r="I90" s="28" t="s">
        <v>18</v>
      </c>
      <c r="J90" s="28" t="s">
        <v>18</v>
      </c>
      <c r="K90" s="19">
        <f>K13+I89-J89</f>
        <v>323498301</v>
      </c>
      <c r="L90" s="28" t="s">
        <v>18</v>
      </c>
    </row>
    <row r="92" spans="2:12">
      <c r="B92" s="20" t="s">
        <v>20</v>
      </c>
    </row>
    <row r="93" spans="2:12">
      <c r="B93" s="20" t="s">
        <v>144</v>
      </c>
    </row>
    <row r="94" spans="2:12">
      <c r="K94" s="8" t="s">
        <v>145</v>
      </c>
    </row>
    <row r="95" spans="2:12" s="7" customFormat="1" ht="14.25">
      <c r="C95" s="48" t="s">
        <v>106</v>
      </c>
      <c r="D95" s="48"/>
      <c r="K95" s="7" t="s">
        <v>8</v>
      </c>
    </row>
    <row r="96" spans="2:12" s="2" customFormat="1">
      <c r="C96" s="49" t="s">
        <v>9</v>
      </c>
      <c r="D96" s="49"/>
      <c r="K96" s="2" t="s">
        <v>9</v>
      </c>
    </row>
  </sheetData>
  <autoFilter ref="B11:M92">
    <filterColumn colId="7"/>
  </autoFilter>
  <sortState ref="A13:M85">
    <sortCondition ref="B13:B85"/>
  </sortState>
  <mergeCells count="16">
    <mergeCell ref="I1:L1"/>
    <mergeCell ref="I2:L3"/>
    <mergeCell ref="B5:L5"/>
    <mergeCell ref="B6:L6"/>
    <mergeCell ref="B7:L7"/>
    <mergeCell ref="C95:D95"/>
    <mergeCell ref="C96:D96"/>
    <mergeCell ref="B8:L8"/>
    <mergeCell ref="B10:B11"/>
    <mergeCell ref="C10:D10"/>
    <mergeCell ref="E10:E11"/>
    <mergeCell ref="F10:F11"/>
    <mergeCell ref="G10:G11"/>
    <mergeCell ref="H10:H11"/>
    <mergeCell ref="I10:J10"/>
    <mergeCell ref="K10:L10"/>
  </mergeCells>
  <phoneticPr fontId="30" type="noConversion"/>
  <conditionalFormatting sqref="H15 H29 H71">
    <cfRule type="expression" dxfId="8" priority="3" stopIfTrue="1">
      <formula>$C15&lt;&gt;""</formula>
    </cfRule>
  </conditionalFormatting>
  <conditionalFormatting sqref="B14:J87">
    <cfRule type="expression" dxfId="7" priority="2" stopIfTrue="1">
      <formula>#REF!&lt;&gt;""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31"/>
  </sheetPr>
  <dimension ref="A1:L91"/>
  <sheetViews>
    <sheetView topLeftCell="B51" zoomScale="90" workbookViewId="0">
      <selection activeCell="T59" sqref="T59"/>
    </sheetView>
  </sheetViews>
  <sheetFormatPr defaultRowHeight="15"/>
  <cols>
    <col min="1" max="1" width="5.140625" style="6" hidden="1" customWidth="1"/>
    <col min="2" max="2" width="10.7109375" style="6" customWidth="1"/>
    <col min="3" max="3" width="10" style="6" customWidth="1"/>
    <col min="4" max="4" width="10.5703125" style="6" customWidth="1"/>
    <col min="5" max="5" width="34.28515625" style="6" bestFit="1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6" style="6" customWidth="1"/>
    <col min="10" max="10" width="12.85546875" style="6" customWidth="1"/>
    <col min="11" max="11" width="14.5703125" style="6" customWidth="1"/>
    <col min="12" max="12" width="13.2851562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51" t="s">
        <v>87</v>
      </c>
      <c r="J1" s="51"/>
      <c r="K1" s="51"/>
      <c r="L1" s="51"/>
    </row>
    <row r="2" spans="1:12" s="11" customFormat="1" ht="16.5" customHeight="1">
      <c r="B2" s="1" t="s">
        <v>24</v>
      </c>
      <c r="C2" s="34"/>
      <c r="D2" s="34"/>
      <c r="E2" s="34"/>
      <c r="F2" s="34"/>
      <c r="G2" s="34"/>
      <c r="I2" s="52" t="s">
        <v>85</v>
      </c>
      <c r="J2" s="52"/>
      <c r="K2" s="52"/>
      <c r="L2" s="52"/>
    </row>
    <row r="3" spans="1:12" s="11" customFormat="1" ht="16.5" customHeight="1">
      <c r="B3" s="9"/>
      <c r="C3" s="12"/>
      <c r="D3" s="12"/>
      <c r="E3" s="34"/>
      <c r="F3" s="34"/>
      <c r="G3" s="34"/>
      <c r="I3" s="52"/>
      <c r="J3" s="52"/>
      <c r="K3" s="52"/>
      <c r="L3" s="52"/>
    </row>
    <row r="4" spans="1:12" s="11" customFormat="1" ht="6.75" customHeight="1">
      <c r="B4" s="34"/>
      <c r="C4" s="34"/>
      <c r="D4" s="34"/>
      <c r="E4" s="34"/>
      <c r="F4" s="34"/>
      <c r="G4" s="34"/>
      <c r="I4" s="35"/>
      <c r="J4" s="35"/>
      <c r="K4" s="35"/>
      <c r="L4" s="35"/>
    </row>
    <row r="5" spans="1:12" ht="24.75" customHeight="1">
      <c r="B5" s="53" t="s">
        <v>88</v>
      </c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>
      <c r="B6" s="56" t="s">
        <v>89</v>
      </c>
      <c r="C6" s="56"/>
      <c r="D6" s="56"/>
      <c r="E6" s="56"/>
      <c r="F6" s="56"/>
      <c r="G6" s="56"/>
      <c r="H6" s="56"/>
      <c r="I6" s="56"/>
      <c r="J6" s="56"/>
      <c r="K6" s="56"/>
      <c r="L6" s="56"/>
    </row>
    <row r="7" spans="1:12">
      <c r="B7" s="56" t="s">
        <v>90</v>
      </c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>
      <c r="B8" s="56" t="s">
        <v>91</v>
      </c>
      <c r="C8" s="56"/>
      <c r="D8" s="56"/>
      <c r="E8" s="56"/>
      <c r="F8" s="56"/>
      <c r="G8" s="56"/>
      <c r="H8" s="56"/>
      <c r="I8" s="56"/>
      <c r="J8" s="56"/>
      <c r="K8" s="56"/>
      <c r="L8" s="56"/>
    </row>
    <row r="9" spans="1:12" ht="30" customHeight="1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ht="20.25" customHeight="1">
      <c r="B10" s="54" t="s">
        <v>10</v>
      </c>
      <c r="C10" s="50" t="s">
        <v>92</v>
      </c>
      <c r="D10" s="50"/>
      <c r="E10" s="50" t="s">
        <v>1</v>
      </c>
      <c r="F10" s="54" t="s">
        <v>29</v>
      </c>
      <c r="G10" s="54" t="s">
        <v>30</v>
      </c>
      <c r="H10" s="54" t="s">
        <v>11</v>
      </c>
      <c r="I10" s="50" t="s">
        <v>12</v>
      </c>
      <c r="J10" s="50"/>
      <c r="K10" s="50" t="s">
        <v>94</v>
      </c>
      <c r="L10" s="50" t="s">
        <v>2</v>
      </c>
    </row>
    <row r="11" spans="1:12" ht="33.75" customHeight="1">
      <c r="B11" s="55"/>
      <c r="C11" s="36" t="s">
        <v>76</v>
      </c>
      <c r="D11" s="36" t="s">
        <v>93</v>
      </c>
      <c r="E11" s="50"/>
      <c r="F11" s="55"/>
      <c r="G11" s="55"/>
      <c r="H11" s="55"/>
      <c r="I11" s="36" t="s">
        <v>13</v>
      </c>
      <c r="J11" s="36" t="s">
        <v>14</v>
      </c>
      <c r="K11" s="36" t="s">
        <v>13</v>
      </c>
      <c r="L11" s="36" t="s">
        <v>14</v>
      </c>
    </row>
    <row r="12" spans="1:12" s="14" customFormat="1" ht="18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15</v>
      </c>
      <c r="I12" s="13">
        <v>1</v>
      </c>
      <c r="J12" s="13">
        <v>2</v>
      </c>
      <c r="K12" s="13">
        <v>3</v>
      </c>
      <c r="L12" s="13" t="s">
        <v>7</v>
      </c>
    </row>
    <row r="13" spans="1:12" s="26" customFormat="1" ht="18" customHeight="1">
      <c r="B13" s="24"/>
      <c r="C13" s="24"/>
      <c r="D13" s="24"/>
      <c r="E13" s="24" t="s">
        <v>16</v>
      </c>
      <c r="F13" s="24"/>
      <c r="G13" s="24"/>
      <c r="H13" s="29"/>
      <c r="I13" s="23"/>
      <c r="J13" s="24"/>
      <c r="K13" s="30">
        <f>'06'!K90</f>
        <v>323498301</v>
      </c>
      <c r="L13" s="24"/>
    </row>
    <row r="14" spans="1:12" ht="21.75" customHeight="1">
      <c r="A14" s="6" t="str">
        <f t="shared" ref="A14:A46" si="0">C14&amp;D14</f>
        <v>GBN42186</v>
      </c>
      <c r="B14" s="3">
        <v>42186</v>
      </c>
      <c r="C14" s="4" t="s">
        <v>77</v>
      </c>
      <c r="D14" s="3">
        <v>42186</v>
      </c>
      <c r="E14" s="5" t="s">
        <v>97</v>
      </c>
      <c r="F14" s="32"/>
      <c r="G14" s="5"/>
      <c r="H14" s="21" t="s">
        <v>22</v>
      </c>
      <c r="I14" s="16">
        <v>10000</v>
      </c>
      <c r="J14" s="5"/>
      <c r="K14" s="42">
        <f>MAX(K13+I14-J14-L13,0)</f>
        <v>323508301</v>
      </c>
      <c r="L14" s="42">
        <f>MAX(L13+J14-K13-I14,0)</f>
        <v>0</v>
      </c>
    </row>
    <row r="15" spans="1:12" ht="21.75" customHeight="1">
      <c r="A15" s="6" t="str">
        <f t="shared" si="0"/>
        <v>GBN42192</v>
      </c>
      <c r="B15" s="3">
        <v>42192</v>
      </c>
      <c r="C15" s="4" t="s">
        <v>77</v>
      </c>
      <c r="D15" s="3">
        <v>42192</v>
      </c>
      <c r="E15" s="5" t="s">
        <v>95</v>
      </c>
      <c r="F15" s="32"/>
      <c r="G15" s="5"/>
      <c r="H15" s="21" t="s">
        <v>22</v>
      </c>
      <c r="I15" s="16">
        <v>4500</v>
      </c>
      <c r="J15" s="5"/>
      <c r="K15" s="42">
        <f t="shared" ref="K15:K46" si="1">MAX(K14+I15-J15-L14,0)</f>
        <v>323512801</v>
      </c>
      <c r="L15" s="42">
        <f t="shared" ref="L15:L46" si="2">MAX(L14+J15-K14-I15,0)</f>
        <v>0</v>
      </c>
    </row>
    <row r="16" spans="1:12" ht="21.75" customHeight="1">
      <c r="A16" s="6" t="str">
        <f t="shared" si="0"/>
        <v>GBN42208</v>
      </c>
      <c r="B16" s="3">
        <v>42208</v>
      </c>
      <c r="C16" s="4" t="s">
        <v>77</v>
      </c>
      <c r="D16" s="3">
        <v>42208</v>
      </c>
      <c r="E16" s="5" t="s">
        <v>95</v>
      </c>
      <c r="F16" s="32"/>
      <c r="G16" s="5"/>
      <c r="H16" s="21" t="s">
        <v>22</v>
      </c>
      <c r="I16" s="16">
        <v>4500</v>
      </c>
      <c r="J16" s="5"/>
      <c r="K16" s="42">
        <f t="shared" si="1"/>
        <v>323517301</v>
      </c>
      <c r="L16" s="42">
        <f t="shared" si="2"/>
        <v>0</v>
      </c>
    </row>
    <row r="17" spans="1:12" ht="21.75" customHeight="1">
      <c r="A17" s="6" t="str">
        <f t="shared" si="0"/>
        <v>GBN42213</v>
      </c>
      <c r="B17" s="3">
        <v>42213</v>
      </c>
      <c r="C17" s="4" t="s">
        <v>77</v>
      </c>
      <c r="D17" s="3">
        <v>42213</v>
      </c>
      <c r="E17" s="5" t="s">
        <v>95</v>
      </c>
      <c r="F17" s="32"/>
      <c r="G17" s="5"/>
      <c r="H17" s="21" t="s">
        <v>22</v>
      </c>
      <c r="I17" s="16">
        <v>2000</v>
      </c>
      <c r="J17" s="5"/>
      <c r="K17" s="42">
        <f t="shared" si="1"/>
        <v>323519301</v>
      </c>
      <c r="L17" s="42">
        <f t="shared" si="2"/>
        <v>0</v>
      </c>
    </row>
    <row r="18" spans="1:12" ht="21.75" customHeight="1">
      <c r="A18" s="6" t="str">
        <f t="shared" si="0"/>
        <v>GBN42213</v>
      </c>
      <c r="B18" s="3">
        <v>42213</v>
      </c>
      <c r="C18" s="4" t="s">
        <v>77</v>
      </c>
      <c r="D18" s="3">
        <v>42213</v>
      </c>
      <c r="E18" s="5" t="s">
        <v>95</v>
      </c>
      <c r="F18" s="32"/>
      <c r="G18" s="5"/>
      <c r="H18" s="21" t="s">
        <v>22</v>
      </c>
      <c r="I18" s="16">
        <v>2500</v>
      </c>
      <c r="J18" s="5"/>
      <c r="K18" s="42">
        <f t="shared" si="1"/>
        <v>323521801</v>
      </c>
      <c r="L18" s="42">
        <f t="shared" si="2"/>
        <v>0</v>
      </c>
    </row>
    <row r="19" spans="1:12" ht="21.75" customHeight="1">
      <c r="A19" s="6" t="str">
        <f t="shared" si="0"/>
        <v>GBN42213</v>
      </c>
      <c r="B19" s="3">
        <v>42213</v>
      </c>
      <c r="C19" s="4" t="s">
        <v>77</v>
      </c>
      <c r="D19" s="3">
        <v>42213</v>
      </c>
      <c r="E19" s="5" t="s">
        <v>97</v>
      </c>
      <c r="F19" s="32"/>
      <c r="G19" s="5"/>
      <c r="H19" s="21" t="s">
        <v>22</v>
      </c>
      <c r="I19" s="16">
        <v>2500</v>
      </c>
      <c r="J19" s="5"/>
      <c r="K19" s="42">
        <f t="shared" si="1"/>
        <v>323524301</v>
      </c>
      <c r="L19" s="42">
        <f t="shared" si="2"/>
        <v>0</v>
      </c>
    </row>
    <row r="20" spans="1:12" ht="21.75" customHeight="1">
      <c r="A20" s="6" t="str">
        <f t="shared" si="0"/>
        <v>GBN42213</v>
      </c>
      <c r="B20" s="3">
        <v>42213</v>
      </c>
      <c r="C20" s="4" t="s">
        <v>77</v>
      </c>
      <c r="D20" s="3">
        <v>42213</v>
      </c>
      <c r="E20" s="5" t="s">
        <v>95</v>
      </c>
      <c r="F20" s="32"/>
      <c r="G20" s="5"/>
      <c r="H20" s="21" t="s">
        <v>22</v>
      </c>
      <c r="I20" s="16">
        <v>2000</v>
      </c>
      <c r="J20" s="5"/>
      <c r="K20" s="42">
        <f t="shared" si="1"/>
        <v>323526301</v>
      </c>
      <c r="L20" s="42">
        <f t="shared" si="2"/>
        <v>0</v>
      </c>
    </row>
    <row r="21" spans="1:12" ht="21.75" customHeight="1">
      <c r="A21" s="6" t="str">
        <f t="shared" si="0"/>
        <v>GBN42213</v>
      </c>
      <c r="B21" s="3">
        <v>42213</v>
      </c>
      <c r="C21" s="4" t="s">
        <v>77</v>
      </c>
      <c r="D21" s="3">
        <v>42213</v>
      </c>
      <c r="E21" s="5" t="s">
        <v>95</v>
      </c>
      <c r="F21" s="32"/>
      <c r="G21" s="5"/>
      <c r="H21" s="21" t="s">
        <v>22</v>
      </c>
      <c r="I21" s="16">
        <v>3000</v>
      </c>
      <c r="J21" s="5"/>
      <c r="K21" s="42">
        <f t="shared" si="1"/>
        <v>323529301</v>
      </c>
      <c r="L21" s="42">
        <f t="shared" si="2"/>
        <v>0</v>
      </c>
    </row>
    <row r="22" spans="1:12" ht="21.75" customHeight="1">
      <c r="A22" s="6" t="str">
        <f t="shared" si="0"/>
        <v>GBN42213</v>
      </c>
      <c r="B22" s="3">
        <v>42213</v>
      </c>
      <c r="C22" s="4" t="s">
        <v>77</v>
      </c>
      <c r="D22" s="3">
        <v>42213</v>
      </c>
      <c r="E22" s="5" t="s">
        <v>95</v>
      </c>
      <c r="F22" s="5"/>
      <c r="G22" s="5"/>
      <c r="H22" s="21" t="s">
        <v>22</v>
      </c>
      <c r="I22" s="16">
        <v>2000</v>
      </c>
      <c r="J22" s="5"/>
      <c r="K22" s="42">
        <f t="shared" si="1"/>
        <v>323531301</v>
      </c>
      <c r="L22" s="42">
        <f t="shared" si="2"/>
        <v>0</v>
      </c>
    </row>
    <row r="23" spans="1:12" ht="21.75" customHeight="1">
      <c r="A23" s="6" t="str">
        <f t="shared" si="0"/>
        <v>GBN42213</v>
      </c>
      <c r="B23" s="3">
        <v>42213</v>
      </c>
      <c r="C23" s="4" t="s">
        <v>77</v>
      </c>
      <c r="D23" s="3">
        <v>42213</v>
      </c>
      <c r="E23" s="22" t="s">
        <v>95</v>
      </c>
      <c r="F23" s="22"/>
      <c r="G23" s="5"/>
      <c r="H23" s="21" t="s">
        <v>22</v>
      </c>
      <c r="I23" s="16">
        <v>3308</v>
      </c>
      <c r="J23" s="5"/>
      <c r="K23" s="42">
        <f t="shared" si="1"/>
        <v>323534609</v>
      </c>
      <c r="L23" s="42">
        <f t="shared" si="2"/>
        <v>0</v>
      </c>
    </row>
    <row r="24" spans="1:12" ht="21.75" customHeight="1">
      <c r="B24" s="3">
        <v>42213</v>
      </c>
      <c r="C24" s="4" t="s">
        <v>77</v>
      </c>
      <c r="D24" s="3">
        <v>42213</v>
      </c>
      <c r="E24" s="15" t="s">
        <v>95</v>
      </c>
      <c r="F24" s="15"/>
      <c r="G24" s="15"/>
      <c r="H24" s="21" t="s">
        <v>22</v>
      </c>
      <c r="I24" s="15">
        <v>2500</v>
      </c>
      <c r="J24" s="15"/>
      <c r="K24" s="42">
        <f t="shared" si="1"/>
        <v>323537109</v>
      </c>
      <c r="L24" s="42">
        <f t="shared" si="2"/>
        <v>0</v>
      </c>
    </row>
    <row r="25" spans="1:12" ht="21.75" customHeight="1">
      <c r="A25" s="6" t="str">
        <f t="shared" si="0"/>
        <v>GBN42213</v>
      </c>
      <c r="B25" s="3">
        <v>42213</v>
      </c>
      <c r="C25" s="4" t="s">
        <v>77</v>
      </c>
      <c r="D25" s="3">
        <v>42213</v>
      </c>
      <c r="E25" s="5" t="s">
        <v>95</v>
      </c>
      <c r="F25" s="5"/>
      <c r="G25" s="5"/>
      <c r="H25" s="21" t="s">
        <v>22</v>
      </c>
      <c r="I25" s="16">
        <v>2000</v>
      </c>
      <c r="J25" s="5"/>
      <c r="K25" s="42">
        <f t="shared" si="1"/>
        <v>323539109</v>
      </c>
      <c r="L25" s="42">
        <f t="shared" si="2"/>
        <v>0</v>
      </c>
    </row>
    <row r="26" spans="1:12" ht="21.75" customHeight="1">
      <c r="A26" s="6" t="str">
        <f t="shared" si="0"/>
        <v>CTGS42193</v>
      </c>
      <c r="B26" s="3">
        <v>42193</v>
      </c>
      <c r="C26" s="4" t="s">
        <v>86</v>
      </c>
      <c r="D26" s="3">
        <v>42193</v>
      </c>
      <c r="E26" s="5" t="s">
        <v>280</v>
      </c>
      <c r="F26" s="32"/>
      <c r="G26" s="5"/>
      <c r="H26" s="21" t="s">
        <v>79</v>
      </c>
      <c r="I26" s="16">
        <v>31799</v>
      </c>
      <c r="J26" s="5"/>
      <c r="K26" s="42">
        <f t="shared" si="1"/>
        <v>323570908</v>
      </c>
      <c r="L26" s="42">
        <f t="shared" si="2"/>
        <v>0</v>
      </c>
    </row>
    <row r="27" spans="1:12" ht="21.75" customHeight="1">
      <c r="A27" s="6" t="str">
        <f t="shared" si="0"/>
        <v>CTGS42212</v>
      </c>
      <c r="B27" s="3">
        <v>42212</v>
      </c>
      <c r="C27" s="4" t="s">
        <v>86</v>
      </c>
      <c r="D27" s="3">
        <v>42212</v>
      </c>
      <c r="E27" s="5" t="s">
        <v>278</v>
      </c>
      <c r="F27" s="32"/>
      <c r="G27" s="5"/>
      <c r="H27" s="21" t="s">
        <v>79</v>
      </c>
      <c r="I27" s="16">
        <v>21845</v>
      </c>
      <c r="J27" s="5"/>
      <c r="K27" s="42">
        <f t="shared" si="1"/>
        <v>323592753</v>
      </c>
      <c r="L27" s="42">
        <f t="shared" si="2"/>
        <v>0</v>
      </c>
    </row>
    <row r="28" spans="1:12" ht="21.75" customHeight="1">
      <c r="A28" s="6" t="str">
        <f t="shared" si="0"/>
        <v>CTGS42212</v>
      </c>
      <c r="B28" s="3">
        <v>42212</v>
      </c>
      <c r="C28" s="4" t="s">
        <v>86</v>
      </c>
      <c r="D28" s="3">
        <v>42212</v>
      </c>
      <c r="E28" s="5" t="s">
        <v>279</v>
      </c>
      <c r="F28" s="32"/>
      <c r="G28" s="5"/>
      <c r="H28" s="21" t="s">
        <v>79</v>
      </c>
      <c r="I28" s="16">
        <v>60292</v>
      </c>
      <c r="J28" s="5"/>
      <c r="K28" s="42">
        <f t="shared" si="1"/>
        <v>323653045</v>
      </c>
      <c r="L28" s="42">
        <f t="shared" si="2"/>
        <v>0</v>
      </c>
    </row>
    <row r="29" spans="1:12" ht="30">
      <c r="A29" s="6" t="str">
        <f t="shared" si="0"/>
        <v>000831942061</v>
      </c>
      <c r="B29" s="3">
        <v>42186</v>
      </c>
      <c r="C29" s="4" t="s">
        <v>323</v>
      </c>
      <c r="D29" s="3">
        <v>42061</v>
      </c>
      <c r="E29" s="31" t="s">
        <v>344</v>
      </c>
      <c r="F29" s="32"/>
      <c r="G29" s="5"/>
      <c r="H29" s="21" t="s">
        <v>21</v>
      </c>
      <c r="I29" s="16">
        <v>2433600</v>
      </c>
      <c r="J29" s="5"/>
      <c r="K29" s="42">
        <f t="shared" si="1"/>
        <v>326086645</v>
      </c>
      <c r="L29" s="42">
        <f t="shared" si="2"/>
        <v>0</v>
      </c>
    </row>
    <row r="30" spans="1:12" ht="30">
      <c r="A30" s="6" t="str">
        <f t="shared" si="0"/>
        <v>000832042062</v>
      </c>
      <c r="B30" s="3">
        <v>42186</v>
      </c>
      <c r="C30" s="4" t="s">
        <v>324</v>
      </c>
      <c r="D30" s="3">
        <v>42062</v>
      </c>
      <c r="E30" s="31" t="s">
        <v>344</v>
      </c>
      <c r="F30" s="32"/>
      <c r="G30" s="5"/>
      <c r="H30" s="21" t="s">
        <v>21</v>
      </c>
      <c r="I30" s="16">
        <v>4164000</v>
      </c>
      <c r="J30" s="5"/>
      <c r="K30" s="42">
        <f t="shared" si="1"/>
        <v>330250645</v>
      </c>
      <c r="L30" s="42">
        <f t="shared" si="2"/>
        <v>0</v>
      </c>
    </row>
    <row r="31" spans="1:12" ht="30">
      <c r="A31" s="6" t="str">
        <f t="shared" si="0"/>
        <v>000832842083</v>
      </c>
      <c r="B31" s="3">
        <v>42186</v>
      </c>
      <c r="C31" s="4" t="s">
        <v>325</v>
      </c>
      <c r="D31" s="3">
        <v>42083</v>
      </c>
      <c r="E31" s="31" t="s">
        <v>344</v>
      </c>
      <c r="F31" s="32"/>
      <c r="G31" s="5"/>
      <c r="H31" s="21" t="s">
        <v>21</v>
      </c>
      <c r="I31" s="16">
        <v>3101000</v>
      </c>
      <c r="J31" s="5"/>
      <c r="K31" s="42">
        <f t="shared" si="1"/>
        <v>333351645</v>
      </c>
      <c r="L31" s="42">
        <f t="shared" si="2"/>
        <v>0</v>
      </c>
    </row>
    <row r="32" spans="1:12" ht="21.75" customHeight="1">
      <c r="A32" s="6" t="str">
        <f t="shared" si="0"/>
        <v>028005842191</v>
      </c>
      <c r="B32" s="3">
        <v>42191</v>
      </c>
      <c r="C32" s="4" t="s">
        <v>326</v>
      </c>
      <c r="D32" s="3">
        <v>42191</v>
      </c>
      <c r="E32" s="22" t="s">
        <v>327</v>
      </c>
      <c r="F32" s="33"/>
      <c r="G32" s="31"/>
      <c r="H32" s="21" t="s">
        <v>21</v>
      </c>
      <c r="I32" s="16">
        <v>2888560</v>
      </c>
      <c r="J32" s="5"/>
      <c r="K32" s="42">
        <f t="shared" si="1"/>
        <v>336240205</v>
      </c>
      <c r="L32" s="42">
        <f t="shared" si="2"/>
        <v>0</v>
      </c>
    </row>
    <row r="33" spans="1:12" ht="21.75" customHeight="1">
      <c r="A33" s="6" t="str">
        <f t="shared" si="0"/>
        <v>032633742201</v>
      </c>
      <c r="B33" s="3">
        <v>42201</v>
      </c>
      <c r="C33" s="4" t="s">
        <v>328</v>
      </c>
      <c r="D33" s="3">
        <v>42201</v>
      </c>
      <c r="E33" s="5" t="s">
        <v>329</v>
      </c>
      <c r="F33" s="33"/>
      <c r="G33" s="31"/>
      <c r="H33" s="21" t="s">
        <v>21</v>
      </c>
      <c r="I33" s="16">
        <v>2345550</v>
      </c>
      <c r="J33" s="5"/>
      <c r="K33" s="42">
        <f t="shared" si="1"/>
        <v>338585755</v>
      </c>
      <c r="L33" s="42">
        <f t="shared" si="2"/>
        <v>0</v>
      </c>
    </row>
    <row r="34" spans="1:12" ht="21.75" customHeight="1">
      <c r="A34" s="6" t="str">
        <f t="shared" si="0"/>
        <v>032795442211</v>
      </c>
      <c r="B34" s="3">
        <v>42211</v>
      </c>
      <c r="C34" s="4" t="s">
        <v>330</v>
      </c>
      <c r="D34" s="3">
        <v>42211</v>
      </c>
      <c r="E34" s="5" t="s">
        <v>331</v>
      </c>
      <c r="F34" s="32"/>
      <c r="G34" s="5"/>
      <c r="H34" s="21" t="s">
        <v>21</v>
      </c>
      <c r="I34" s="16">
        <v>4034740</v>
      </c>
      <c r="J34" s="5"/>
      <c r="K34" s="42">
        <f t="shared" si="1"/>
        <v>342620495</v>
      </c>
      <c r="L34" s="42">
        <f t="shared" si="2"/>
        <v>0</v>
      </c>
    </row>
    <row r="35" spans="1:12" ht="30">
      <c r="A35" s="6" t="str">
        <f t="shared" si="0"/>
        <v>000293442209</v>
      </c>
      <c r="B35" s="3">
        <v>42209</v>
      </c>
      <c r="C35" s="4" t="s">
        <v>332</v>
      </c>
      <c r="D35" s="3">
        <v>42209</v>
      </c>
      <c r="E35" s="5" t="s">
        <v>345</v>
      </c>
      <c r="F35" s="5"/>
      <c r="G35" s="5"/>
      <c r="H35" s="21" t="s">
        <v>21</v>
      </c>
      <c r="I35" s="16">
        <v>661752</v>
      </c>
      <c r="J35" s="5"/>
      <c r="K35" s="42">
        <f t="shared" si="1"/>
        <v>343282247</v>
      </c>
      <c r="L35" s="42">
        <f t="shared" si="2"/>
        <v>0</v>
      </c>
    </row>
    <row r="36" spans="1:12" ht="21.75" customHeight="1">
      <c r="A36" s="6" t="str">
        <f t="shared" si="0"/>
        <v>000327942215</v>
      </c>
      <c r="B36" s="3">
        <v>42215</v>
      </c>
      <c r="C36" s="4" t="s">
        <v>333</v>
      </c>
      <c r="D36" s="3">
        <v>42215</v>
      </c>
      <c r="E36" s="5" t="s">
        <v>334</v>
      </c>
      <c r="F36" s="32"/>
      <c r="G36" s="5"/>
      <c r="H36" s="21" t="s">
        <v>21</v>
      </c>
      <c r="I36" s="16">
        <v>390000</v>
      </c>
      <c r="J36" s="5"/>
      <c r="K36" s="42">
        <f t="shared" si="1"/>
        <v>343672247</v>
      </c>
      <c r="L36" s="42">
        <f t="shared" si="2"/>
        <v>0</v>
      </c>
    </row>
    <row r="37" spans="1:12" ht="21.75" customHeight="1">
      <c r="A37" s="6" t="str">
        <f t="shared" si="0"/>
        <v>000138642216</v>
      </c>
      <c r="B37" s="3">
        <v>42216</v>
      </c>
      <c r="C37" s="4" t="s">
        <v>335</v>
      </c>
      <c r="D37" s="3">
        <v>42216</v>
      </c>
      <c r="E37" s="5" t="s">
        <v>300</v>
      </c>
      <c r="F37" s="32"/>
      <c r="G37" s="5"/>
      <c r="H37" s="21" t="s">
        <v>21</v>
      </c>
      <c r="I37" s="16">
        <v>200000</v>
      </c>
      <c r="J37" s="5"/>
      <c r="K37" s="42">
        <f t="shared" si="1"/>
        <v>343872247</v>
      </c>
      <c r="L37" s="42">
        <f t="shared" si="2"/>
        <v>0</v>
      </c>
    </row>
    <row r="38" spans="1:12" ht="21.75" customHeight="1">
      <c r="A38" s="6" t="str">
        <f t="shared" si="0"/>
        <v>C0142185</v>
      </c>
      <c r="B38" s="3">
        <v>42186</v>
      </c>
      <c r="C38" s="4" t="s">
        <v>31</v>
      </c>
      <c r="D38" s="3">
        <v>42185</v>
      </c>
      <c r="E38" s="5" t="s">
        <v>336</v>
      </c>
      <c r="F38" s="32"/>
      <c r="G38" s="5"/>
      <c r="H38" s="21" t="s">
        <v>190</v>
      </c>
      <c r="I38" s="16">
        <v>3100</v>
      </c>
      <c r="J38" s="5"/>
      <c r="K38" s="42">
        <f t="shared" si="1"/>
        <v>343875347</v>
      </c>
      <c r="L38" s="42">
        <f t="shared" si="2"/>
        <v>0</v>
      </c>
    </row>
    <row r="39" spans="1:12" ht="21.75" customHeight="1">
      <c r="A39" s="6" t="str">
        <f t="shared" si="0"/>
        <v>C0242185</v>
      </c>
      <c r="B39" s="3">
        <v>42186</v>
      </c>
      <c r="C39" s="4" t="s">
        <v>32</v>
      </c>
      <c r="D39" s="3">
        <v>42185</v>
      </c>
      <c r="E39" s="5" t="s">
        <v>337</v>
      </c>
      <c r="F39" s="32"/>
      <c r="G39" s="5"/>
      <c r="H39" s="21" t="s">
        <v>190</v>
      </c>
      <c r="I39" s="16">
        <v>1064955</v>
      </c>
      <c r="J39" s="5"/>
      <c r="K39" s="42">
        <f t="shared" si="1"/>
        <v>344940302</v>
      </c>
      <c r="L39" s="42">
        <f t="shared" si="2"/>
        <v>0</v>
      </c>
    </row>
    <row r="40" spans="1:12" ht="21.75" customHeight="1">
      <c r="A40" s="6" t="str">
        <f t="shared" si="0"/>
        <v>C0342186</v>
      </c>
      <c r="B40" s="3">
        <v>42186</v>
      </c>
      <c r="C40" s="4" t="s">
        <v>33</v>
      </c>
      <c r="D40" s="3">
        <v>42186</v>
      </c>
      <c r="E40" s="5" t="s">
        <v>338</v>
      </c>
      <c r="F40" s="32"/>
      <c r="G40" s="5"/>
      <c r="H40" s="21" t="s">
        <v>190</v>
      </c>
      <c r="I40" s="16">
        <v>148400</v>
      </c>
      <c r="J40" s="5"/>
      <c r="K40" s="42">
        <f t="shared" si="1"/>
        <v>345088702</v>
      </c>
      <c r="L40" s="42">
        <f t="shared" si="2"/>
        <v>0</v>
      </c>
    </row>
    <row r="41" spans="1:12" ht="21.75" customHeight="1">
      <c r="A41" s="6" t="str">
        <f t="shared" si="0"/>
        <v>C0442186</v>
      </c>
      <c r="B41" s="3">
        <v>42186</v>
      </c>
      <c r="C41" s="4" t="s">
        <v>34</v>
      </c>
      <c r="D41" s="3">
        <v>42186</v>
      </c>
      <c r="E41" s="5" t="s">
        <v>253</v>
      </c>
      <c r="F41" s="32"/>
      <c r="G41" s="5"/>
      <c r="H41" s="21" t="s">
        <v>190</v>
      </c>
      <c r="I41" s="16">
        <v>91052</v>
      </c>
      <c r="J41" s="5"/>
      <c r="K41" s="42">
        <f t="shared" si="1"/>
        <v>345179754</v>
      </c>
      <c r="L41" s="42">
        <f t="shared" si="2"/>
        <v>0</v>
      </c>
    </row>
    <row r="42" spans="1:12" ht="21.75" customHeight="1">
      <c r="A42" s="6" t="str">
        <f t="shared" si="0"/>
        <v>C0542189</v>
      </c>
      <c r="B42" s="3">
        <v>42189</v>
      </c>
      <c r="C42" s="4" t="s">
        <v>35</v>
      </c>
      <c r="D42" s="3">
        <v>42189</v>
      </c>
      <c r="E42" s="5" t="s">
        <v>253</v>
      </c>
      <c r="F42" s="32"/>
      <c r="G42" s="5"/>
      <c r="H42" s="21" t="s">
        <v>190</v>
      </c>
      <c r="I42" s="16">
        <v>118174</v>
      </c>
      <c r="J42" s="5"/>
      <c r="K42" s="42">
        <f t="shared" si="1"/>
        <v>345297928</v>
      </c>
      <c r="L42" s="42">
        <f t="shared" si="2"/>
        <v>0</v>
      </c>
    </row>
    <row r="43" spans="1:12" ht="21.75" customHeight="1">
      <c r="A43" s="6" t="str">
        <f t="shared" si="0"/>
        <v>C0642189</v>
      </c>
      <c r="B43" s="3">
        <v>42189</v>
      </c>
      <c r="C43" s="4" t="s">
        <v>36</v>
      </c>
      <c r="D43" s="3">
        <v>42189</v>
      </c>
      <c r="E43" s="22" t="s">
        <v>111</v>
      </c>
      <c r="F43" s="32"/>
      <c r="G43" s="5"/>
      <c r="H43" s="21" t="s">
        <v>190</v>
      </c>
      <c r="I43" s="16">
        <v>84114</v>
      </c>
      <c r="J43" s="5"/>
      <c r="K43" s="42">
        <f t="shared" si="1"/>
        <v>345382042</v>
      </c>
      <c r="L43" s="42">
        <f t="shared" si="2"/>
        <v>0</v>
      </c>
    </row>
    <row r="44" spans="1:12" ht="21.75" customHeight="1">
      <c r="A44" s="6" t="str">
        <f t="shared" si="0"/>
        <v>C0942192</v>
      </c>
      <c r="B44" s="3">
        <v>42192</v>
      </c>
      <c r="C44" s="4" t="s">
        <v>39</v>
      </c>
      <c r="D44" s="3">
        <v>42192</v>
      </c>
      <c r="E44" s="5" t="s">
        <v>339</v>
      </c>
      <c r="F44" s="32"/>
      <c r="G44" s="5"/>
      <c r="H44" s="21" t="s">
        <v>190</v>
      </c>
      <c r="I44" s="16">
        <v>1218000</v>
      </c>
      <c r="J44" s="5"/>
      <c r="K44" s="42">
        <f t="shared" si="1"/>
        <v>346600042</v>
      </c>
      <c r="L44" s="42">
        <f t="shared" si="2"/>
        <v>0</v>
      </c>
    </row>
    <row r="45" spans="1:12" ht="21.75" customHeight="1">
      <c r="A45" s="6" t="str">
        <f t="shared" si="0"/>
        <v>C1042192</v>
      </c>
      <c r="B45" s="3">
        <v>42192</v>
      </c>
      <c r="C45" s="4" t="s">
        <v>40</v>
      </c>
      <c r="D45" s="3">
        <v>42192</v>
      </c>
      <c r="E45" s="5" t="s">
        <v>80</v>
      </c>
      <c r="F45" s="32"/>
      <c r="G45" s="5"/>
      <c r="H45" s="21" t="s">
        <v>190</v>
      </c>
      <c r="I45" s="16">
        <v>49091</v>
      </c>
      <c r="J45" s="5"/>
      <c r="K45" s="42">
        <f t="shared" si="1"/>
        <v>346649133</v>
      </c>
      <c r="L45" s="42">
        <f t="shared" si="2"/>
        <v>0</v>
      </c>
    </row>
    <row r="46" spans="1:12" ht="21.75" customHeight="1">
      <c r="A46" s="6" t="str">
        <f t="shared" si="0"/>
        <v>C1142194</v>
      </c>
      <c r="B46" s="3">
        <v>42194</v>
      </c>
      <c r="C46" s="4" t="s">
        <v>41</v>
      </c>
      <c r="D46" s="3">
        <v>42194</v>
      </c>
      <c r="E46" s="5" t="s">
        <v>253</v>
      </c>
      <c r="F46" s="32"/>
      <c r="G46" s="5"/>
      <c r="H46" s="21" t="s">
        <v>190</v>
      </c>
      <c r="I46" s="16">
        <v>89642</v>
      </c>
      <c r="J46" s="5"/>
      <c r="K46" s="42">
        <f t="shared" si="1"/>
        <v>346738775</v>
      </c>
      <c r="L46" s="42">
        <f t="shared" si="2"/>
        <v>0</v>
      </c>
    </row>
    <row r="47" spans="1:12" ht="21.75" customHeight="1">
      <c r="B47" s="3">
        <v>42197</v>
      </c>
      <c r="C47" s="4" t="s">
        <v>42</v>
      </c>
      <c r="D47" s="3">
        <v>42197</v>
      </c>
      <c r="E47" s="5" t="s">
        <v>253</v>
      </c>
      <c r="F47" s="32"/>
      <c r="G47" s="5"/>
      <c r="H47" s="21" t="s">
        <v>190</v>
      </c>
      <c r="I47" s="16">
        <v>93456</v>
      </c>
      <c r="J47" s="5"/>
      <c r="K47" s="42">
        <f t="shared" ref="K47:K62" si="3">MAX(K46+I47-J47-L46,0)</f>
        <v>346832231</v>
      </c>
      <c r="L47" s="42">
        <f t="shared" ref="L47:L62" si="4">MAX(L46+J47-K46-I47,0)</f>
        <v>0</v>
      </c>
    </row>
    <row r="48" spans="1:12" ht="21.75" customHeight="1">
      <c r="B48" s="3">
        <v>42200</v>
      </c>
      <c r="C48" s="4" t="s">
        <v>43</v>
      </c>
      <c r="D48" s="3">
        <v>42200</v>
      </c>
      <c r="E48" s="5" t="s">
        <v>253</v>
      </c>
      <c r="F48" s="32"/>
      <c r="G48" s="5"/>
      <c r="H48" s="21" t="s">
        <v>190</v>
      </c>
      <c r="I48" s="16">
        <v>93456</v>
      </c>
      <c r="J48" s="5"/>
      <c r="K48" s="42">
        <f t="shared" si="3"/>
        <v>346925687</v>
      </c>
      <c r="L48" s="42">
        <f t="shared" si="4"/>
        <v>0</v>
      </c>
    </row>
    <row r="49" spans="2:12" ht="21.75" customHeight="1">
      <c r="B49" s="3">
        <v>42200</v>
      </c>
      <c r="C49" s="4" t="s">
        <v>44</v>
      </c>
      <c r="D49" s="3">
        <v>42200</v>
      </c>
      <c r="E49" s="5" t="s">
        <v>111</v>
      </c>
      <c r="F49" s="32"/>
      <c r="G49" s="5"/>
      <c r="H49" s="21" t="s">
        <v>190</v>
      </c>
      <c r="I49" s="16">
        <v>92153</v>
      </c>
      <c r="J49" s="5"/>
      <c r="K49" s="42">
        <f t="shared" si="3"/>
        <v>347017840</v>
      </c>
      <c r="L49" s="42">
        <f t="shared" si="4"/>
        <v>0</v>
      </c>
    </row>
    <row r="50" spans="2:12" ht="21.75" customHeight="1">
      <c r="B50" s="3">
        <v>42203</v>
      </c>
      <c r="C50" s="4" t="s">
        <v>48</v>
      </c>
      <c r="D50" s="3">
        <v>42203</v>
      </c>
      <c r="E50" s="5" t="s">
        <v>253</v>
      </c>
      <c r="F50" s="32"/>
      <c r="G50" s="5"/>
      <c r="H50" s="21" t="s">
        <v>190</v>
      </c>
      <c r="I50" s="16">
        <v>104900</v>
      </c>
      <c r="J50" s="5"/>
      <c r="K50" s="42">
        <f t="shared" si="3"/>
        <v>347122740</v>
      </c>
      <c r="L50" s="42">
        <f t="shared" si="4"/>
        <v>0</v>
      </c>
    </row>
    <row r="51" spans="2:12" ht="21.75" customHeight="1">
      <c r="B51" s="3">
        <v>42203</v>
      </c>
      <c r="C51" s="4" t="s">
        <v>49</v>
      </c>
      <c r="D51" s="3">
        <v>42203</v>
      </c>
      <c r="E51" s="5" t="s">
        <v>82</v>
      </c>
      <c r="F51" s="32"/>
      <c r="G51" s="5"/>
      <c r="H51" s="21" t="s">
        <v>190</v>
      </c>
      <c r="I51" s="16">
        <v>61725</v>
      </c>
      <c r="J51" s="5"/>
      <c r="K51" s="42">
        <f t="shared" si="3"/>
        <v>347184465</v>
      </c>
      <c r="L51" s="42">
        <f t="shared" si="4"/>
        <v>0</v>
      </c>
    </row>
    <row r="52" spans="2:12" ht="21.75" customHeight="1">
      <c r="B52" s="3">
        <v>42205</v>
      </c>
      <c r="C52" s="4" t="s">
        <v>52</v>
      </c>
      <c r="D52" s="3">
        <v>42205</v>
      </c>
      <c r="E52" s="5" t="s">
        <v>82</v>
      </c>
      <c r="F52" s="32"/>
      <c r="G52" s="5"/>
      <c r="H52" s="21" t="s">
        <v>190</v>
      </c>
      <c r="I52" s="16">
        <v>71773</v>
      </c>
      <c r="J52" s="5"/>
      <c r="K52" s="42">
        <f t="shared" si="3"/>
        <v>347256238</v>
      </c>
      <c r="L52" s="42">
        <f t="shared" si="4"/>
        <v>0</v>
      </c>
    </row>
    <row r="53" spans="2:12" ht="21.75" customHeight="1">
      <c r="B53" s="3">
        <v>42207</v>
      </c>
      <c r="C53" s="4" t="s">
        <v>53</v>
      </c>
      <c r="D53" s="3">
        <v>42207</v>
      </c>
      <c r="E53" s="5" t="s">
        <v>253</v>
      </c>
      <c r="F53" s="32"/>
      <c r="G53" s="5"/>
      <c r="H53" s="21" t="s">
        <v>190</v>
      </c>
      <c r="I53" s="16">
        <v>111135</v>
      </c>
      <c r="J53" s="5"/>
      <c r="K53" s="42">
        <f t="shared" si="3"/>
        <v>347367373</v>
      </c>
      <c r="L53" s="42">
        <f t="shared" si="4"/>
        <v>0</v>
      </c>
    </row>
    <row r="54" spans="2:12" ht="21.75" customHeight="1">
      <c r="B54" s="3">
        <v>42207</v>
      </c>
      <c r="C54" s="4" t="s">
        <v>53</v>
      </c>
      <c r="D54" s="3">
        <v>42207</v>
      </c>
      <c r="E54" s="5" t="s">
        <v>82</v>
      </c>
      <c r="F54" s="32"/>
      <c r="G54" s="5"/>
      <c r="H54" s="21" t="s">
        <v>190</v>
      </c>
      <c r="I54" s="16">
        <v>94753</v>
      </c>
      <c r="J54" s="5"/>
      <c r="K54" s="42">
        <f t="shared" si="3"/>
        <v>347462126</v>
      </c>
      <c r="L54" s="42">
        <f t="shared" si="4"/>
        <v>0</v>
      </c>
    </row>
    <row r="55" spans="2:12" ht="21.75" customHeight="1">
      <c r="B55" s="3">
        <v>42214</v>
      </c>
      <c r="C55" s="4" t="s">
        <v>55</v>
      </c>
      <c r="D55" s="3">
        <v>42214</v>
      </c>
      <c r="E55" s="5" t="s">
        <v>253</v>
      </c>
      <c r="F55" s="32"/>
      <c r="G55" s="5"/>
      <c r="H55" s="21" t="s">
        <v>190</v>
      </c>
      <c r="I55" s="16">
        <v>90415</v>
      </c>
      <c r="J55" s="5"/>
      <c r="K55" s="42">
        <f t="shared" si="3"/>
        <v>347552541</v>
      </c>
      <c r="L55" s="42">
        <f t="shared" si="4"/>
        <v>0</v>
      </c>
    </row>
    <row r="56" spans="2:12" ht="22.5" customHeight="1">
      <c r="B56" s="3">
        <v>42214</v>
      </c>
      <c r="C56" s="4" t="s">
        <v>56</v>
      </c>
      <c r="D56" s="3">
        <v>42214</v>
      </c>
      <c r="E56" s="5" t="s">
        <v>340</v>
      </c>
      <c r="F56" s="32"/>
      <c r="G56" s="5"/>
      <c r="H56" s="21" t="s">
        <v>190</v>
      </c>
      <c r="I56" s="16">
        <v>1500000</v>
      </c>
      <c r="J56" s="5"/>
      <c r="K56" s="42">
        <f t="shared" si="3"/>
        <v>349052541</v>
      </c>
      <c r="L56" s="42">
        <f t="shared" si="4"/>
        <v>0</v>
      </c>
    </row>
    <row r="57" spans="2:12" ht="21.75" customHeight="1">
      <c r="B57" s="3">
        <v>42214</v>
      </c>
      <c r="C57" s="4" t="s">
        <v>57</v>
      </c>
      <c r="D57" s="3">
        <v>42214</v>
      </c>
      <c r="E57" s="5" t="s">
        <v>341</v>
      </c>
      <c r="F57" s="32"/>
      <c r="G57" s="5"/>
      <c r="H57" s="21" t="s">
        <v>190</v>
      </c>
      <c r="I57" s="16">
        <v>447040</v>
      </c>
      <c r="J57" s="5"/>
      <c r="K57" s="42">
        <f t="shared" si="3"/>
        <v>349499581</v>
      </c>
      <c r="L57" s="42">
        <f t="shared" si="4"/>
        <v>0</v>
      </c>
    </row>
    <row r="58" spans="2:12" ht="21.75" customHeight="1">
      <c r="B58" s="3">
        <v>42215</v>
      </c>
      <c r="C58" s="4" t="s">
        <v>58</v>
      </c>
      <c r="D58" s="3">
        <v>42215</v>
      </c>
      <c r="E58" s="5" t="s">
        <v>342</v>
      </c>
      <c r="F58" s="32"/>
      <c r="G58" s="5"/>
      <c r="H58" s="21" t="s">
        <v>190</v>
      </c>
      <c r="I58" s="16">
        <v>1224000</v>
      </c>
      <c r="J58" s="5"/>
      <c r="K58" s="42">
        <f t="shared" si="3"/>
        <v>350723581</v>
      </c>
      <c r="L58" s="42">
        <f t="shared" si="4"/>
        <v>0</v>
      </c>
    </row>
    <row r="59" spans="2:12" ht="21.75" customHeight="1">
      <c r="B59" s="3">
        <v>42216</v>
      </c>
      <c r="C59" s="4" t="s">
        <v>61</v>
      </c>
      <c r="D59" s="3">
        <v>42216</v>
      </c>
      <c r="E59" s="5" t="s">
        <v>253</v>
      </c>
      <c r="F59" s="32"/>
      <c r="G59" s="5"/>
      <c r="H59" s="21" t="s">
        <v>190</v>
      </c>
      <c r="I59" s="16">
        <v>80996</v>
      </c>
      <c r="J59" s="5"/>
      <c r="K59" s="42">
        <f t="shared" si="3"/>
        <v>350804577</v>
      </c>
      <c r="L59" s="42">
        <f t="shared" si="4"/>
        <v>0</v>
      </c>
    </row>
    <row r="60" spans="2:12" ht="21.75" customHeight="1">
      <c r="B60" s="3">
        <v>42216</v>
      </c>
      <c r="C60" s="4" t="s">
        <v>62</v>
      </c>
      <c r="D60" s="3">
        <v>42216</v>
      </c>
      <c r="E60" s="5" t="s">
        <v>342</v>
      </c>
      <c r="F60" s="32"/>
      <c r="G60" s="5"/>
      <c r="H60" s="21" t="s">
        <v>190</v>
      </c>
      <c r="I60" s="16">
        <v>652392</v>
      </c>
      <c r="J60" s="5"/>
      <c r="K60" s="42">
        <f t="shared" si="3"/>
        <v>351456969</v>
      </c>
      <c r="L60" s="42">
        <f t="shared" si="4"/>
        <v>0</v>
      </c>
    </row>
    <row r="61" spans="2:12" ht="21.75" customHeight="1">
      <c r="B61" s="3">
        <v>42216</v>
      </c>
      <c r="C61" s="4" t="s">
        <v>63</v>
      </c>
      <c r="D61" s="3">
        <v>42216</v>
      </c>
      <c r="E61" s="5" t="s">
        <v>343</v>
      </c>
      <c r="F61" s="32"/>
      <c r="G61" s="5"/>
      <c r="H61" s="21" t="s">
        <v>190</v>
      </c>
      <c r="I61" s="16">
        <v>205820</v>
      </c>
      <c r="J61" s="5"/>
      <c r="K61" s="42">
        <f t="shared" si="3"/>
        <v>351662789</v>
      </c>
      <c r="L61" s="42">
        <f t="shared" si="4"/>
        <v>0</v>
      </c>
    </row>
    <row r="62" spans="2:12" ht="21.75" customHeight="1">
      <c r="B62" s="3">
        <v>42216</v>
      </c>
      <c r="C62" s="4" t="s">
        <v>64</v>
      </c>
      <c r="D62" s="3">
        <v>42216</v>
      </c>
      <c r="E62" s="5" t="s">
        <v>111</v>
      </c>
      <c r="F62" s="32"/>
      <c r="G62" s="5"/>
      <c r="H62" s="21" t="s">
        <v>190</v>
      </c>
      <c r="I62" s="16">
        <v>69200</v>
      </c>
      <c r="J62" s="5"/>
      <c r="K62" s="42">
        <f t="shared" si="3"/>
        <v>351731989</v>
      </c>
      <c r="L62" s="42">
        <f t="shared" si="4"/>
        <v>0</v>
      </c>
    </row>
    <row r="63" spans="2:12" ht="21.75" customHeight="1">
      <c r="B63" s="3">
        <v>42205</v>
      </c>
      <c r="C63" s="4" t="s">
        <v>101</v>
      </c>
      <c r="D63" s="3">
        <v>42205</v>
      </c>
      <c r="E63" s="5" t="s">
        <v>239</v>
      </c>
      <c r="F63" s="32"/>
      <c r="G63" s="5"/>
      <c r="H63" s="21" t="s">
        <v>21</v>
      </c>
      <c r="I63" s="16">
        <v>1107000</v>
      </c>
      <c r="J63" s="5"/>
      <c r="K63" s="42">
        <f t="shared" ref="K63:K64" si="5">MAX(K62+I63-J63-L62,0)</f>
        <v>352838989</v>
      </c>
      <c r="L63" s="42">
        <f t="shared" ref="L63:L64" si="6">MAX(L62+J63-K62-I63,0)</f>
        <v>0</v>
      </c>
    </row>
    <row r="64" spans="2:12" ht="21.75" customHeight="1">
      <c r="B64" s="3">
        <v>42215</v>
      </c>
      <c r="C64" s="4" t="s">
        <v>102</v>
      </c>
      <c r="D64" s="3">
        <v>42215</v>
      </c>
      <c r="E64" s="5" t="s">
        <v>239</v>
      </c>
      <c r="F64" s="32"/>
      <c r="G64" s="5"/>
      <c r="H64" s="21" t="s">
        <v>21</v>
      </c>
      <c r="I64" s="16">
        <v>3818500</v>
      </c>
      <c r="J64" s="5"/>
      <c r="K64" s="42">
        <f t="shared" si="5"/>
        <v>356657489</v>
      </c>
      <c r="L64" s="42">
        <f t="shared" si="6"/>
        <v>0</v>
      </c>
    </row>
    <row r="65" spans="2:12">
      <c r="B65" s="17">
        <v>42216</v>
      </c>
      <c r="C65" s="15" t="s">
        <v>86</v>
      </c>
      <c r="D65" s="15">
        <v>42216</v>
      </c>
      <c r="E65" s="15" t="s">
        <v>375</v>
      </c>
      <c r="F65" s="15"/>
      <c r="G65" s="15"/>
      <c r="H65" s="57" t="s">
        <v>28</v>
      </c>
      <c r="I65" s="15"/>
      <c r="J65" s="15">
        <v>356657489</v>
      </c>
      <c r="K65" s="4"/>
      <c r="L65" s="15"/>
    </row>
    <row r="66" spans="2:12">
      <c r="B66" s="17"/>
      <c r="C66" s="15"/>
      <c r="D66" s="15"/>
      <c r="E66" s="15"/>
      <c r="F66" s="15"/>
      <c r="G66" s="15"/>
      <c r="H66" s="18"/>
      <c r="I66" s="15"/>
      <c r="J66" s="15"/>
      <c r="K66" s="4"/>
      <c r="L66" s="15"/>
    </row>
    <row r="67" spans="2:12">
      <c r="B67" s="24"/>
      <c r="C67" s="24"/>
      <c r="D67" s="24"/>
      <c r="E67" s="24" t="s">
        <v>17</v>
      </c>
      <c r="F67" s="24"/>
      <c r="G67" s="24"/>
      <c r="H67" s="25" t="s">
        <v>18</v>
      </c>
      <c r="I67" s="24">
        <f>SUM(I14:I65)</f>
        <v>33159188</v>
      </c>
      <c r="J67" s="24">
        <f>SUM(J50:J65)</f>
        <v>356657489</v>
      </c>
      <c r="K67" s="25" t="s">
        <v>18</v>
      </c>
      <c r="L67" s="25" t="s">
        <v>18</v>
      </c>
    </row>
    <row r="68" spans="2:12">
      <c r="B68" s="27"/>
      <c r="C68" s="27"/>
      <c r="D68" s="27"/>
      <c r="E68" s="27" t="s">
        <v>19</v>
      </c>
      <c r="F68" s="27"/>
      <c r="G68" s="27"/>
      <c r="H68" s="28" t="s">
        <v>18</v>
      </c>
      <c r="I68" s="28" t="s">
        <v>18</v>
      </c>
      <c r="J68" s="28" t="s">
        <v>18</v>
      </c>
      <c r="K68" s="19">
        <f>K13+I67-J67</f>
        <v>0</v>
      </c>
      <c r="L68" s="28" t="s">
        <v>18</v>
      </c>
    </row>
    <row r="70" spans="2:12">
      <c r="B70" s="20" t="s">
        <v>23</v>
      </c>
    </row>
    <row r="71" spans="2:12">
      <c r="B71" s="20" t="s">
        <v>144</v>
      </c>
    </row>
    <row r="72" spans="2:12">
      <c r="K72" s="8" t="s">
        <v>145</v>
      </c>
    </row>
    <row r="73" spans="2:12" s="7" customFormat="1" ht="14.25">
      <c r="C73" s="48" t="s">
        <v>106</v>
      </c>
      <c r="D73" s="48"/>
      <c r="K73" s="7" t="s">
        <v>8</v>
      </c>
    </row>
    <row r="74" spans="2:12" s="2" customFormat="1">
      <c r="C74" s="49" t="s">
        <v>9</v>
      </c>
      <c r="D74" s="49"/>
      <c r="K74" s="2" t="s">
        <v>9</v>
      </c>
    </row>
    <row r="75" spans="2:12" ht="18" customHeight="1"/>
    <row r="76" spans="2:12" ht="18" customHeight="1"/>
    <row r="77" spans="2:12" ht="18" customHeight="1"/>
    <row r="78" spans="2:12" ht="18" customHeight="1"/>
    <row r="79" spans="2:12" ht="18" customHeight="1"/>
    <row r="80" spans="2:1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</sheetData>
  <autoFilter ref="B11:M91">
    <filterColumn colId="8"/>
  </autoFilter>
  <mergeCells count="16">
    <mergeCell ref="C73:D73"/>
    <mergeCell ref="C74:D74"/>
    <mergeCell ref="I1:L1"/>
    <mergeCell ref="I2:L3"/>
    <mergeCell ref="H10:H11"/>
    <mergeCell ref="I10:J10"/>
    <mergeCell ref="K10:L10"/>
    <mergeCell ref="B5:L5"/>
    <mergeCell ref="B6:L6"/>
    <mergeCell ref="B7:L7"/>
    <mergeCell ref="B8:L8"/>
    <mergeCell ref="B10:B11"/>
    <mergeCell ref="C10:D10"/>
    <mergeCell ref="E10:E11"/>
    <mergeCell ref="F10:F11"/>
    <mergeCell ref="G10:G11"/>
  </mergeCells>
  <phoneticPr fontId="30" type="noConversion"/>
  <conditionalFormatting sqref="B14:J64">
    <cfRule type="expression" dxfId="5" priority="3" stopIfTrue="1">
      <formula>#REF!&lt;&gt;""</formula>
    </cfRule>
  </conditionalFormatting>
  <printOptions horizontalCentered="1"/>
  <pageMargins left="0.59" right="0.24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31"/>
  </sheetPr>
  <dimension ref="A1:L99"/>
  <sheetViews>
    <sheetView topLeftCell="B34" zoomScale="90" workbookViewId="0">
      <selection activeCell="H14" sqref="H14:H61"/>
    </sheetView>
  </sheetViews>
  <sheetFormatPr defaultRowHeight="15"/>
  <cols>
    <col min="1" max="1" width="5.140625" style="6" hidden="1" customWidth="1"/>
    <col min="2" max="2" width="10.7109375" style="6" customWidth="1"/>
    <col min="3" max="3" width="8.85546875" style="6" customWidth="1"/>
    <col min="4" max="4" width="11" style="6" customWidth="1"/>
    <col min="5" max="5" width="42.42578125" style="6" bestFit="1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4.85546875" style="6" customWidth="1"/>
    <col min="10" max="10" width="11.85546875" style="6" customWidth="1"/>
    <col min="11" max="11" width="15.85546875" style="6" customWidth="1"/>
    <col min="12" max="12" width="9.14062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51" t="s">
        <v>87</v>
      </c>
      <c r="J1" s="51"/>
      <c r="K1" s="51"/>
      <c r="L1" s="51"/>
    </row>
    <row r="2" spans="1:12" s="11" customFormat="1" ht="16.5" customHeight="1">
      <c r="B2" s="1" t="s">
        <v>24</v>
      </c>
      <c r="C2" s="34"/>
      <c r="D2" s="34"/>
      <c r="E2" s="34"/>
      <c r="F2" s="34"/>
      <c r="G2" s="34"/>
      <c r="I2" s="52" t="s">
        <v>85</v>
      </c>
      <c r="J2" s="52"/>
      <c r="K2" s="52"/>
      <c r="L2" s="52"/>
    </row>
    <row r="3" spans="1:12" s="11" customFormat="1" ht="16.5" customHeight="1">
      <c r="B3" s="9"/>
      <c r="C3" s="12"/>
      <c r="D3" s="12"/>
      <c r="E3" s="34"/>
      <c r="F3" s="34"/>
      <c r="G3" s="34"/>
      <c r="I3" s="52"/>
      <c r="J3" s="52"/>
      <c r="K3" s="52"/>
      <c r="L3" s="52"/>
    </row>
    <row r="4" spans="1:12" s="11" customFormat="1" ht="6.75" customHeight="1">
      <c r="B4" s="34"/>
      <c r="C4" s="34"/>
      <c r="D4" s="34"/>
      <c r="E4" s="34"/>
      <c r="F4" s="34"/>
      <c r="G4" s="34"/>
      <c r="I4" s="35"/>
      <c r="J4" s="35"/>
      <c r="K4" s="35"/>
      <c r="L4" s="35"/>
    </row>
    <row r="5" spans="1:12" ht="24.75" customHeight="1">
      <c r="B5" s="53" t="s">
        <v>88</v>
      </c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>
      <c r="B6" s="56" t="s">
        <v>89</v>
      </c>
      <c r="C6" s="56"/>
      <c r="D6" s="56"/>
      <c r="E6" s="56"/>
      <c r="F6" s="56"/>
      <c r="G6" s="56"/>
      <c r="H6" s="56"/>
      <c r="I6" s="56"/>
      <c r="J6" s="56"/>
      <c r="K6" s="56"/>
      <c r="L6" s="56"/>
    </row>
    <row r="7" spans="1:12">
      <c r="B7" s="56" t="s">
        <v>90</v>
      </c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>
      <c r="B8" s="56" t="s">
        <v>91</v>
      </c>
      <c r="C8" s="56"/>
      <c r="D8" s="56"/>
      <c r="E8" s="56"/>
      <c r="F8" s="56"/>
      <c r="G8" s="56"/>
      <c r="H8" s="56"/>
      <c r="I8" s="56"/>
      <c r="J8" s="56"/>
      <c r="K8" s="56"/>
      <c r="L8" s="56"/>
    </row>
    <row r="9" spans="1:12" ht="30" customHeight="1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ht="20.25" customHeight="1">
      <c r="B10" s="54" t="s">
        <v>10</v>
      </c>
      <c r="C10" s="50" t="s">
        <v>92</v>
      </c>
      <c r="D10" s="50"/>
      <c r="E10" s="50" t="s">
        <v>1</v>
      </c>
      <c r="F10" s="54" t="s">
        <v>29</v>
      </c>
      <c r="G10" s="54" t="s">
        <v>30</v>
      </c>
      <c r="H10" s="54" t="s">
        <v>11</v>
      </c>
      <c r="I10" s="50" t="s">
        <v>12</v>
      </c>
      <c r="J10" s="50"/>
      <c r="K10" s="50" t="s">
        <v>94</v>
      </c>
      <c r="L10" s="50" t="s">
        <v>2</v>
      </c>
    </row>
    <row r="11" spans="1:12" ht="34.5" customHeight="1">
      <c r="B11" s="55"/>
      <c r="C11" s="36" t="s">
        <v>76</v>
      </c>
      <c r="D11" s="36" t="s">
        <v>93</v>
      </c>
      <c r="E11" s="50"/>
      <c r="F11" s="55"/>
      <c r="G11" s="55"/>
      <c r="H11" s="55"/>
      <c r="I11" s="36" t="s">
        <v>13</v>
      </c>
      <c r="J11" s="36" t="s">
        <v>14</v>
      </c>
      <c r="K11" s="36" t="s">
        <v>13</v>
      </c>
      <c r="L11" s="36" t="s">
        <v>14</v>
      </c>
    </row>
    <row r="12" spans="1:12" s="14" customFormat="1" ht="18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15</v>
      </c>
      <c r="I12" s="13">
        <v>1</v>
      </c>
      <c r="J12" s="13">
        <v>2</v>
      </c>
      <c r="K12" s="13">
        <v>3</v>
      </c>
      <c r="L12" s="13" t="s">
        <v>7</v>
      </c>
    </row>
    <row r="13" spans="1:12" s="26" customFormat="1" ht="18" customHeight="1">
      <c r="B13" s="24"/>
      <c r="C13" s="24"/>
      <c r="D13" s="24"/>
      <c r="E13" s="24" t="s">
        <v>16</v>
      </c>
      <c r="F13" s="24"/>
      <c r="G13" s="24"/>
      <c r="H13" s="29"/>
      <c r="I13" s="23"/>
      <c r="J13" s="24"/>
      <c r="K13" s="30">
        <f>'07'!K68</f>
        <v>0</v>
      </c>
      <c r="L13" s="24"/>
    </row>
    <row r="14" spans="1:12" ht="22.5" customHeight="1">
      <c r="A14" s="6" t="str">
        <f t="shared" ref="A14:A44" si="0">C14&amp;D14</f>
        <v>GBN42219</v>
      </c>
      <c r="B14" s="3">
        <v>42219</v>
      </c>
      <c r="C14" s="4" t="s">
        <v>77</v>
      </c>
      <c r="D14" s="3">
        <v>42219</v>
      </c>
      <c r="E14" s="5" t="s">
        <v>346</v>
      </c>
      <c r="F14" s="32"/>
      <c r="G14" s="5"/>
      <c r="H14" s="21" t="s">
        <v>22</v>
      </c>
      <c r="I14" s="16">
        <v>2000</v>
      </c>
      <c r="J14" s="5"/>
      <c r="K14" s="42">
        <f>MAX(K13+I14-J14-L13,0)</f>
        <v>2000</v>
      </c>
      <c r="L14" s="42">
        <f>MAX(L13+J14-K13-I14,0)</f>
        <v>0</v>
      </c>
    </row>
    <row r="15" spans="1:12" ht="22.5" customHeight="1">
      <c r="A15" s="6" t="str">
        <f t="shared" si="0"/>
        <v>GBN42219</v>
      </c>
      <c r="B15" s="3">
        <v>42219</v>
      </c>
      <c r="C15" s="4" t="s">
        <v>77</v>
      </c>
      <c r="D15" s="3">
        <v>42219</v>
      </c>
      <c r="E15" s="5" t="s">
        <v>346</v>
      </c>
      <c r="F15" s="32"/>
      <c r="G15" s="5"/>
      <c r="H15" s="21" t="s">
        <v>22</v>
      </c>
      <c r="I15" s="16">
        <v>2500</v>
      </c>
      <c r="J15" s="5"/>
      <c r="K15" s="42">
        <f t="shared" ref="K15:K44" si="1">MAX(K14+I15-J15-L14,0)</f>
        <v>4500</v>
      </c>
      <c r="L15" s="42">
        <f t="shared" ref="L15:L44" si="2">MAX(L14+J15-K14-I15,0)</f>
        <v>0</v>
      </c>
    </row>
    <row r="16" spans="1:12" ht="22.5" customHeight="1">
      <c r="A16" s="6" t="str">
        <f t="shared" si="0"/>
        <v>GBN42221</v>
      </c>
      <c r="B16" s="3">
        <v>42221</v>
      </c>
      <c r="C16" s="4" t="s">
        <v>77</v>
      </c>
      <c r="D16" s="3">
        <v>42221</v>
      </c>
      <c r="E16" s="5" t="s">
        <v>346</v>
      </c>
      <c r="F16" s="32"/>
      <c r="G16" s="5"/>
      <c r="H16" s="21" t="s">
        <v>22</v>
      </c>
      <c r="I16" s="16">
        <v>2000</v>
      </c>
      <c r="J16" s="5"/>
      <c r="K16" s="42">
        <f t="shared" si="1"/>
        <v>6500</v>
      </c>
      <c r="L16" s="42">
        <f t="shared" si="2"/>
        <v>0</v>
      </c>
    </row>
    <row r="17" spans="1:12" ht="22.5" customHeight="1">
      <c r="A17" s="6" t="str">
        <f t="shared" si="0"/>
        <v>GBN42229</v>
      </c>
      <c r="B17" s="3">
        <v>42229</v>
      </c>
      <c r="C17" s="4" t="s">
        <v>77</v>
      </c>
      <c r="D17" s="3">
        <v>42229</v>
      </c>
      <c r="E17" s="5" t="s">
        <v>346</v>
      </c>
      <c r="F17" s="32"/>
      <c r="G17" s="5"/>
      <c r="H17" s="21" t="s">
        <v>22</v>
      </c>
      <c r="I17" s="16">
        <v>2000</v>
      </c>
      <c r="J17" s="5"/>
      <c r="K17" s="42">
        <f t="shared" si="1"/>
        <v>8500</v>
      </c>
      <c r="L17" s="42">
        <f t="shared" si="2"/>
        <v>0</v>
      </c>
    </row>
    <row r="18" spans="1:12" ht="22.5" customHeight="1">
      <c r="A18" s="6" t="str">
        <f t="shared" si="0"/>
        <v>GBN42229</v>
      </c>
      <c r="B18" s="3">
        <v>42229</v>
      </c>
      <c r="C18" s="4" t="s">
        <v>77</v>
      </c>
      <c r="D18" s="3">
        <v>42229</v>
      </c>
      <c r="E18" s="5" t="s">
        <v>346</v>
      </c>
      <c r="F18" s="32"/>
      <c r="G18" s="5"/>
      <c r="H18" s="21" t="s">
        <v>22</v>
      </c>
      <c r="I18" s="16">
        <v>2525</v>
      </c>
      <c r="J18" s="5"/>
      <c r="K18" s="42">
        <f t="shared" si="1"/>
        <v>11025</v>
      </c>
      <c r="L18" s="42">
        <f t="shared" si="2"/>
        <v>0</v>
      </c>
    </row>
    <row r="19" spans="1:12" ht="22.5" customHeight="1">
      <c r="A19" s="6" t="str">
        <f t="shared" si="0"/>
        <v>GBN42240</v>
      </c>
      <c r="B19" s="3">
        <v>42240</v>
      </c>
      <c r="C19" s="4" t="s">
        <v>77</v>
      </c>
      <c r="D19" s="3">
        <v>42240</v>
      </c>
      <c r="E19" s="5" t="s">
        <v>346</v>
      </c>
      <c r="F19" s="32"/>
      <c r="G19" s="5"/>
      <c r="H19" s="21" t="s">
        <v>22</v>
      </c>
      <c r="I19" s="16">
        <v>4500</v>
      </c>
      <c r="J19" s="5"/>
      <c r="K19" s="42">
        <f t="shared" si="1"/>
        <v>15525</v>
      </c>
      <c r="L19" s="42">
        <f t="shared" si="2"/>
        <v>0</v>
      </c>
    </row>
    <row r="20" spans="1:12" ht="22.5" customHeight="1">
      <c r="A20" s="6" t="str">
        <f t="shared" si="0"/>
        <v>GBN42241</v>
      </c>
      <c r="B20" s="3">
        <v>42241</v>
      </c>
      <c r="C20" s="4" t="s">
        <v>77</v>
      </c>
      <c r="D20" s="3">
        <v>42241</v>
      </c>
      <c r="E20" s="5" t="s">
        <v>347</v>
      </c>
      <c r="F20" s="32"/>
      <c r="G20" s="5"/>
      <c r="H20" s="21" t="s">
        <v>78</v>
      </c>
      <c r="I20" s="16">
        <v>33750</v>
      </c>
      <c r="J20" s="5"/>
      <c r="K20" s="42">
        <f t="shared" si="1"/>
        <v>49275</v>
      </c>
      <c r="L20" s="42">
        <f t="shared" si="2"/>
        <v>0</v>
      </c>
    </row>
    <row r="21" spans="1:12" ht="22.5" customHeight="1">
      <c r="A21" s="6" t="str">
        <f t="shared" si="0"/>
        <v>C0142215</v>
      </c>
      <c r="B21" s="3">
        <v>42217</v>
      </c>
      <c r="C21" s="4" t="s">
        <v>31</v>
      </c>
      <c r="D21" s="3">
        <v>42215</v>
      </c>
      <c r="E21" s="5" t="s">
        <v>348</v>
      </c>
      <c r="F21" s="32"/>
      <c r="G21" s="5"/>
      <c r="H21" s="21" t="s">
        <v>190</v>
      </c>
      <c r="I21" s="16">
        <v>1024875</v>
      </c>
      <c r="J21" s="5"/>
      <c r="K21" s="42">
        <f t="shared" si="1"/>
        <v>1074150</v>
      </c>
      <c r="L21" s="42">
        <f t="shared" si="2"/>
        <v>0</v>
      </c>
    </row>
    <row r="22" spans="1:12" ht="22.5" customHeight="1">
      <c r="A22" s="6" t="str">
        <f t="shared" si="0"/>
        <v>C0242216</v>
      </c>
      <c r="B22" s="3">
        <v>42217</v>
      </c>
      <c r="C22" s="4" t="s">
        <v>32</v>
      </c>
      <c r="D22" s="3">
        <v>42216</v>
      </c>
      <c r="E22" s="5" t="s">
        <v>349</v>
      </c>
      <c r="F22" s="5"/>
      <c r="G22" s="5"/>
      <c r="H22" s="21" t="s">
        <v>190</v>
      </c>
      <c r="I22" s="16">
        <v>197206</v>
      </c>
      <c r="J22" s="5"/>
      <c r="K22" s="42">
        <f t="shared" si="1"/>
        <v>1271356</v>
      </c>
      <c r="L22" s="42">
        <f t="shared" si="2"/>
        <v>0</v>
      </c>
    </row>
    <row r="23" spans="1:12" ht="22.5" customHeight="1">
      <c r="A23" s="6" t="str">
        <f t="shared" si="0"/>
        <v>C0242216</v>
      </c>
      <c r="B23" s="3">
        <v>42217</v>
      </c>
      <c r="C23" s="4" t="s">
        <v>32</v>
      </c>
      <c r="D23" s="3">
        <v>42216</v>
      </c>
      <c r="E23" s="22" t="s">
        <v>350</v>
      </c>
      <c r="F23" s="22"/>
      <c r="G23" s="5"/>
      <c r="H23" s="21" t="s">
        <v>190</v>
      </c>
      <c r="I23" s="16">
        <v>15160</v>
      </c>
      <c r="J23" s="5"/>
      <c r="K23" s="42">
        <f t="shared" si="1"/>
        <v>1286516</v>
      </c>
      <c r="L23" s="42">
        <f t="shared" si="2"/>
        <v>0</v>
      </c>
    </row>
    <row r="24" spans="1:12" ht="22.5" customHeight="1">
      <c r="B24" s="3">
        <v>42220</v>
      </c>
      <c r="C24" s="4" t="s">
        <v>33</v>
      </c>
      <c r="D24" s="3">
        <v>42220</v>
      </c>
      <c r="E24" s="15" t="s">
        <v>114</v>
      </c>
      <c r="F24" s="15"/>
      <c r="G24" s="15"/>
      <c r="H24" s="21" t="s">
        <v>190</v>
      </c>
      <c r="I24" s="15">
        <v>72214</v>
      </c>
      <c r="J24" s="15"/>
      <c r="K24" s="42">
        <f t="shared" si="1"/>
        <v>1358730</v>
      </c>
      <c r="L24" s="42">
        <f t="shared" si="2"/>
        <v>0</v>
      </c>
    </row>
    <row r="25" spans="1:12" ht="22.5" customHeight="1">
      <c r="A25" s="6" t="str">
        <f t="shared" si="0"/>
        <v>C0442221</v>
      </c>
      <c r="B25" s="3">
        <v>42221</v>
      </c>
      <c r="C25" s="4" t="s">
        <v>34</v>
      </c>
      <c r="D25" s="3">
        <v>42221</v>
      </c>
      <c r="E25" s="5" t="s">
        <v>253</v>
      </c>
      <c r="F25" s="5"/>
      <c r="G25" s="5"/>
      <c r="H25" s="21" t="s">
        <v>190</v>
      </c>
      <c r="I25" s="16">
        <v>83218</v>
      </c>
      <c r="J25" s="5"/>
      <c r="K25" s="42">
        <f t="shared" si="1"/>
        <v>1441948</v>
      </c>
      <c r="L25" s="42">
        <f t="shared" si="2"/>
        <v>0</v>
      </c>
    </row>
    <row r="26" spans="1:12" ht="22.5" customHeight="1">
      <c r="A26" s="6" t="str">
        <f t="shared" si="0"/>
        <v>C0642224</v>
      </c>
      <c r="B26" s="3">
        <v>42224</v>
      </c>
      <c r="C26" s="4" t="s">
        <v>36</v>
      </c>
      <c r="D26" s="3">
        <v>42224</v>
      </c>
      <c r="E26" s="5" t="s">
        <v>82</v>
      </c>
      <c r="F26" s="32"/>
      <c r="G26" s="5"/>
      <c r="H26" s="21" t="s">
        <v>190</v>
      </c>
      <c r="I26" s="16">
        <v>74340</v>
      </c>
      <c r="J26" s="5"/>
      <c r="K26" s="42">
        <f t="shared" si="1"/>
        <v>1516288</v>
      </c>
      <c r="L26" s="42">
        <f t="shared" si="2"/>
        <v>0</v>
      </c>
    </row>
    <row r="27" spans="1:12" ht="22.5" customHeight="1">
      <c r="A27" s="6" t="str">
        <f t="shared" si="0"/>
        <v>C0742224</v>
      </c>
      <c r="B27" s="3">
        <v>42224</v>
      </c>
      <c r="C27" s="4" t="s">
        <v>37</v>
      </c>
      <c r="D27" s="3">
        <v>42224</v>
      </c>
      <c r="E27" s="5" t="s">
        <v>351</v>
      </c>
      <c r="F27" s="32"/>
      <c r="G27" s="5"/>
      <c r="H27" s="21" t="s">
        <v>190</v>
      </c>
      <c r="I27" s="16">
        <v>340000</v>
      </c>
      <c r="J27" s="5"/>
      <c r="K27" s="42">
        <f t="shared" si="1"/>
        <v>1856288</v>
      </c>
      <c r="L27" s="42">
        <f t="shared" si="2"/>
        <v>0</v>
      </c>
    </row>
    <row r="28" spans="1:12" ht="22.5" customHeight="1">
      <c r="A28" s="6" t="str">
        <f t="shared" si="0"/>
        <v>C0942225</v>
      </c>
      <c r="B28" s="3">
        <v>42225</v>
      </c>
      <c r="C28" s="4" t="s">
        <v>39</v>
      </c>
      <c r="D28" s="3">
        <v>42225</v>
      </c>
      <c r="E28" s="5" t="s">
        <v>352</v>
      </c>
      <c r="F28" s="32"/>
      <c r="G28" s="5"/>
      <c r="H28" s="21" t="s">
        <v>190</v>
      </c>
      <c r="I28" s="16">
        <v>404125</v>
      </c>
      <c r="J28" s="5"/>
      <c r="K28" s="42">
        <f t="shared" si="1"/>
        <v>2260413</v>
      </c>
      <c r="L28" s="42">
        <f t="shared" si="2"/>
        <v>0</v>
      </c>
    </row>
    <row r="29" spans="1:12" ht="22.5" customHeight="1">
      <c r="A29" s="6" t="str">
        <f t="shared" si="0"/>
        <v>C1042225</v>
      </c>
      <c r="B29" s="3">
        <v>42225</v>
      </c>
      <c r="C29" s="4" t="s">
        <v>40</v>
      </c>
      <c r="D29" s="3">
        <v>42225</v>
      </c>
      <c r="E29" s="22" t="s">
        <v>253</v>
      </c>
      <c r="F29" s="32"/>
      <c r="G29" s="5"/>
      <c r="H29" s="21" t="s">
        <v>190</v>
      </c>
      <c r="I29" s="16">
        <v>74173</v>
      </c>
      <c r="J29" s="5"/>
      <c r="K29" s="42">
        <f t="shared" si="1"/>
        <v>2334586</v>
      </c>
      <c r="L29" s="42">
        <f t="shared" si="2"/>
        <v>0</v>
      </c>
    </row>
    <row r="30" spans="1:12" ht="22.5" customHeight="1">
      <c r="A30" s="6" t="str">
        <f t="shared" si="0"/>
        <v>C1242226</v>
      </c>
      <c r="B30" s="3">
        <v>42226</v>
      </c>
      <c r="C30" s="4" t="s">
        <v>42</v>
      </c>
      <c r="D30" s="3">
        <v>42226</v>
      </c>
      <c r="E30" s="5" t="s">
        <v>353</v>
      </c>
      <c r="F30" s="32"/>
      <c r="G30" s="5"/>
      <c r="H30" s="21" t="s">
        <v>190</v>
      </c>
      <c r="I30" s="16">
        <v>980000</v>
      </c>
      <c r="J30" s="5"/>
      <c r="K30" s="42">
        <f t="shared" si="1"/>
        <v>3314586</v>
      </c>
      <c r="L30" s="42">
        <f t="shared" si="2"/>
        <v>0</v>
      </c>
    </row>
    <row r="31" spans="1:12" ht="22.5" customHeight="1">
      <c r="A31" s="6" t="str">
        <f t="shared" si="0"/>
        <v>C1342227</v>
      </c>
      <c r="B31" s="3">
        <v>42227</v>
      </c>
      <c r="C31" s="4" t="s">
        <v>43</v>
      </c>
      <c r="D31" s="3">
        <v>42227</v>
      </c>
      <c r="E31" s="22" t="s">
        <v>353</v>
      </c>
      <c r="F31" s="32"/>
      <c r="G31" s="5"/>
      <c r="H31" s="21" t="s">
        <v>190</v>
      </c>
      <c r="I31" s="16">
        <v>980000</v>
      </c>
      <c r="J31" s="5"/>
      <c r="K31" s="42">
        <f t="shared" si="1"/>
        <v>4294586</v>
      </c>
      <c r="L31" s="42">
        <f t="shared" si="2"/>
        <v>0</v>
      </c>
    </row>
    <row r="32" spans="1:12" ht="22.5" customHeight="1">
      <c r="A32" s="6" t="str">
        <f t="shared" si="0"/>
        <v>C1442228</v>
      </c>
      <c r="B32" s="3">
        <v>42228</v>
      </c>
      <c r="C32" s="4" t="s">
        <v>44</v>
      </c>
      <c r="D32" s="3">
        <v>42228</v>
      </c>
      <c r="E32" s="22" t="s">
        <v>253</v>
      </c>
      <c r="F32" s="33"/>
      <c r="G32" s="31"/>
      <c r="H32" s="21" t="s">
        <v>190</v>
      </c>
      <c r="I32" s="16">
        <v>99500</v>
      </c>
      <c r="J32" s="5"/>
      <c r="K32" s="42">
        <f t="shared" si="1"/>
        <v>4394086</v>
      </c>
      <c r="L32" s="42">
        <f t="shared" si="2"/>
        <v>0</v>
      </c>
    </row>
    <row r="33" spans="1:12" ht="22.5" customHeight="1">
      <c r="A33" s="6" t="str">
        <f t="shared" si="0"/>
        <v>C1542231</v>
      </c>
      <c r="B33" s="3">
        <v>42231</v>
      </c>
      <c r="C33" s="4" t="s">
        <v>45</v>
      </c>
      <c r="D33" s="3">
        <v>42231</v>
      </c>
      <c r="E33" s="5" t="s">
        <v>82</v>
      </c>
      <c r="F33" s="33"/>
      <c r="G33" s="31"/>
      <c r="H33" s="21" t="s">
        <v>190</v>
      </c>
      <c r="I33" s="16">
        <v>71820</v>
      </c>
      <c r="J33" s="5"/>
      <c r="K33" s="42">
        <f t="shared" si="1"/>
        <v>4465906</v>
      </c>
      <c r="L33" s="42">
        <f t="shared" si="2"/>
        <v>0</v>
      </c>
    </row>
    <row r="34" spans="1:12" ht="22.5" customHeight="1">
      <c r="A34" s="6" t="str">
        <f t="shared" si="0"/>
        <v>C1642232</v>
      </c>
      <c r="B34" s="3">
        <v>42232</v>
      </c>
      <c r="C34" s="4" t="s">
        <v>46</v>
      </c>
      <c r="D34" s="3">
        <v>42232</v>
      </c>
      <c r="E34" s="5" t="s">
        <v>253</v>
      </c>
      <c r="F34" s="32"/>
      <c r="G34" s="5"/>
      <c r="H34" s="21" t="s">
        <v>190</v>
      </c>
      <c r="I34" s="16">
        <v>86836</v>
      </c>
      <c r="J34" s="5"/>
      <c r="K34" s="42">
        <f t="shared" si="1"/>
        <v>4552742</v>
      </c>
      <c r="L34" s="42">
        <f t="shared" si="2"/>
        <v>0</v>
      </c>
    </row>
    <row r="35" spans="1:12" ht="22.5" customHeight="1">
      <c r="A35" s="6" t="str">
        <f t="shared" si="0"/>
        <v>C1742233</v>
      </c>
      <c r="B35" s="3">
        <v>42233</v>
      </c>
      <c r="C35" s="4" t="s">
        <v>47</v>
      </c>
      <c r="D35" s="3">
        <v>42233</v>
      </c>
      <c r="E35" s="5" t="s">
        <v>114</v>
      </c>
      <c r="F35" s="5"/>
      <c r="G35" s="5"/>
      <c r="H35" s="21" t="s">
        <v>190</v>
      </c>
      <c r="I35" s="16">
        <v>135715</v>
      </c>
      <c r="J35" s="5"/>
      <c r="K35" s="42">
        <f t="shared" si="1"/>
        <v>4688457</v>
      </c>
      <c r="L35" s="42">
        <f t="shared" si="2"/>
        <v>0</v>
      </c>
    </row>
    <row r="36" spans="1:12" ht="22.5" customHeight="1">
      <c r="A36" s="6" t="str">
        <f t="shared" si="0"/>
        <v>C2142235</v>
      </c>
      <c r="B36" s="3">
        <v>42235</v>
      </c>
      <c r="C36" s="4" t="s">
        <v>51</v>
      </c>
      <c r="D36" s="3">
        <v>42235</v>
      </c>
      <c r="E36" s="5" t="s">
        <v>354</v>
      </c>
      <c r="F36" s="32"/>
      <c r="G36" s="5"/>
      <c r="H36" s="21" t="s">
        <v>190</v>
      </c>
      <c r="I36" s="16">
        <v>8773</v>
      </c>
      <c r="J36" s="5"/>
      <c r="K36" s="42">
        <f t="shared" si="1"/>
        <v>4697230</v>
      </c>
      <c r="L36" s="42">
        <f t="shared" si="2"/>
        <v>0</v>
      </c>
    </row>
    <row r="37" spans="1:12" ht="22.5" customHeight="1">
      <c r="A37" s="6" t="str">
        <f t="shared" si="0"/>
        <v>C2242236</v>
      </c>
      <c r="B37" s="3">
        <v>42236</v>
      </c>
      <c r="C37" s="4" t="s">
        <v>52</v>
      </c>
      <c r="D37" s="3">
        <v>42236</v>
      </c>
      <c r="E37" s="5" t="s">
        <v>355</v>
      </c>
      <c r="F37" s="32"/>
      <c r="G37" s="5"/>
      <c r="H37" s="21" t="s">
        <v>190</v>
      </c>
      <c r="I37" s="16">
        <v>100000</v>
      </c>
      <c r="J37" s="5"/>
      <c r="K37" s="42">
        <f t="shared" si="1"/>
        <v>4797230</v>
      </c>
      <c r="L37" s="42">
        <f t="shared" si="2"/>
        <v>0</v>
      </c>
    </row>
    <row r="38" spans="1:12" ht="22.5" customHeight="1">
      <c r="A38" s="6" t="str">
        <f t="shared" si="0"/>
        <v>C2742240</v>
      </c>
      <c r="B38" s="3">
        <v>42240</v>
      </c>
      <c r="C38" s="4" t="s">
        <v>57</v>
      </c>
      <c r="D38" s="3">
        <v>42240</v>
      </c>
      <c r="E38" s="5" t="s">
        <v>253</v>
      </c>
      <c r="F38" s="32"/>
      <c r="G38" s="5"/>
      <c r="H38" s="21" t="s">
        <v>190</v>
      </c>
      <c r="I38" s="16">
        <v>187822</v>
      </c>
      <c r="J38" s="5"/>
      <c r="K38" s="42">
        <f t="shared" si="1"/>
        <v>4985052</v>
      </c>
      <c r="L38" s="42">
        <f t="shared" si="2"/>
        <v>0</v>
      </c>
    </row>
    <row r="39" spans="1:12" ht="22.5" customHeight="1">
      <c r="A39" s="6" t="str">
        <f t="shared" si="0"/>
        <v>C2842241</v>
      </c>
      <c r="B39" s="3">
        <v>42241</v>
      </c>
      <c r="C39" s="4" t="s">
        <v>58</v>
      </c>
      <c r="D39" s="3">
        <v>42241</v>
      </c>
      <c r="E39" s="5" t="s">
        <v>253</v>
      </c>
      <c r="F39" s="32"/>
      <c r="G39" s="5"/>
      <c r="H39" s="21" t="s">
        <v>190</v>
      </c>
      <c r="I39" s="16">
        <v>71303</v>
      </c>
      <c r="J39" s="5"/>
      <c r="K39" s="42">
        <f t="shared" si="1"/>
        <v>5056355</v>
      </c>
      <c r="L39" s="42">
        <f t="shared" si="2"/>
        <v>0</v>
      </c>
    </row>
    <row r="40" spans="1:12" ht="22.5" customHeight="1">
      <c r="A40" s="6" t="str">
        <f t="shared" si="0"/>
        <v>C3142244</v>
      </c>
      <c r="B40" s="3">
        <v>42244</v>
      </c>
      <c r="C40" s="4" t="s">
        <v>61</v>
      </c>
      <c r="D40" s="3">
        <v>42244</v>
      </c>
      <c r="E40" s="5" t="s">
        <v>253</v>
      </c>
      <c r="F40" s="32"/>
      <c r="G40" s="5"/>
      <c r="H40" s="21" t="s">
        <v>190</v>
      </c>
      <c r="I40" s="16">
        <v>73042</v>
      </c>
      <c r="J40" s="5"/>
      <c r="K40" s="42">
        <f t="shared" si="1"/>
        <v>5129397</v>
      </c>
      <c r="L40" s="42">
        <f t="shared" si="2"/>
        <v>0</v>
      </c>
    </row>
    <row r="41" spans="1:12" ht="22.5" customHeight="1">
      <c r="A41" s="6" t="str">
        <f t="shared" si="0"/>
        <v>C3442245</v>
      </c>
      <c r="B41" s="3">
        <v>42245</v>
      </c>
      <c r="C41" s="4" t="s">
        <v>64</v>
      </c>
      <c r="D41" s="3">
        <v>42245</v>
      </c>
      <c r="E41" s="5" t="s">
        <v>356</v>
      </c>
      <c r="F41" s="32"/>
      <c r="G41" s="5"/>
      <c r="H41" s="21" t="s">
        <v>190</v>
      </c>
      <c r="I41" s="16">
        <v>1500000</v>
      </c>
      <c r="J41" s="5"/>
      <c r="K41" s="42">
        <f t="shared" si="1"/>
        <v>6629397</v>
      </c>
      <c r="L41" s="42">
        <f t="shared" si="2"/>
        <v>0</v>
      </c>
    </row>
    <row r="42" spans="1:12" ht="22.5" customHeight="1">
      <c r="A42" s="6" t="str">
        <f t="shared" si="0"/>
        <v>C3742247</v>
      </c>
      <c r="B42" s="3">
        <v>42247</v>
      </c>
      <c r="C42" s="4" t="s">
        <v>67</v>
      </c>
      <c r="D42" s="3">
        <v>42247</v>
      </c>
      <c r="E42" s="5" t="s">
        <v>121</v>
      </c>
      <c r="F42" s="32"/>
      <c r="G42" s="5"/>
      <c r="H42" s="21" t="s">
        <v>190</v>
      </c>
      <c r="I42" s="16">
        <v>9765</v>
      </c>
      <c r="J42" s="5"/>
      <c r="K42" s="42">
        <f t="shared" si="1"/>
        <v>6639162</v>
      </c>
      <c r="L42" s="42">
        <f t="shared" si="2"/>
        <v>0</v>
      </c>
    </row>
    <row r="43" spans="1:12" ht="22.5" customHeight="1">
      <c r="A43" s="6" t="str">
        <f t="shared" si="0"/>
        <v>C3942247</v>
      </c>
      <c r="B43" s="3">
        <v>42247</v>
      </c>
      <c r="C43" s="4" t="s">
        <v>71</v>
      </c>
      <c r="D43" s="3">
        <v>42247</v>
      </c>
      <c r="E43" s="22" t="s">
        <v>357</v>
      </c>
      <c r="F43" s="32"/>
      <c r="G43" s="5"/>
      <c r="H43" s="21" t="s">
        <v>190</v>
      </c>
      <c r="I43" s="16">
        <v>45000</v>
      </c>
      <c r="J43" s="5"/>
      <c r="K43" s="42">
        <f t="shared" si="1"/>
        <v>6684162</v>
      </c>
      <c r="L43" s="42">
        <f t="shared" si="2"/>
        <v>0</v>
      </c>
    </row>
    <row r="44" spans="1:12" ht="22.5" customHeight="1">
      <c r="A44" s="6" t="str">
        <f t="shared" si="0"/>
        <v>C4042247</v>
      </c>
      <c r="B44" s="3">
        <v>42247</v>
      </c>
      <c r="C44" s="4" t="s">
        <v>72</v>
      </c>
      <c r="D44" s="3">
        <v>42247</v>
      </c>
      <c r="E44" s="5" t="s">
        <v>354</v>
      </c>
      <c r="F44" s="32"/>
      <c r="G44" s="5"/>
      <c r="H44" s="21" t="s">
        <v>190</v>
      </c>
      <c r="I44" s="16">
        <v>264215</v>
      </c>
      <c r="J44" s="5"/>
      <c r="K44" s="42">
        <f t="shared" si="1"/>
        <v>6948377</v>
      </c>
      <c r="L44" s="42">
        <f t="shared" si="2"/>
        <v>0</v>
      </c>
    </row>
    <row r="45" spans="1:12" ht="22.5" customHeight="1">
      <c r="A45" s="6" t="str">
        <f t="shared" ref="A45:A61" si="3">C45&amp;D45</f>
        <v>C4242247</v>
      </c>
      <c r="B45" s="3">
        <v>42247</v>
      </c>
      <c r="C45" s="4" t="s">
        <v>74</v>
      </c>
      <c r="D45" s="3">
        <v>42247</v>
      </c>
      <c r="E45" s="5" t="s">
        <v>236</v>
      </c>
      <c r="F45" s="32"/>
      <c r="G45" s="5"/>
      <c r="H45" s="21" t="s">
        <v>190</v>
      </c>
      <c r="I45" s="16">
        <v>108000</v>
      </c>
      <c r="J45" s="5"/>
      <c r="K45" s="42">
        <f t="shared" ref="K45:K61" si="4">MAX(K44+I45-J45-L44,0)</f>
        <v>7056377</v>
      </c>
      <c r="L45" s="42">
        <f t="shared" ref="L45:L61" si="5">MAX(L44+J45-K44-I45,0)</f>
        <v>0</v>
      </c>
    </row>
    <row r="46" spans="1:12" ht="30">
      <c r="A46" s="6" t="str">
        <f t="shared" si="3"/>
        <v>001790142223</v>
      </c>
      <c r="B46" s="3">
        <v>42223</v>
      </c>
      <c r="C46" s="4" t="s">
        <v>358</v>
      </c>
      <c r="D46" s="3">
        <v>42223</v>
      </c>
      <c r="E46" s="5" t="s">
        <v>374</v>
      </c>
      <c r="F46" s="32"/>
      <c r="G46" s="5"/>
      <c r="H46" s="21" t="s">
        <v>21</v>
      </c>
      <c r="I46" s="16">
        <v>1044290</v>
      </c>
      <c r="J46" s="5"/>
      <c r="K46" s="42">
        <f t="shared" si="4"/>
        <v>8100667</v>
      </c>
      <c r="L46" s="42">
        <f t="shared" si="5"/>
        <v>0</v>
      </c>
    </row>
    <row r="47" spans="1:12" ht="22.5" customHeight="1">
      <c r="A47" s="6" t="str">
        <f t="shared" si="3"/>
        <v>032852742222</v>
      </c>
      <c r="B47" s="3">
        <v>42222</v>
      </c>
      <c r="C47" s="4" t="s">
        <v>359</v>
      </c>
      <c r="D47" s="3">
        <v>42222</v>
      </c>
      <c r="E47" s="5" t="s">
        <v>360</v>
      </c>
      <c r="F47" s="32"/>
      <c r="G47" s="5"/>
      <c r="H47" s="21" t="s">
        <v>21</v>
      </c>
      <c r="I47" s="16">
        <v>4591180</v>
      </c>
      <c r="J47" s="5"/>
      <c r="K47" s="42">
        <f t="shared" si="4"/>
        <v>12691847</v>
      </c>
      <c r="L47" s="42">
        <f t="shared" si="5"/>
        <v>0</v>
      </c>
    </row>
    <row r="48" spans="1:12" ht="22.5" customHeight="1">
      <c r="A48" s="6" t="str">
        <f t="shared" si="3"/>
        <v>037509142233</v>
      </c>
      <c r="B48" s="3">
        <v>42233</v>
      </c>
      <c r="C48" s="4" t="s">
        <v>361</v>
      </c>
      <c r="D48" s="3">
        <v>42233</v>
      </c>
      <c r="E48" s="5" t="s">
        <v>362</v>
      </c>
      <c r="F48" s="32"/>
      <c r="G48" s="5"/>
      <c r="H48" s="21" t="s">
        <v>21</v>
      </c>
      <c r="I48" s="16">
        <v>4076070</v>
      </c>
      <c r="J48" s="5"/>
      <c r="K48" s="42">
        <f t="shared" si="4"/>
        <v>16767917</v>
      </c>
      <c r="L48" s="42">
        <f t="shared" si="5"/>
        <v>0</v>
      </c>
    </row>
    <row r="49" spans="1:12" ht="30">
      <c r="A49" s="6" t="str">
        <f t="shared" si="3"/>
        <v>000408342233</v>
      </c>
      <c r="B49" s="3">
        <v>42233</v>
      </c>
      <c r="C49" s="4" t="s">
        <v>363</v>
      </c>
      <c r="D49" s="3">
        <v>42233</v>
      </c>
      <c r="E49" s="5" t="s">
        <v>373</v>
      </c>
      <c r="F49" s="32"/>
      <c r="G49" s="5"/>
      <c r="H49" s="21" t="s">
        <v>21</v>
      </c>
      <c r="I49" s="16">
        <v>504017</v>
      </c>
      <c r="J49" s="5"/>
      <c r="K49" s="42">
        <f t="shared" si="4"/>
        <v>17271934</v>
      </c>
      <c r="L49" s="42">
        <f t="shared" si="5"/>
        <v>0</v>
      </c>
    </row>
    <row r="50" spans="1:12" ht="22.5" customHeight="1">
      <c r="A50" s="6" t="str">
        <f t="shared" si="3"/>
        <v>037701142242</v>
      </c>
      <c r="B50" s="3">
        <v>42242</v>
      </c>
      <c r="C50" s="4" t="s">
        <v>365</v>
      </c>
      <c r="D50" s="3">
        <v>42242</v>
      </c>
      <c r="E50" s="5" t="s">
        <v>366</v>
      </c>
      <c r="F50" s="32"/>
      <c r="G50" s="5"/>
      <c r="H50" s="21" t="s">
        <v>21</v>
      </c>
      <c r="I50" s="16">
        <v>3393630</v>
      </c>
      <c r="J50" s="5"/>
      <c r="K50" s="42">
        <f t="shared" si="4"/>
        <v>20665564</v>
      </c>
      <c r="L50" s="42">
        <f t="shared" si="5"/>
        <v>0</v>
      </c>
    </row>
    <row r="51" spans="1:12" ht="30">
      <c r="A51" s="6" t="str">
        <f t="shared" si="3"/>
        <v>000454142242</v>
      </c>
      <c r="B51" s="3">
        <v>42242</v>
      </c>
      <c r="C51" s="4" t="s">
        <v>367</v>
      </c>
      <c r="D51" s="3">
        <v>42242</v>
      </c>
      <c r="E51" s="5" t="s">
        <v>372</v>
      </c>
      <c r="F51" s="32"/>
      <c r="G51" s="5"/>
      <c r="H51" s="21" t="s">
        <v>21</v>
      </c>
      <c r="I51" s="16">
        <v>649354</v>
      </c>
      <c r="J51" s="5"/>
      <c r="K51" s="42">
        <f t="shared" si="4"/>
        <v>21314918</v>
      </c>
      <c r="L51" s="42">
        <f t="shared" si="5"/>
        <v>0</v>
      </c>
    </row>
    <row r="52" spans="1:12" ht="22.5" customHeight="1">
      <c r="A52" s="6" t="str">
        <f t="shared" si="3"/>
        <v>000157142246</v>
      </c>
      <c r="B52" s="3">
        <v>42246</v>
      </c>
      <c r="C52" s="4" t="s">
        <v>368</v>
      </c>
      <c r="D52" s="3">
        <v>42246</v>
      </c>
      <c r="E52" s="5" t="s">
        <v>300</v>
      </c>
      <c r="F52" s="32"/>
      <c r="G52" s="5"/>
      <c r="H52" s="21" t="s">
        <v>21</v>
      </c>
      <c r="I52" s="16">
        <v>200000</v>
      </c>
      <c r="J52" s="5"/>
      <c r="K52" s="42">
        <f t="shared" si="4"/>
        <v>21514918</v>
      </c>
      <c r="L52" s="42">
        <f t="shared" si="5"/>
        <v>0</v>
      </c>
    </row>
    <row r="53" spans="1:12" ht="22.5" customHeight="1">
      <c r="A53" s="6" t="str">
        <f t="shared" si="3"/>
        <v>CTGS42220</v>
      </c>
      <c r="B53" s="3">
        <v>42220</v>
      </c>
      <c r="C53" s="4" t="s">
        <v>86</v>
      </c>
      <c r="D53" s="3">
        <v>42220</v>
      </c>
      <c r="E53" s="5" t="s">
        <v>369</v>
      </c>
      <c r="F53" s="32"/>
      <c r="G53" s="5"/>
      <c r="H53" s="21" t="s">
        <v>79</v>
      </c>
      <c r="I53" s="16">
        <v>208674</v>
      </c>
      <c r="J53" s="5"/>
      <c r="K53" s="42">
        <f t="shared" si="4"/>
        <v>21723592</v>
      </c>
      <c r="L53" s="42">
        <f t="shared" si="5"/>
        <v>0</v>
      </c>
    </row>
    <row r="54" spans="1:12" ht="22.5" customHeight="1">
      <c r="A54" s="6" t="str">
        <f t="shared" si="3"/>
        <v>CTGS42227</v>
      </c>
      <c r="B54" s="3">
        <v>42227</v>
      </c>
      <c r="C54" s="4" t="s">
        <v>86</v>
      </c>
      <c r="D54" s="3">
        <v>42227</v>
      </c>
      <c r="E54" s="5" t="s">
        <v>280</v>
      </c>
      <c r="F54" s="32"/>
      <c r="G54" s="5"/>
      <c r="H54" s="21" t="s">
        <v>79</v>
      </c>
      <c r="I54" s="16">
        <v>21562</v>
      </c>
      <c r="J54" s="5"/>
      <c r="K54" s="42">
        <f t="shared" si="4"/>
        <v>21745154</v>
      </c>
      <c r="L54" s="42">
        <f t="shared" si="5"/>
        <v>0</v>
      </c>
    </row>
    <row r="55" spans="1:12" ht="22.5" customHeight="1">
      <c r="A55" s="6" t="str">
        <f t="shared" si="3"/>
        <v>CTGS42233</v>
      </c>
      <c r="B55" s="3">
        <v>42233</v>
      </c>
      <c r="C55" s="4" t="s">
        <v>86</v>
      </c>
      <c r="D55" s="3">
        <v>42233</v>
      </c>
      <c r="E55" s="5" t="s">
        <v>278</v>
      </c>
      <c r="F55" s="32"/>
      <c r="G55" s="5"/>
      <c r="H55" s="21" t="s">
        <v>79</v>
      </c>
      <c r="I55" s="16">
        <v>22106</v>
      </c>
      <c r="J55" s="5"/>
      <c r="K55" s="42">
        <f t="shared" si="4"/>
        <v>21767260</v>
      </c>
      <c r="L55" s="42">
        <f t="shared" si="5"/>
        <v>0</v>
      </c>
    </row>
    <row r="56" spans="1:12" ht="22.5" customHeight="1">
      <c r="A56" s="6" t="str">
        <f t="shared" si="3"/>
        <v>CTGS42233</v>
      </c>
      <c r="B56" s="3">
        <v>42233</v>
      </c>
      <c r="C56" s="4" t="s">
        <v>86</v>
      </c>
      <c r="D56" s="3">
        <v>42233</v>
      </c>
      <c r="E56" s="5" t="s">
        <v>279</v>
      </c>
      <c r="F56" s="32"/>
      <c r="G56" s="5"/>
      <c r="H56" s="21" t="s">
        <v>79</v>
      </c>
      <c r="I56" s="16">
        <v>122025</v>
      </c>
      <c r="J56" s="5"/>
      <c r="K56" s="42">
        <f t="shared" si="4"/>
        <v>21889285</v>
      </c>
      <c r="L56" s="42">
        <f t="shared" si="5"/>
        <v>0</v>
      </c>
    </row>
    <row r="57" spans="1:12" ht="22.5" customHeight="1">
      <c r="A57" s="6" t="str">
        <f t="shared" si="3"/>
        <v>CTGS42242</v>
      </c>
      <c r="B57" s="3">
        <v>42242</v>
      </c>
      <c r="C57" s="4" t="s">
        <v>86</v>
      </c>
      <c r="D57" s="3">
        <v>42242</v>
      </c>
      <c r="E57" s="5" t="s">
        <v>369</v>
      </c>
      <c r="F57" s="32"/>
      <c r="G57" s="5"/>
      <c r="H57" s="21" t="s">
        <v>79</v>
      </c>
      <c r="I57" s="16">
        <v>332395</v>
      </c>
      <c r="J57" s="5"/>
      <c r="K57" s="42">
        <f t="shared" si="4"/>
        <v>22221680</v>
      </c>
      <c r="L57" s="42">
        <f t="shared" si="5"/>
        <v>0</v>
      </c>
    </row>
    <row r="58" spans="1:12" ht="22.5" customHeight="1">
      <c r="A58" s="6" t="str">
        <f t="shared" si="3"/>
        <v>CTGS42243</v>
      </c>
      <c r="B58" s="3">
        <v>42243</v>
      </c>
      <c r="C58" s="4" t="s">
        <v>86</v>
      </c>
      <c r="D58" s="3">
        <v>42243</v>
      </c>
      <c r="E58" s="5" t="s">
        <v>278</v>
      </c>
      <c r="F58" s="32"/>
      <c r="G58" s="5"/>
      <c r="H58" s="21" t="s">
        <v>79</v>
      </c>
      <c r="I58" s="16">
        <v>22510</v>
      </c>
      <c r="J58" s="5"/>
      <c r="K58" s="42">
        <f t="shared" si="4"/>
        <v>22244190</v>
      </c>
      <c r="L58" s="42">
        <f t="shared" si="5"/>
        <v>0</v>
      </c>
    </row>
    <row r="59" spans="1:12" ht="22.5" customHeight="1">
      <c r="A59" s="6" t="str">
        <f t="shared" si="3"/>
        <v>CTGS42243</v>
      </c>
      <c r="B59" s="3">
        <v>42243</v>
      </c>
      <c r="C59" s="4" t="s">
        <v>86</v>
      </c>
      <c r="D59" s="3">
        <v>42243</v>
      </c>
      <c r="E59" s="5" t="s">
        <v>279</v>
      </c>
      <c r="F59" s="32"/>
      <c r="G59" s="5"/>
      <c r="H59" s="21" t="s">
        <v>79</v>
      </c>
      <c r="I59" s="16">
        <v>62128</v>
      </c>
      <c r="J59" s="5"/>
      <c r="K59" s="42">
        <f t="shared" si="4"/>
        <v>22306318</v>
      </c>
      <c r="L59" s="42">
        <f t="shared" si="5"/>
        <v>0</v>
      </c>
    </row>
    <row r="60" spans="1:12" ht="22.5" customHeight="1">
      <c r="A60" s="6" t="str">
        <f t="shared" si="3"/>
        <v>N01/VL42230</v>
      </c>
      <c r="B60" s="3">
        <v>42230</v>
      </c>
      <c r="C60" s="4" t="s">
        <v>101</v>
      </c>
      <c r="D60" s="3">
        <v>42230</v>
      </c>
      <c r="E60" s="5" t="s">
        <v>370</v>
      </c>
      <c r="F60" s="32"/>
      <c r="G60" s="5"/>
      <c r="H60" s="21" t="s">
        <v>21</v>
      </c>
      <c r="I60" s="16">
        <v>7154000</v>
      </c>
      <c r="J60" s="5"/>
      <c r="K60" s="42">
        <f t="shared" si="4"/>
        <v>29460318</v>
      </c>
      <c r="L60" s="42">
        <f t="shared" si="5"/>
        <v>0</v>
      </c>
    </row>
    <row r="61" spans="1:12" ht="22.5" customHeight="1">
      <c r="A61" s="6" t="str">
        <f t="shared" si="3"/>
        <v>N02/VL42241</v>
      </c>
      <c r="B61" s="3">
        <v>42241</v>
      </c>
      <c r="C61" s="4" t="s">
        <v>102</v>
      </c>
      <c r="D61" s="3">
        <v>42241</v>
      </c>
      <c r="E61" s="5" t="s">
        <v>371</v>
      </c>
      <c r="F61" s="32"/>
      <c r="G61" s="5"/>
      <c r="H61" s="21" t="s">
        <v>21</v>
      </c>
      <c r="I61" s="16">
        <v>890909</v>
      </c>
      <c r="J61" s="5"/>
      <c r="K61" s="42">
        <f t="shared" si="4"/>
        <v>30351227</v>
      </c>
      <c r="L61" s="42">
        <f t="shared" si="5"/>
        <v>0</v>
      </c>
    </row>
    <row r="62" spans="1:12" ht="18" customHeight="1">
      <c r="A62" s="6" t="str">
        <f>C62&amp;D62</f>
        <v/>
      </c>
      <c r="B62" s="17"/>
      <c r="C62" s="15"/>
      <c r="D62" s="15"/>
      <c r="E62" s="15"/>
      <c r="F62" s="15"/>
      <c r="G62" s="15"/>
      <c r="H62" s="18"/>
      <c r="I62" s="15"/>
      <c r="J62" s="15"/>
      <c r="K62" s="4"/>
      <c r="L62" s="15"/>
    </row>
    <row r="63" spans="1:12" s="26" customFormat="1" ht="18" customHeight="1">
      <c r="B63" s="24"/>
      <c r="C63" s="24"/>
      <c r="D63" s="24"/>
      <c r="E63" s="24" t="s">
        <v>17</v>
      </c>
      <c r="F63" s="24"/>
      <c r="G63" s="24"/>
      <c r="H63" s="25" t="s">
        <v>18</v>
      </c>
      <c r="I63" s="24">
        <f>SUM(I14:I62)</f>
        <v>30351227</v>
      </c>
      <c r="J63" s="24">
        <f>SUM(J14:J62)</f>
        <v>0</v>
      </c>
      <c r="K63" s="25" t="s">
        <v>18</v>
      </c>
      <c r="L63" s="25" t="s">
        <v>18</v>
      </c>
    </row>
    <row r="64" spans="1:12" s="26" customFormat="1" ht="18" customHeight="1">
      <c r="B64" s="27"/>
      <c r="C64" s="27"/>
      <c r="D64" s="27"/>
      <c r="E64" s="27" t="s">
        <v>19</v>
      </c>
      <c r="F64" s="27"/>
      <c r="G64" s="27"/>
      <c r="H64" s="28" t="s">
        <v>18</v>
      </c>
      <c r="I64" s="28" t="s">
        <v>18</v>
      </c>
      <c r="J64" s="28" t="s">
        <v>18</v>
      </c>
      <c r="K64" s="19">
        <f>K13+I63-J63</f>
        <v>30351227</v>
      </c>
      <c r="L64" s="28" t="s">
        <v>18</v>
      </c>
    </row>
    <row r="65" spans="2:11" ht="18" customHeight="1"/>
    <row r="66" spans="2:11" ht="18" customHeight="1">
      <c r="B66" s="20" t="s">
        <v>23</v>
      </c>
    </row>
    <row r="67" spans="2:11" ht="18" customHeight="1">
      <c r="B67" s="20" t="s">
        <v>146</v>
      </c>
    </row>
    <row r="68" spans="2:11" ht="18" customHeight="1">
      <c r="K68" s="8" t="s">
        <v>147</v>
      </c>
    </row>
    <row r="69" spans="2:11" s="7" customFormat="1" ht="14.25">
      <c r="C69" s="48" t="s">
        <v>106</v>
      </c>
      <c r="D69" s="48"/>
      <c r="K69" s="7" t="s">
        <v>8</v>
      </c>
    </row>
    <row r="70" spans="2:11" s="2" customFormat="1">
      <c r="C70" s="49" t="s">
        <v>9</v>
      </c>
      <c r="D70" s="49"/>
      <c r="K70" s="2" t="s">
        <v>9</v>
      </c>
    </row>
    <row r="71" spans="2:11" s="2" customFormat="1" ht="18" customHeight="1"/>
    <row r="72" spans="2:11" ht="18" customHeight="1"/>
    <row r="73" spans="2:11" ht="18" customHeight="1"/>
    <row r="74" spans="2:11" ht="18" customHeight="1"/>
    <row r="75" spans="2:11" ht="18" customHeight="1">
      <c r="E75" s="6">
        <f>SUMIF($D$14:$D$47,#REF!,J14:J47)</f>
        <v>0</v>
      </c>
    </row>
    <row r="76" spans="2:11" ht="18" customHeight="1"/>
    <row r="77" spans="2:11" ht="18" customHeight="1"/>
    <row r="78" spans="2:11" ht="18" customHeight="1"/>
    <row r="79" spans="2:11" ht="18" customHeight="1"/>
    <row r="80" spans="2:11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</sheetData>
  <autoFilter ref="B11:M99"/>
  <mergeCells count="16">
    <mergeCell ref="I1:L1"/>
    <mergeCell ref="I2:L3"/>
    <mergeCell ref="B5:L5"/>
    <mergeCell ref="B6:L6"/>
    <mergeCell ref="B7:L7"/>
    <mergeCell ref="C69:D69"/>
    <mergeCell ref="C70:D70"/>
    <mergeCell ref="B8:L8"/>
    <mergeCell ref="B10:B11"/>
    <mergeCell ref="C10:D10"/>
    <mergeCell ref="E10:E11"/>
    <mergeCell ref="F10:F11"/>
    <mergeCell ref="G10:G11"/>
    <mergeCell ref="H10:H11"/>
    <mergeCell ref="I10:J10"/>
    <mergeCell ref="K10:L10"/>
  </mergeCells>
  <phoneticPr fontId="30" type="noConversion"/>
  <conditionalFormatting sqref="B14:J61">
    <cfRule type="expression" dxfId="6" priority="1" stopIfTrue="1">
      <formula>#REF!&lt;&gt;""</formula>
    </cfRule>
  </conditionalFormatting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 enableFormatConditionsCalculation="0">
    <tabColor indexed="31"/>
  </sheetPr>
  <dimension ref="A1:L79"/>
  <sheetViews>
    <sheetView topLeftCell="B58" zoomScale="90" workbookViewId="0">
      <selection activeCell="E64" sqref="E64"/>
    </sheetView>
  </sheetViews>
  <sheetFormatPr defaultRowHeight="15"/>
  <cols>
    <col min="1" max="1" width="5.140625" style="6" hidden="1" customWidth="1"/>
    <col min="2" max="2" width="9.7109375" style="6" customWidth="1"/>
    <col min="3" max="3" width="10.140625" style="6" customWidth="1"/>
    <col min="4" max="4" width="9.7109375" style="6" customWidth="1"/>
    <col min="5" max="5" width="42.28515625" style="6" bestFit="1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6" style="6" customWidth="1"/>
    <col min="10" max="10" width="10.85546875" style="6" customWidth="1"/>
    <col min="11" max="11" width="14" style="6" customWidth="1"/>
    <col min="12" max="12" width="9.710937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51" t="s">
        <v>87</v>
      </c>
      <c r="J1" s="51"/>
      <c r="K1" s="51"/>
      <c r="L1" s="51"/>
    </row>
    <row r="2" spans="1:12" s="11" customFormat="1" ht="16.5" customHeight="1">
      <c r="B2" s="1" t="s">
        <v>24</v>
      </c>
      <c r="C2" s="34"/>
      <c r="D2" s="34"/>
      <c r="E2" s="34"/>
      <c r="F2" s="34"/>
      <c r="G2" s="34"/>
      <c r="I2" s="52" t="s">
        <v>85</v>
      </c>
      <c r="J2" s="52"/>
      <c r="K2" s="52"/>
      <c r="L2" s="52"/>
    </row>
    <row r="3" spans="1:12" s="11" customFormat="1" ht="16.5" customHeight="1">
      <c r="B3" s="9"/>
      <c r="C3" s="12"/>
      <c r="D3" s="12"/>
      <c r="E3" s="34"/>
      <c r="F3" s="34"/>
      <c r="G3" s="34"/>
      <c r="I3" s="52"/>
      <c r="J3" s="52"/>
      <c r="K3" s="52"/>
      <c r="L3" s="52"/>
    </row>
    <row r="4" spans="1:12" s="11" customFormat="1" ht="6.75" customHeight="1">
      <c r="B4" s="34"/>
      <c r="C4" s="34"/>
      <c r="D4" s="34"/>
      <c r="E4" s="34"/>
      <c r="F4" s="34"/>
      <c r="G4" s="34"/>
      <c r="I4" s="35"/>
      <c r="J4" s="35"/>
      <c r="K4" s="35"/>
      <c r="L4" s="35"/>
    </row>
    <row r="5" spans="1:12" ht="24.75" customHeight="1">
      <c r="B5" s="53" t="s">
        <v>88</v>
      </c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>
      <c r="B6" s="56" t="s">
        <v>89</v>
      </c>
      <c r="C6" s="56"/>
      <c r="D6" s="56"/>
      <c r="E6" s="56"/>
      <c r="F6" s="56"/>
      <c r="G6" s="56"/>
      <c r="H6" s="56"/>
      <c r="I6" s="56"/>
      <c r="J6" s="56"/>
      <c r="K6" s="56"/>
      <c r="L6" s="56"/>
    </row>
    <row r="7" spans="1:12">
      <c r="B7" s="56" t="s">
        <v>90</v>
      </c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>
      <c r="B8" s="56" t="s">
        <v>91</v>
      </c>
      <c r="C8" s="56"/>
      <c r="D8" s="56"/>
      <c r="E8" s="56"/>
      <c r="F8" s="56"/>
      <c r="G8" s="56"/>
      <c r="H8" s="56"/>
      <c r="I8" s="56"/>
      <c r="J8" s="56"/>
      <c r="K8" s="56"/>
      <c r="L8" s="56"/>
    </row>
    <row r="9" spans="1:12" ht="28.5" customHeight="1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ht="17.25" customHeight="1">
      <c r="B10" s="54" t="s">
        <v>10</v>
      </c>
      <c r="C10" s="50" t="s">
        <v>92</v>
      </c>
      <c r="D10" s="50"/>
      <c r="E10" s="50" t="s">
        <v>1</v>
      </c>
      <c r="F10" s="54" t="s">
        <v>29</v>
      </c>
      <c r="G10" s="54" t="s">
        <v>30</v>
      </c>
      <c r="H10" s="54" t="s">
        <v>11</v>
      </c>
      <c r="I10" s="50" t="s">
        <v>12</v>
      </c>
      <c r="J10" s="50"/>
      <c r="K10" s="50" t="s">
        <v>94</v>
      </c>
      <c r="L10" s="50" t="s">
        <v>2</v>
      </c>
    </row>
    <row r="11" spans="1:12" ht="30.75" customHeight="1">
      <c r="B11" s="55"/>
      <c r="C11" s="36" t="s">
        <v>76</v>
      </c>
      <c r="D11" s="36" t="s">
        <v>93</v>
      </c>
      <c r="E11" s="50"/>
      <c r="F11" s="55"/>
      <c r="G11" s="55"/>
      <c r="H11" s="55"/>
      <c r="I11" s="36" t="s">
        <v>13</v>
      </c>
      <c r="J11" s="36" t="s">
        <v>14</v>
      </c>
      <c r="K11" s="36" t="s">
        <v>13</v>
      </c>
      <c r="L11" s="36" t="s">
        <v>14</v>
      </c>
    </row>
    <row r="12" spans="1:12" s="14" customFormat="1" ht="18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15</v>
      </c>
      <c r="I12" s="13">
        <v>1</v>
      </c>
      <c r="J12" s="13">
        <v>2</v>
      </c>
      <c r="K12" s="13">
        <v>3</v>
      </c>
      <c r="L12" s="13" t="s">
        <v>7</v>
      </c>
    </row>
    <row r="13" spans="1:12" s="26" customFormat="1" ht="18.75" customHeight="1">
      <c r="B13" s="24"/>
      <c r="C13" s="24"/>
      <c r="D13" s="24"/>
      <c r="E13" s="24" t="s">
        <v>16</v>
      </c>
      <c r="F13" s="24"/>
      <c r="G13" s="24"/>
      <c r="H13" s="29"/>
      <c r="I13" s="23"/>
      <c r="J13" s="24"/>
      <c r="K13" s="30">
        <f>'08'!K64</f>
        <v>30351227</v>
      </c>
      <c r="L13" s="24"/>
    </row>
    <row r="14" spans="1:12" ht="21" customHeight="1">
      <c r="A14" s="6" t="str">
        <f t="shared" ref="A14:A47" si="0">C14&amp;D14</f>
        <v>GBN42254</v>
      </c>
      <c r="B14" s="3">
        <v>42254</v>
      </c>
      <c r="C14" s="4" t="s">
        <v>77</v>
      </c>
      <c r="D14" s="3">
        <v>42254</v>
      </c>
      <c r="E14" s="5" t="s">
        <v>97</v>
      </c>
      <c r="F14" s="32"/>
      <c r="G14" s="5"/>
      <c r="H14" s="21" t="s">
        <v>22</v>
      </c>
      <c r="I14" s="16">
        <v>2000</v>
      </c>
      <c r="J14" s="5"/>
      <c r="K14" s="42">
        <f>MAX(K13+I14-J14-L13,0)</f>
        <v>30353227</v>
      </c>
      <c r="L14" s="42">
        <f>MAX(L13+J14-K13-I14,0)</f>
        <v>0</v>
      </c>
    </row>
    <row r="15" spans="1:12" ht="21" customHeight="1">
      <c r="A15" s="6" t="str">
        <f t="shared" si="0"/>
        <v>GBN42254</v>
      </c>
      <c r="B15" s="3">
        <v>42254</v>
      </c>
      <c r="C15" s="4" t="s">
        <v>77</v>
      </c>
      <c r="D15" s="3">
        <v>42254</v>
      </c>
      <c r="E15" s="5" t="s">
        <v>97</v>
      </c>
      <c r="F15" s="32"/>
      <c r="G15" s="5"/>
      <c r="H15" s="21" t="s">
        <v>22</v>
      </c>
      <c r="I15" s="16">
        <v>2000</v>
      </c>
      <c r="J15" s="5"/>
      <c r="K15" s="42">
        <f t="shared" ref="K15:K46" si="1">MAX(K14+I15-J15-L14,0)</f>
        <v>30355227</v>
      </c>
      <c r="L15" s="42">
        <f t="shared" ref="L15:L46" si="2">MAX(L14+J15-K14-I15,0)</f>
        <v>0</v>
      </c>
    </row>
    <row r="16" spans="1:12" ht="21" customHeight="1">
      <c r="A16" s="6" t="str">
        <f t="shared" si="0"/>
        <v>GBN42254</v>
      </c>
      <c r="B16" s="3">
        <v>42254</v>
      </c>
      <c r="C16" s="4" t="s">
        <v>77</v>
      </c>
      <c r="D16" s="3">
        <v>42254</v>
      </c>
      <c r="E16" s="5" t="s">
        <v>97</v>
      </c>
      <c r="F16" s="32"/>
      <c r="G16" s="5"/>
      <c r="H16" s="21" t="s">
        <v>22</v>
      </c>
      <c r="I16" s="16">
        <v>2000</v>
      </c>
      <c r="J16" s="5"/>
      <c r="K16" s="42">
        <f t="shared" si="1"/>
        <v>30357227</v>
      </c>
      <c r="L16" s="42">
        <f t="shared" si="2"/>
        <v>0</v>
      </c>
    </row>
    <row r="17" spans="1:12" ht="21" customHeight="1">
      <c r="A17" s="6" t="str">
        <f t="shared" si="0"/>
        <v>GBN42255</v>
      </c>
      <c r="B17" s="3">
        <v>42255</v>
      </c>
      <c r="C17" s="4" t="s">
        <v>77</v>
      </c>
      <c r="D17" s="3">
        <v>42255</v>
      </c>
      <c r="E17" s="5" t="s">
        <v>97</v>
      </c>
      <c r="F17" s="32"/>
      <c r="G17" s="5"/>
      <c r="H17" s="21" t="s">
        <v>22</v>
      </c>
      <c r="I17" s="16">
        <v>4000</v>
      </c>
      <c r="J17" s="5"/>
      <c r="K17" s="42">
        <f t="shared" si="1"/>
        <v>30361227</v>
      </c>
      <c r="L17" s="42">
        <f t="shared" si="2"/>
        <v>0</v>
      </c>
    </row>
    <row r="18" spans="1:12" ht="21" customHeight="1">
      <c r="A18" s="6" t="str">
        <f t="shared" si="0"/>
        <v>GBN42266</v>
      </c>
      <c r="B18" s="3">
        <v>42266</v>
      </c>
      <c r="C18" s="4" t="s">
        <v>77</v>
      </c>
      <c r="D18" s="3">
        <v>42266</v>
      </c>
      <c r="E18" s="5" t="s">
        <v>97</v>
      </c>
      <c r="F18" s="32"/>
      <c r="G18" s="5"/>
      <c r="H18" s="21" t="s">
        <v>22</v>
      </c>
      <c r="I18" s="16">
        <v>2500</v>
      </c>
      <c r="J18" s="5"/>
      <c r="K18" s="42">
        <f t="shared" si="1"/>
        <v>30363727</v>
      </c>
      <c r="L18" s="42">
        <f t="shared" si="2"/>
        <v>0</v>
      </c>
    </row>
    <row r="19" spans="1:12" ht="21" customHeight="1">
      <c r="A19" s="6" t="str">
        <f t="shared" si="0"/>
        <v>GBN42269</v>
      </c>
      <c r="B19" s="3">
        <v>42269</v>
      </c>
      <c r="C19" s="4" t="s">
        <v>77</v>
      </c>
      <c r="D19" s="3">
        <v>42269</v>
      </c>
      <c r="E19" s="5" t="s">
        <v>97</v>
      </c>
      <c r="F19" s="32"/>
      <c r="G19" s="5"/>
      <c r="H19" s="21" t="s">
        <v>22</v>
      </c>
      <c r="I19" s="16">
        <v>2000</v>
      </c>
      <c r="J19" s="5"/>
      <c r="K19" s="42">
        <f t="shared" si="1"/>
        <v>30365727</v>
      </c>
      <c r="L19" s="42">
        <f t="shared" si="2"/>
        <v>0</v>
      </c>
    </row>
    <row r="20" spans="1:12" ht="21" customHeight="1">
      <c r="A20" s="6" t="str">
        <f t="shared" si="0"/>
        <v>GBN42271</v>
      </c>
      <c r="B20" s="3">
        <v>42271</v>
      </c>
      <c r="C20" s="4" t="s">
        <v>77</v>
      </c>
      <c r="D20" s="3">
        <v>42271</v>
      </c>
      <c r="E20" s="5" t="s">
        <v>97</v>
      </c>
      <c r="F20" s="32"/>
      <c r="G20" s="5"/>
      <c r="H20" s="21" t="s">
        <v>22</v>
      </c>
      <c r="I20" s="16">
        <v>5000</v>
      </c>
      <c r="J20" s="5"/>
      <c r="K20" s="42">
        <f t="shared" si="1"/>
        <v>30370727</v>
      </c>
      <c r="L20" s="42">
        <f t="shared" si="2"/>
        <v>0</v>
      </c>
    </row>
    <row r="21" spans="1:12" ht="21" customHeight="1">
      <c r="A21" s="6" t="str">
        <f t="shared" si="0"/>
        <v>GBN42271</v>
      </c>
      <c r="B21" s="3">
        <v>42271</v>
      </c>
      <c r="C21" s="4" t="s">
        <v>77</v>
      </c>
      <c r="D21" s="3">
        <v>42271</v>
      </c>
      <c r="E21" s="5" t="s">
        <v>97</v>
      </c>
      <c r="F21" s="32"/>
      <c r="G21" s="5"/>
      <c r="H21" s="21" t="s">
        <v>22</v>
      </c>
      <c r="I21" s="16">
        <v>5000</v>
      </c>
      <c r="J21" s="5"/>
      <c r="K21" s="42">
        <f t="shared" si="1"/>
        <v>30375727</v>
      </c>
      <c r="L21" s="42">
        <f t="shared" si="2"/>
        <v>0</v>
      </c>
    </row>
    <row r="22" spans="1:12" ht="21" customHeight="1">
      <c r="A22" s="6" t="str">
        <f t="shared" si="0"/>
        <v>GBN42271</v>
      </c>
      <c r="B22" s="3">
        <v>42271</v>
      </c>
      <c r="C22" s="4" t="s">
        <v>77</v>
      </c>
      <c r="D22" s="3">
        <v>42271</v>
      </c>
      <c r="E22" s="5" t="s">
        <v>97</v>
      </c>
      <c r="F22" s="5"/>
      <c r="G22" s="5"/>
      <c r="H22" s="21" t="s">
        <v>22</v>
      </c>
      <c r="I22" s="16">
        <v>5000</v>
      </c>
      <c r="J22" s="5"/>
      <c r="K22" s="42">
        <f t="shared" si="1"/>
        <v>30380727</v>
      </c>
      <c r="L22" s="42">
        <f t="shared" si="2"/>
        <v>0</v>
      </c>
    </row>
    <row r="23" spans="1:12" ht="21" customHeight="1">
      <c r="A23" s="6" t="str">
        <f t="shared" si="0"/>
        <v>GBN42271</v>
      </c>
      <c r="B23" s="3">
        <v>42271</v>
      </c>
      <c r="C23" s="4" t="s">
        <v>77</v>
      </c>
      <c r="D23" s="3">
        <v>42271</v>
      </c>
      <c r="E23" s="22" t="s">
        <v>97</v>
      </c>
      <c r="F23" s="22"/>
      <c r="G23" s="5"/>
      <c r="H23" s="21" t="s">
        <v>22</v>
      </c>
      <c r="I23" s="16">
        <v>5000</v>
      </c>
      <c r="J23" s="5"/>
      <c r="K23" s="42">
        <f t="shared" si="1"/>
        <v>30385727</v>
      </c>
      <c r="L23" s="42">
        <f t="shared" si="2"/>
        <v>0</v>
      </c>
    </row>
    <row r="24" spans="1:12" ht="21" customHeight="1">
      <c r="B24" s="3">
        <v>42262</v>
      </c>
      <c r="C24" s="4" t="s">
        <v>77</v>
      </c>
      <c r="D24" s="3">
        <v>42262</v>
      </c>
      <c r="E24" s="15" t="s">
        <v>208</v>
      </c>
      <c r="F24" s="15"/>
      <c r="G24" s="15"/>
      <c r="H24" s="21" t="s">
        <v>78</v>
      </c>
      <c r="I24" s="15">
        <v>33705</v>
      </c>
      <c r="J24" s="15"/>
      <c r="K24" s="42">
        <f t="shared" si="1"/>
        <v>30419432</v>
      </c>
      <c r="L24" s="42">
        <f t="shared" si="2"/>
        <v>0</v>
      </c>
    </row>
    <row r="25" spans="1:12" ht="21" customHeight="1">
      <c r="A25" s="6" t="str">
        <f t="shared" si="0"/>
        <v>GBN42265</v>
      </c>
      <c r="B25" s="3">
        <v>42265</v>
      </c>
      <c r="C25" s="4" t="s">
        <v>77</v>
      </c>
      <c r="D25" s="3">
        <v>42265</v>
      </c>
      <c r="E25" s="5" t="s">
        <v>97</v>
      </c>
      <c r="F25" s="5"/>
      <c r="G25" s="5"/>
      <c r="H25" s="21" t="s">
        <v>78</v>
      </c>
      <c r="I25" s="16">
        <v>22440</v>
      </c>
      <c r="J25" s="5"/>
      <c r="K25" s="42">
        <f t="shared" si="1"/>
        <v>30441872</v>
      </c>
      <c r="L25" s="42">
        <f t="shared" si="2"/>
        <v>0</v>
      </c>
    </row>
    <row r="26" spans="1:12" ht="21" customHeight="1">
      <c r="A26" s="6" t="str">
        <f t="shared" si="0"/>
        <v>C0142245</v>
      </c>
      <c r="B26" s="3">
        <v>42248</v>
      </c>
      <c r="C26" s="4" t="s">
        <v>31</v>
      </c>
      <c r="D26" s="3">
        <v>42245</v>
      </c>
      <c r="E26" s="5" t="s">
        <v>376</v>
      </c>
      <c r="F26" s="32"/>
      <c r="G26" s="5"/>
      <c r="H26" s="21" t="s">
        <v>190</v>
      </c>
      <c r="I26" s="16">
        <v>20000</v>
      </c>
      <c r="J26" s="5"/>
      <c r="K26" s="42">
        <f t="shared" si="1"/>
        <v>30461872</v>
      </c>
      <c r="L26" s="42">
        <f t="shared" si="2"/>
        <v>0</v>
      </c>
    </row>
    <row r="27" spans="1:12" ht="21" customHeight="1">
      <c r="A27" s="6" t="str">
        <f t="shared" si="0"/>
        <v>C0242247</v>
      </c>
      <c r="B27" s="3">
        <v>42248</v>
      </c>
      <c r="C27" s="4" t="s">
        <v>32</v>
      </c>
      <c r="D27" s="3">
        <v>42247</v>
      </c>
      <c r="E27" s="5" t="s">
        <v>377</v>
      </c>
      <c r="F27" s="32"/>
      <c r="G27" s="5"/>
      <c r="H27" s="21" t="s">
        <v>190</v>
      </c>
      <c r="I27" s="16">
        <v>3900</v>
      </c>
      <c r="J27" s="5"/>
      <c r="K27" s="42">
        <f t="shared" si="1"/>
        <v>30465772</v>
      </c>
      <c r="L27" s="42">
        <f t="shared" si="2"/>
        <v>0</v>
      </c>
    </row>
    <row r="28" spans="1:12" ht="21" customHeight="1">
      <c r="A28" s="6" t="str">
        <f t="shared" si="0"/>
        <v>C0342247</v>
      </c>
      <c r="B28" s="3">
        <v>42248</v>
      </c>
      <c r="C28" s="4" t="s">
        <v>33</v>
      </c>
      <c r="D28" s="3">
        <v>42247</v>
      </c>
      <c r="E28" s="5" t="s">
        <v>378</v>
      </c>
      <c r="F28" s="32"/>
      <c r="G28" s="5"/>
      <c r="H28" s="21" t="s">
        <v>190</v>
      </c>
      <c r="I28" s="16">
        <v>197193</v>
      </c>
      <c r="J28" s="5"/>
      <c r="K28" s="42">
        <f t="shared" si="1"/>
        <v>30662965</v>
      </c>
      <c r="L28" s="42">
        <f t="shared" si="2"/>
        <v>0</v>
      </c>
    </row>
    <row r="29" spans="1:12" ht="21" customHeight="1">
      <c r="A29" s="6" t="str">
        <f t="shared" si="0"/>
        <v>C0442149</v>
      </c>
      <c r="B29" s="3">
        <v>42248</v>
      </c>
      <c r="C29" s="4" t="s">
        <v>34</v>
      </c>
      <c r="D29" s="3">
        <v>42149</v>
      </c>
      <c r="E29" s="22" t="s">
        <v>379</v>
      </c>
      <c r="F29" s="32"/>
      <c r="G29" s="5"/>
      <c r="H29" s="21" t="s">
        <v>190</v>
      </c>
      <c r="I29" s="16">
        <v>44545</v>
      </c>
      <c r="J29" s="5"/>
      <c r="K29" s="42">
        <f t="shared" si="1"/>
        <v>30707510</v>
      </c>
      <c r="L29" s="42">
        <f t="shared" si="2"/>
        <v>0</v>
      </c>
    </row>
    <row r="30" spans="1:12" ht="21" customHeight="1">
      <c r="A30" s="6" t="str">
        <f t="shared" si="0"/>
        <v>C0542177</v>
      </c>
      <c r="B30" s="3">
        <v>42248</v>
      </c>
      <c r="C30" s="4" t="s">
        <v>35</v>
      </c>
      <c r="D30" s="3">
        <v>42177</v>
      </c>
      <c r="E30" s="5" t="s">
        <v>122</v>
      </c>
      <c r="F30" s="32"/>
      <c r="G30" s="5"/>
      <c r="H30" s="21" t="s">
        <v>190</v>
      </c>
      <c r="I30" s="16">
        <v>1600000</v>
      </c>
      <c r="J30" s="5"/>
      <c r="K30" s="42">
        <f t="shared" si="1"/>
        <v>32307510</v>
      </c>
      <c r="L30" s="42">
        <f t="shared" si="2"/>
        <v>0</v>
      </c>
    </row>
    <row r="31" spans="1:12" ht="21" customHeight="1">
      <c r="A31" s="6" t="str">
        <f t="shared" si="0"/>
        <v>C0642249</v>
      </c>
      <c r="B31" s="3">
        <v>42249</v>
      </c>
      <c r="C31" s="4" t="s">
        <v>36</v>
      </c>
      <c r="D31" s="3">
        <v>42249</v>
      </c>
      <c r="E31" s="22" t="s">
        <v>82</v>
      </c>
      <c r="F31" s="32"/>
      <c r="G31" s="5"/>
      <c r="H31" s="21" t="s">
        <v>190</v>
      </c>
      <c r="I31" s="16">
        <v>51240</v>
      </c>
      <c r="J31" s="5"/>
      <c r="K31" s="42">
        <f t="shared" si="1"/>
        <v>32358750</v>
      </c>
      <c r="L31" s="42">
        <f t="shared" si="2"/>
        <v>0</v>
      </c>
    </row>
    <row r="32" spans="1:12" ht="21" customHeight="1">
      <c r="A32" s="6" t="str">
        <f t="shared" si="0"/>
        <v>C1042251</v>
      </c>
      <c r="B32" s="3">
        <v>42251</v>
      </c>
      <c r="C32" s="4" t="s">
        <v>40</v>
      </c>
      <c r="D32" s="3">
        <v>42251</v>
      </c>
      <c r="E32" s="22" t="s">
        <v>175</v>
      </c>
      <c r="F32" s="33"/>
      <c r="G32" s="31"/>
      <c r="H32" s="21" t="s">
        <v>190</v>
      </c>
      <c r="I32" s="16">
        <v>73350</v>
      </c>
      <c r="J32" s="5"/>
      <c r="K32" s="42">
        <f t="shared" si="1"/>
        <v>32432100</v>
      </c>
      <c r="L32" s="42">
        <f t="shared" si="2"/>
        <v>0</v>
      </c>
    </row>
    <row r="33" spans="1:12" ht="21" customHeight="1">
      <c r="A33" s="6" t="str">
        <f t="shared" si="0"/>
        <v>C1242252</v>
      </c>
      <c r="B33" s="3">
        <v>42252</v>
      </c>
      <c r="C33" s="4" t="s">
        <v>42</v>
      </c>
      <c r="D33" s="3">
        <v>42252</v>
      </c>
      <c r="E33" s="5" t="s">
        <v>380</v>
      </c>
      <c r="F33" s="33"/>
      <c r="G33" s="31"/>
      <c r="H33" s="21" t="s">
        <v>190</v>
      </c>
      <c r="I33" s="16">
        <v>142800</v>
      </c>
      <c r="J33" s="5"/>
      <c r="K33" s="42">
        <f t="shared" si="1"/>
        <v>32574900</v>
      </c>
      <c r="L33" s="42">
        <f t="shared" si="2"/>
        <v>0</v>
      </c>
    </row>
    <row r="34" spans="1:12" ht="21" customHeight="1">
      <c r="A34" s="6" t="str">
        <f t="shared" si="0"/>
        <v>C1342254</v>
      </c>
      <c r="B34" s="3">
        <v>42254</v>
      </c>
      <c r="C34" s="4" t="s">
        <v>43</v>
      </c>
      <c r="D34" s="3">
        <v>42254</v>
      </c>
      <c r="E34" s="5" t="s">
        <v>381</v>
      </c>
      <c r="F34" s="32"/>
      <c r="G34" s="5"/>
      <c r="H34" s="21" t="s">
        <v>190</v>
      </c>
      <c r="I34" s="16">
        <v>46273</v>
      </c>
      <c r="J34" s="5"/>
      <c r="K34" s="42">
        <f t="shared" si="1"/>
        <v>32621173</v>
      </c>
      <c r="L34" s="42">
        <f t="shared" si="2"/>
        <v>0</v>
      </c>
    </row>
    <row r="35" spans="1:12" ht="21" customHeight="1">
      <c r="A35" s="6" t="str">
        <f t="shared" si="0"/>
        <v>C1642256</v>
      </c>
      <c r="B35" s="3">
        <v>42256</v>
      </c>
      <c r="C35" s="4" t="s">
        <v>46</v>
      </c>
      <c r="D35" s="3">
        <v>42256</v>
      </c>
      <c r="E35" s="5" t="s">
        <v>82</v>
      </c>
      <c r="F35" s="5"/>
      <c r="G35" s="5"/>
      <c r="H35" s="21" t="s">
        <v>190</v>
      </c>
      <c r="I35" s="16">
        <v>73810</v>
      </c>
      <c r="J35" s="5"/>
      <c r="K35" s="42">
        <f t="shared" si="1"/>
        <v>32694983</v>
      </c>
      <c r="L35" s="42">
        <f t="shared" si="2"/>
        <v>0</v>
      </c>
    </row>
    <row r="36" spans="1:12" ht="21" customHeight="1">
      <c r="A36" s="6" t="str">
        <f t="shared" si="0"/>
        <v>C1742256</v>
      </c>
      <c r="B36" s="3">
        <v>42256</v>
      </c>
      <c r="C36" s="4" t="s">
        <v>47</v>
      </c>
      <c r="D36" s="3">
        <v>42256</v>
      </c>
      <c r="E36" s="5" t="s">
        <v>175</v>
      </c>
      <c r="F36" s="32"/>
      <c r="G36" s="5"/>
      <c r="H36" s="21" t="s">
        <v>190</v>
      </c>
      <c r="I36" s="16">
        <v>78240</v>
      </c>
      <c r="J36" s="5"/>
      <c r="K36" s="42">
        <f t="shared" si="1"/>
        <v>32773223</v>
      </c>
      <c r="L36" s="42">
        <f t="shared" si="2"/>
        <v>0</v>
      </c>
    </row>
    <row r="37" spans="1:12" ht="21" customHeight="1">
      <c r="A37" s="6" t="str">
        <f t="shared" si="0"/>
        <v>C1842258</v>
      </c>
      <c r="B37" s="3">
        <v>42258</v>
      </c>
      <c r="C37" s="4" t="s">
        <v>48</v>
      </c>
      <c r="D37" s="3">
        <v>42258</v>
      </c>
      <c r="E37" s="5" t="s">
        <v>175</v>
      </c>
      <c r="F37" s="32"/>
      <c r="G37" s="5"/>
      <c r="H37" s="21" t="s">
        <v>190</v>
      </c>
      <c r="I37" s="16">
        <v>66830</v>
      </c>
      <c r="J37" s="5"/>
      <c r="K37" s="42">
        <f t="shared" si="1"/>
        <v>32840053</v>
      </c>
      <c r="L37" s="42">
        <f t="shared" si="2"/>
        <v>0</v>
      </c>
    </row>
    <row r="38" spans="1:12" ht="21" customHeight="1">
      <c r="A38" s="6" t="str">
        <f t="shared" si="0"/>
        <v>C1942261</v>
      </c>
      <c r="B38" s="3">
        <v>42261</v>
      </c>
      <c r="C38" s="4" t="s">
        <v>49</v>
      </c>
      <c r="D38" s="3">
        <v>42261</v>
      </c>
      <c r="E38" s="5" t="s">
        <v>382</v>
      </c>
      <c r="F38" s="32"/>
      <c r="G38" s="5"/>
      <c r="H38" s="21" t="s">
        <v>190</v>
      </c>
      <c r="I38" s="16">
        <v>62188</v>
      </c>
      <c r="J38" s="5"/>
      <c r="K38" s="42">
        <f t="shared" si="1"/>
        <v>32902241</v>
      </c>
      <c r="L38" s="42">
        <f t="shared" si="2"/>
        <v>0</v>
      </c>
    </row>
    <row r="39" spans="1:12" ht="21" customHeight="1">
      <c r="A39" s="6" t="str">
        <f t="shared" si="0"/>
        <v>C2042261</v>
      </c>
      <c r="B39" s="3">
        <v>42261</v>
      </c>
      <c r="C39" s="4" t="s">
        <v>50</v>
      </c>
      <c r="D39" s="3">
        <v>42261</v>
      </c>
      <c r="E39" s="5" t="s">
        <v>175</v>
      </c>
      <c r="F39" s="32"/>
      <c r="G39" s="5"/>
      <c r="H39" s="21" t="s">
        <v>190</v>
      </c>
      <c r="I39" s="16">
        <v>81500</v>
      </c>
      <c r="J39" s="5"/>
      <c r="K39" s="42">
        <f t="shared" si="1"/>
        <v>32983741</v>
      </c>
      <c r="L39" s="42">
        <f t="shared" si="2"/>
        <v>0</v>
      </c>
    </row>
    <row r="40" spans="1:12" ht="21" customHeight="1">
      <c r="A40" s="6" t="str">
        <f t="shared" si="0"/>
        <v>C2342262</v>
      </c>
      <c r="B40" s="3">
        <v>42262</v>
      </c>
      <c r="C40" s="4" t="s">
        <v>53</v>
      </c>
      <c r="D40" s="3">
        <v>42262</v>
      </c>
      <c r="E40" s="5" t="s">
        <v>111</v>
      </c>
      <c r="F40" s="32"/>
      <c r="G40" s="5"/>
      <c r="H40" s="21" t="s">
        <v>190</v>
      </c>
      <c r="I40" s="16">
        <v>132028</v>
      </c>
      <c r="J40" s="5"/>
      <c r="K40" s="42">
        <f t="shared" si="1"/>
        <v>33115769</v>
      </c>
      <c r="L40" s="42">
        <f t="shared" si="2"/>
        <v>0</v>
      </c>
    </row>
    <row r="41" spans="1:12" ht="21" customHeight="1">
      <c r="A41" s="6" t="str">
        <f t="shared" si="0"/>
        <v>C2442262</v>
      </c>
      <c r="B41" s="3">
        <v>42262</v>
      </c>
      <c r="C41" s="4" t="s">
        <v>54</v>
      </c>
      <c r="D41" s="3">
        <v>42262</v>
      </c>
      <c r="E41" s="5" t="s">
        <v>182</v>
      </c>
      <c r="F41" s="32"/>
      <c r="G41" s="5"/>
      <c r="H41" s="21" t="s">
        <v>190</v>
      </c>
      <c r="I41" s="16">
        <v>87273</v>
      </c>
      <c r="J41" s="5"/>
      <c r="K41" s="42">
        <f t="shared" si="1"/>
        <v>33203042</v>
      </c>
      <c r="L41" s="42">
        <f t="shared" si="2"/>
        <v>0</v>
      </c>
    </row>
    <row r="42" spans="1:12" ht="21" customHeight="1">
      <c r="A42" s="6" t="str">
        <f t="shared" si="0"/>
        <v>C2542264</v>
      </c>
      <c r="B42" s="3">
        <v>42264</v>
      </c>
      <c r="C42" s="4" t="s">
        <v>55</v>
      </c>
      <c r="D42" s="3">
        <v>42264</v>
      </c>
      <c r="E42" s="5" t="s">
        <v>82</v>
      </c>
      <c r="F42" s="32"/>
      <c r="G42" s="5"/>
      <c r="H42" s="21" t="s">
        <v>190</v>
      </c>
      <c r="I42" s="16">
        <v>61710</v>
      </c>
      <c r="J42" s="5"/>
      <c r="K42" s="42">
        <f t="shared" si="1"/>
        <v>33264752</v>
      </c>
      <c r="L42" s="42">
        <f t="shared" si="2"/>
        <v>0</v>
      </c>
    </row>
    <row r="43" spans="1:12" ht="21" customHeight="1">
      <c r="A43" s="6" t="str">
        <f t="shared" si="0"/>
        <v>C2642265</v>
      </c>
      <c r="B43" s="3">
        <v>42265</v>
      </c>
      <c r="C43" s="4" t="s">
        <v>56</v>
      </c>
      <c r="D43" s="3">
        <v>42265</v>
      </c>
      <c r="E43" s="22" t="s">
        <v>383</v>
      </c>
      <c r="F43" s="32"/>
      <c r="G43" s="5"/>
      <c r="H43" s="21" t="s">
        <v>190</v>
      </c>
      <c r="I43" s="16">
        <v>4726</v>
      </c>
      <c r="J43" s="5"/>
      <c r="K43" s="42">
        <f t="shared" si="1"/>
        <v>33269478</v>
      </c>
      <c r="L43" s="42">
        <f t="shared" si="2"/>
        <v>0</v>
      </c>
    </row>
    <row r="44" spans="1:12" ht="21" customHeight="1">
      <c r="A44" s="6" t="str">
        <f t="shared" si="0"/>
        <v>C2942268</v>
      </c>
      <c r="B44" s="3">
        <v>42268</v>
      </c>
      <c r="C44" s="4" t="s">
        <v>59</v>
      </c>
      <c r="D44" s="3">
        <v>42268</v>
      </c>
      <c r="E44" s="5" t="s">
        <v>383</v>
      </c>
      <c r="F44" s="32"/>
      <c r="G44" s="5"/>
      <c r="H44" s="21" t="s">
        <v>190</v>
      </c>
      <c r="I44" s="16">
        <v>87691</v>
      </c>
      <c r="J44" s="5"/>
      <c r="K44" s="42">
        <f t="shared" si="1"/>
        <v>33357169</v>
      </c>
      <c r="L44" s="42">
        <f t="shared" si="2"/>
        <v>0</v>
      </c>
    </row>
    <row r="45" spans="1:12" ht="21" customHeight="1">
      <c r="A45" s="6" t="str">
        <f t="shared" si="0"/>
        <v>C3042268</v>
      </c>
      <c r="B45" s="3">
        <v>42268</v>
      </c>
      <c r="C45" s="4" t="s">
        <v>60</v>
      </c>
      <c r="D45" s="3">
        <v>42268</v>
      </c>
      <c r="E45" s="5" t="s">
        <v>376</v>
      </c>
      <c r="F45" s="32"/>
      <c r="G45" s="5"/>
      <c r="H45" s="21" t="s">
        <v>190</v>
      </c>
      <c r="I45" s="16">
        <v>25000</v>
      </c>
      <c r="J45" s="5"/>
      <c r="K45" s="42">
        <f t="shared" si="1"/>
        <v>33382169</v>
      </c>
      <c r="L45" s="42">
        <f t="shared" si="2"/>
        <v>0</v>
      </c>
    </row>
    <row r="46" spans="1:12" ht="21" customHeight="1">
      <c r="A46" s="6" t="str">
        <f t="shared" si="0"/>
        <v>C3142270</v>
      </c>
      <c r="B46" s="3">
        <v>42270</v>
      </c>
      <c r="C46" s="4" t="s">
        <v>61</v>
      </c>
      <c r="D46" s="3">
        <v>42270</v>
      </c>
      <c r="E46" s="5" t="s">
        <v>384</v>
      </c>
      <c r="F46" s="32"/>
      <c r="G46" s="5"/>
      <c r="H46" s="21" t="s">
        <v>190</v>
      </c>
      <c r="I46" s="16">
        <v>35453</v>
      </c>
      <c r="J46" s="5"/>
      <c r="K46" s="42">
        <f t="shared" si="1"/>
        <v>33417622</v>
      </c>
      <c r="L46" s="42">
        <f t="shared" si="2"/>
        <v>0</v>
      </c>
    </row>
    <row r="47" spans="1:12" ht="21" customHeight="1">
      <c r="A47" s="6" t="str">
        <f t="shared" si="0"/>
        <v>C3242271</v>
      </c>
      <c r="B47" s="3">
        <v>42271</v>
      </c>
      <c r="C47" s="4" t="s">
        <v>62</v>
      </c>
      <c r="D47" s="3">
        <v>42271</v>
      </c>
      <c r="E47" s="5" t="s">
        <v>175</v>
      </c>
      <c r="F47" s="32"/>
      <c r="G47" s="5"/>
      <c r="H47" s="21" t="s">
        <v>190</v>
      </c>
      <c r="I47" s="16">
        <v>80945</v>
      </c>
      <c r="J47" s="5"/>
      <c r="K47" s="42">
        <f t="shared" ref="K47:K70" si="3">MAX(K46+I47-J47-L46,0)</f>
        <v>33498567</v>
      </c>
      <c r="L47" s="42">
        <f t="shared" ref="L47:L70" si="4">MAX(L46+J47-K46-I47,0)</f>
        <v>0</v>
      </c>
    </row>
    <row r="48" spans="1:12" ht="21" customHeight="1">
      <c r="A48" s="6" t="str">
        <f>C48&amp;D48</f>
        <v>C3442272</v>
      </c>
      <c r="B48" s="3">
        <v>42272</v>
      </c>
      <c r="C48" s="4" t="s">
        <v>64</v>
      </c>
      <c r="D48" s="3">
        <v>42272</v>
      </c>
      <c r="E48" s="5" t="s">
        <v>385</v>
      </c>
      <c r="F48" s="32"/>
      <c r="G48" s="5"/>
      <c r="H48" s="21" t="s">
        <v>190</v>
      </c>
      <c r="I48" s="16">
        <v>25000</v>
      </c>
      <c r="J48" s="5"/>
      <c r="K48" s="42">
        <f t="shared" si="3"/>
        <v>33523567</v>
      </c>
      <c r="L48" s="42">
        <f t="shared" si="4"/>
        <v>0</v>
      </c>
    </row>
    <row r="49" spans="2:12" ht="21" customHeight="1">
      <c r="B49" s="3">
        <v>42276</v>
      </c>
      <c r="C49" s="4" t="s">
        <v>65</v>
      </c>
      <c r="D49" s="3">
        <v>42276</v>
      </c>
      <c r="E49" s="5" t="s">
        <v>386</v>
      </c>
      <c r="F49" s="32"/>
      <c r="G49" s="5"/>
      <c r="H49" s="21" t="s">
        <v>190</v>
      </c>
      <c r="I49" s="16">
        <v>108637</v>
      </c>
      <c r="J49" s="5"/>
      <c r="K49" s="42">
        <f t="shared" si="3"/>
        <v>33632204</v>
      </c>
      <c r="L49" s="42">
        <f t="shared" si="4"/>
        <v>0</v>
      </c>
    </row>
    <row r="50" spans="2:12" ht="21" customHeight="1">
      <c r="B50" s="3">
        <v>42276</v>
      </c>
      <c r="C50" s="4" t="s">
        <v>66</v>
      </c>
      <c r="D50" s="3">
        <v>42276</v>
      </c>
      <c r="E50" s="5" t="s">
        <v>175</v>
      </c>
      <c r="F50" s="32"/>
      <c r="G50" s="5"/>
      <c r="H50" s="21" t="s">
        <v>190</v>
      </c>
      <c r="I50" s="16">
        <v>84318</v>
      </c>
      <c r="J50" s="5"/>
      <c r="K50" s="42">
        <f t="shared" si="3"/>
        <v>33716522</v>
      </c>
      <c r="L50" s="42">
        <f t="shared" si="4"/>
        <v>0</v>
      </c>
    </row>
    <row r="51" spans="2:12" ht="21" customHeight="1">
      <c r="B51" s="3">
        <v>42276</v>
      </c>
      <c r="C51" s="4" t="s">
        <v>67</v>
      </c>
      <c r="D51" s="3">
        <v>42276</v>
      </c>
      <c r="E51" s="5" t="s">
        <v>387</v>
      </c>
      <c r="F51" s="32"/>
      <c r="G51" s="5"/>
      <c r="H51" s="21" t="s">
        <v>190</v>
      </c>
      <c r="I51" s="16">
        <v>251818</v>
      </c>
      <c r="J51" s="5"/>
      <c r="K51" s="42">
        <f t="shared" si="3"/>
        <v>33968340</v>
      </c>
      <c r="L51" s="42">
        <f t="shared" si="4"/>
        <v>0</v>
      </c>
    </row>
    <row r="52" spans="2:12" ht="21" customHeight="1">
      <c r="B52" s="3">
        <v>42276</v>
      </c>
      <c r="C52" s="4" t="s">
        <v>70</v>
      </c>
      <c r="D52" s="3">
        <v>42276</v>
      </c>
      <c r="E52" s="5" t="s">
        <v>388</v>
      </c>
      <c r="F52" s="32"/>
      <c r="G52" s="5"/>
      <c r="H52" s="21" t="s">
        <v>190</v>
      </c>
      <c r="I52" s="16">
        <v>1500000</v>
      </c>
      <c r="J52" s="5"/>
      <c r="K52" s="42">
        <f t="shared" si="3"/>
        <v>35468340</v>
      </c>
      <c r="L52" s="42">
        <f t="shared" si="4"/>
        <v>0</v>
      </c>
    </row>
    <row r="53" spans="2:12" ht="21" customHeight="1">
      <c r="B53" s="3">
        <v>42276</v>
      </c>
      <c r="C53" s="4" t="s">
        <v>71</v>
      </c>
      <c r="D53" s="3">
        <v>42276</v>
      </c>
      <c r="E53" s="5" t="s">
        <v>122</v>
      </c>
      <c r="F53" s="32"/>
      <c r="G53" s="5"/>
      <c r="H53" s="21" t="s">
        <v>190</v>
      </c>
      <c r="I53" s="16">
        <v>1600000</v>
      </c>
      <c r="J53" s="5"/>
      <c r="K53" s="42">
        <f t="shared" si="3"/>
        <v>37068340</v>
      </c>
      <c r="L53" s="42">
        <f t="shared" si="4"/>
        <v>0</v>
      </c>
    </row>
    <row r="54" spans="2:12" ht="21" customHeight="1">
      <c r="B54" s="3">
        <v>42277</v>
      </c>
      <c r="C54" s="4" t="s">
        <v>72</v>
      </c>
      <c r="D54" s="3">
        <v>42277</v>
      </c>
      <c r="E54" s="5" t="s">
        <v>175</v>
      </c>
      <c r="F54" s="32"/>
      <c r="G54" s="5"/>
      <c r="H54" s="21" t="s">
        <v>190</v>
      </c>
      <c r="I54" s="16">
        <v>55650</v>
      </c>
      <c r="J54" s="5"/>
      <c r="K54" s="42">
        <f t="shared" si="3"/>
        <v>37123990</v>
      </c>
      <c r="L54" s="42">
        <f t="shared" si="4"/>
        <v>0</v>
      </c>
    </row>
    <row r="55" spans="2:12" ht="21" customHeight="1">
      <c r="B55" s="3">
        <v>42277</v>
      </c>
      <c r="C55" s="4" t="s">
        <v>73</v>
      </c>
      <c r="D55" s="3">
        <v>42277</v>
      </c>
      <c r="E55" s="5" t="s">
        <v>389</v>
      </c>
      <c r="F55" s="32"/>
      <c r="G55" s="5"/>
      <c r="H55" s="21" t="s">
        <v>190</v>
      </c>
      <c r="I55" s="16">
        <v>230505</v>
      </c>
      <c r="J55" s="5"/>
      <c r="K55" s="42">
        <f t="shared" si="3"/>
        <v>37354495</v>
      </c>
      <c r="L55" s="42">
        <f t="shared" si="4"/>
        <v>0</v>
      </c>
    </row>
    <row r="56" spans="2:12" ht="21" customHeight="1">
      <c r="B56" s="3">
        <v>42277</v>
      </c>
      <c r="C56" s="4" t="s">
        <v>74</v>
      </c>
      <c r="D56" s="3">
        <v>42277</v>
      </c>
      <c r="E56" s="5" t="s">
        <v>390</v>
      </c>
      <c r="F56" s="32"/>
      <c r="G56" s="5"/>
      <c r="H56" s="21" t="s">
        <v>190</v>
      </c>
      <c r="I56" s="16">
        <v>197297</v>
      </c>
      <c r="J56" s="5"/>
      <c r="K56" s="42">
        <f t="shared" si="3"/>
        <v>37551792</v>
      </c>
      <c r="L56" s="42">
        <f t="shared" si="4"/>
        <v>0</v>
      </c>
    </row>
    <row r="57" spans="2:12" ht="21" customHeight="1">
      <c r="B57" s="3">
        <v>42277</v>
      </c>
      <c r="C57" s="4" t="s">
        <v>75</v>
      </c>
      <c r="D57" s="3">
        <v>42277</v>
      </c>
      <c r="E57" s="5" t="s">
        <v>391</v>
      </c>
      <c r="F57" s="32"/>
      <c r="G57" s="5"/>
      <c r="H57" s="21" t="s">
        <v>190</v>
      </c>
      <c r="I57" s="16">
        <v>127275</v>
      </c>
      <c r="J57" s="5"/>
      <c r="K57" s="42">
        <f t="shared" si="3"/>
        <v>37679067</v>
      </c>
      <c r="L57" s="42">
        <f t="shared" si="4"/>
        <v>0</v>
      </c>
    </row>
    <row r="58" spans="2:12" ht="21" customHeight="1">
      <c r="B58" s="3">
        <v>42254</v>
      </c>
      <c r="C58" s="4" t="s">
        <v>86</v>
      </c>
      <c r="D58" s="3">
        <v>42254</v>
      </c>
      <c r="E58" s="5" t="s">
        <v>392</v>
      </c>
      <c r="F58" s="32"/>
      <c r="G58" s="5"/>
      <c r="H58" s="21" t="s">
        <v>79</v>
      </c>
      <c r="I58" s="16">
        <v>77453</v>
      </c>
      <c r="J58" s="5"/>
      <c r="K58" s="42">
        <f t="shared" si="3"/>
        <v>37756520</v>
      </c>
      <c r="L58" s="42">
        <f t="shared" si="4"/>
        <v>0</v>
      </c>
    </row>
    <row r="59" spans="2:12" ht="21" customHeight="1">
      <c r="B59" s="3">
        <v>42265</v>
      </c>
      <c r="C59" s="4" t="s">
        <v>86</v>
      </c>
      <c r="D59" s="3">
        <v>42265</v>
      </c>
      <c r="E59" s="5" t="s">
        <v>278</v>
      </c>
      <c r="F59" s="32"/>
      <c r="G59" s="5"/>
      <c r="H59" s="21" t="s">
        <v>79</v>
      </c>
      <c r="I59" s="16">
        <v>22500</v>
      </c>
      <c r="J59" s="5"/>
      <c r="K59" s="42">
        <f t="shared" si="3"/>
        <v>37779020</v>
      </c>
      <c r="L59" s="42">
        <f t="shared" si="4"/>
        <v>0</v>
      </c>
    </row>
    <row r="60" spans="2:12" ht="21" customHeight="1">
      <c r="B60" s="3">
        <v>42265</v>
      </c>
      <c r="C60" s="4" t="s">
        <v>86</v>
      </c>
      <c r="D60" s="3">
        <v>42265</v>
      </c>
      <c r="E60" s="5" t="s">
        <v>279</v>
      </c>
      <c r="F60" s="32"/>
      <c r="G60" s="5"/>
      <c r="H60" s="21" t="s">
        <v>79</v>
      </c>
      <c r="I60" s="16">
        <v>62100</v>
      </c>
      <c r="J60" s="5"/>
      <c r="K60" s="42">
        <f t="shared" si="3"/>
        <v>37841120</v>
      </c>
      <c r="L60" s="42">
        <f t="shared" si="4"/>
        <v>0</v>
      </c>
    </row>
    <row r="61" spans="2:12" ht="21" customHeight="1">
      <c r="B61" s="3">
        <v>42277</v>
      </c>
      <c r="C61" s="4" t="s">
        <v>86</v>
      </c>
      <c r="D61" s="3">
        <v>42277</v>
      </c>
      <c r="E61" s="5" t="s">
        <v>284</v>
      </c>
      <c r="F61" s="32"/>
      <c r="G61" s="5"/>
      <c r="H61" s="21" t="s">
        <v>79</v>
      </c>
      <c r="I61" s="16">
        <v>194417</v>
      </c>
      <c r="J61" s="5"/>
      <c r="K61" s="42">
        <f t="shared" si="3"/>
        <v>38035537</v>
      </c>
      <c r="L61" s="42">
        <f t="shared" si="4"/>
        <v>0</v>
      </c>
    </row>
    <row r="62" spans="2:12" ht="21" customHeight="1">
      <c r="B62" s="3">
        <v>42265</v>
      </c>
      <c r="C62" s="4" t="s">
        <v>393</v>
      </c>
      <c r="D62" s="3">
        <v>42265</v>
      </c>
      <c r="E62" s="5" t="s">
        <v>300</v>
      </c>
      <c r="F62" s="32"/>
      <c r="G62" s="5"/>
      <c r="H62" s="21" t="s">
        <v>21</v>
      </c>
      <c r="I62" s="16">
        <v>200000</v>
      </c>
      <c r="J62" s="5"/>
      <c r="K62" s="42">
        <f t="shared" si="3"/>
        <v>38235537</v>
      </c>
      <c r="L62" s="42">
        <f t="shared" si="4"/>
        <v>0</v>
      </c>
    </row>
    <row r="63" spans="2:12" ht="30">
      <c r="B63" s="3">
        <v>42265</v>
      </c>
      <c r="C63" s="4" t="s">
        <v>394</v>
      </c>
      <c r="D63" s="3">
        <v>42265</v>
      </c>
      <c r="E63" s="5" t="s">
        <v>488</v>
      </c>
      <c r="F63" s="32"/>
      <c r="G63" s="5"/>
      <c r="H63" s="21" t="s">
        <v>21</v>
      </c>
      <c r="I63" s="16">
        <v>648288</v>
      </c>
      <c r="J63" s="5"/>
      <c r="K63" s="42">
        <f t="shared" si="3"/>
        <v>38883825</v>
      </c>
      <c r="L63" s="42">
        <f t="shared" si="4"/>
        <v>0</v>
      </c>
    </row>
    <row r="64" spans="2:12" ht="21" customHeight="1">
      <c r="B64" s="3">
        <v>42277</v>
      </c>
      <c r="C64" s="4" t="s">
        <v>395</v>
      </c>
      <c r="D64" s="3">
        <v>42277</v>
      </c>
      <c r="E64" s="5" t="s">
        <v>100</v>
      </c>
      <c r="F64" s="32"/>
      <c r="G64" s="5"/>
      <c r="H64" s="21" t="s">
        <v>21</v>
      </c>
      <c r="I64" s="16">
        <v>375638</v>
      </c>
      <c r="J64" s="5"/>
      <c r="K64" s="42">
        <f t="shared" si="3"/>
        <v>39259463</v>
      </c>
      <c r="L64" s="42">
        <f t="shared" si="4"/>
        <v>0</v>
      </c>
    </row>
    <row r="65" spans="1:12" ht="21" customHeight="1">
      <c r="B65" s="3">
        <v>42254</v>
      </c>
      <c r="C65" s="4" t="s">
        <v>396</v>
      </c>
      <c r="D65" s="3">
        <v>42254</v>
      </c>
      <c r="E65" s="5" t="s">
        <v>397</v>
      </c>
      <c r="F65" s="32"/>
      <c r="G65" s="5"/>
      <c r="H65" s="21" t="s">
        <v>21</v>
      </c>
      <c r="I65" s="16">
        <v>2835380</v>
      </c>
      <c r="J65" s="5"/>
      <c r="K65" s="42">
        <f t="shared" si="3"/>
        <v>42094843</v>
      </c>
      <c r="L65" s="42">
        <f t="shared" si="4"/>
        <v>0</v>
      </c>
    </row>
    <row r="66" spans="1:12" ht="21" customHeight="1">
      <c r="B66" s="3">
        <v>42263</v>
      </c>
      <c r="C66" s="4" t="s">
        <v>398</v>
      </c>
      <c r="D66" s="3">
        <v>42263</v>
      </c>
      <c r="E66" s="5" t="s">
        <v>399</v>
      </c>
      <c r="F66" s="32"/>
      <c r="G66" s="5"/>
      <c r="H66" s="21" t="s">
        <v>21</v>
      </c>
      <c r="I66" s="16">
        <v>2468420</v>
      </c>
      <c r="J66" s="5"/>
      <c r="K66" s="42">
        <f t="shared" si="3"/>
        <v>44563263</v>
      </c>
      <c r="L66" s="42">
        <f t="shared" si="4"/>
        <v>0</v>
      </c>
    </row>
    <row r="67" spans="1:12" ht="21" customHeight="1">
      <c r="B67" s="3">
        <v>42273</v>
      </c>
      <c r="C67" s="4" t="s">
        <v>400</v>
      </c>
      <c r="D67" s="3">
        <v>42273</v>
      </c>
      <c r="E67" s="5" t="s">
        <v>401</v>
      </c>
      <c r="F67" s="32"/>
      <c r="G67" s="5"/>
      <c r="H67" s="21" t="s">
        <v>21</v>
      </c>
      <c r="I67" s="16">
        <v>2516950</v>
      </c>
      <c r="J67" s="5"/>
      <c r="K67" s="42">
        <f t="shared" si="3"/>
        <v>47080213</v>
      </c>
      <c r="L67" s="42">
        <f t="shared" si="4"/>
        <v>0</v>
      </c>
    </row>
    <row r="68" spans="1:12" ht="21" customHeight="1">
      <c r="B68" s="3">
        <v>42262</v>
      </c>
      <c r="C68" s="4" t="s">
        <v>101</v>
      </c>
      <c r="D68" s="3">
        <v>42262</v>
      </c>
      <c r="E68" s="5" t="s">
        <v>402</v>
      </c>
      <c r="F68" s="32"/>
      <c r="G68" s="5"/>
      <c r="H68" s="21" t="s">
        <v>21</v>
      </c>
      <c r="I68" s="16">
        <v>480000</v>
      </c>
      <c r="J68" s="5"/>
      <c r="K68" s="42">
        <f t="shared" si="3"/>
        <v>47560213</v>
      </c>
      <c r="L68" s="42">
        <f t="shared" si="4"/>
        <v>0</v>
      </c>
    </row>
    <row r="69" spans="1:12" ht="21" customHeight="1">
      <c r="B69" s="3">
        <v>42269</v>
      </c>
      <c r="C69" s="4" t="s">
        <v>102</v>
      </c>
      <c r="D69" s="3">
        <v>42269</v>
      </c>
      <c r="E69" s="5" t="s">
        <v>239</v>
      </c>
      <c r="F69" s="32"/>
      <c r="G69" s="5"/>
      <c r="H69" s="21" t="s">
        <v>21</v>
      </c>
      <c r="I69" s="16">
        <v>1876000</v>
      </c>
      <c r="J69" s="5"/>
      <c r="K69" s="42">
        <f t="shared" si="3"/>
        <v>49436213</v>
      </c>
      <c r="L69" s="42">
        <f t="shared" si="4"/>
        <v>0</v>
      </c>
    </row>
    <row r="70" spans="1:12" ht="21" customHeight="1">
      <c r="B70" s="3">
        <v>42271</v>
      </c>
      <c r="C70" s="4" t="s">
        <v>103</v>
      </c>
      <c r="D70" s="3">
        <v>42271</v>
      </c>
      <c r="E70" s="5" t="s">
        <v>237</v>
      </c>
      <c r="F70" s="32"/>
      <c r="G70" s="5"/>
      <c r="H70" s="21" t="s">
        <v>21</v>
      </c>
      <c r="I70" s="16">
        <v>510000</v>
      </c>
      <c r="J70" s="5"/>
      <c r="K70" s="42">
        <f t="shared" si="3"/>
        <v>49946213</v>
      </c>
      <c r="L70" s="42">
        <f t="shared" si="4"/>
        <v>0</v>
      </c>
    </row>
    <row r="71" spans="1:12" ht="18" customHeight="1">
      <c r="A71" s="6" t="str">
        <f>C71&amp;D71</f>
        <v/>
      </c>
      <c r="B71" s="17"/>
      <c r="C71" s="15"/>
      <c r="D71" s="15"/>
      <c r="E71" s="15"/>
      <c r="F71" s="15"/>
      <c r="G71" s="15"/>
      <c r="H71" s="18"/>
      <c r="I71" s="15"/>
      <c r="J71" s="15"/>
      <c r="K71" s="4"/>
      <c r="L71" s="15"/>
    </row>
    <row r="72" spans="1:12" s="26" customFormat="1" ht="18" customHeight="1">
      <c r="B72" s="24"/>
      <c r="C72" s="24"/>
      <c r="D72" s="24"/>
      <c r="E72" s="24" t="s">
        <v>17</v>
      </c>
      <c r="F72" s="24"/>
      <c r="G72" s="24"/>
      <c r="H72" s="25" t="s">
        <v>18</v>
      </c>
      <c r="I72" s="24">
        <f>SUM(I14:I71)</f>
        <v>19594986</v>
      </c>
      <c r="J72" s="24">
        <f>SUM(J14:J71)</f>
        <v>0</v>
      </c>
      <c r="K72" s="25" t="s">
        <v>18</v>
      </c>
      <c r="L72" s="25" t="s">
        <v>18</v>
      </c>
    </row>
    <row r="73" spans="1:12" s="26" customFormat="1" ht="18" customHeight="1">
      <c r="B73" s="27"/>
      <c r="C73" s="27"/>
      <c r="D73" s="27"/>
      <c r="E73" s="27" t="s">
        <v>19</v>
      </c>
      <c r="F73" s="27"/>
      <c r="G73" s="27"/>
      <c r="H73" s="28" t="s">
        <v>18</v>
      </c>
      <c r="I73" s="28" t="s">
        <v>18</v>
      </c>
      <c r="J73" s="28" t="s">
        <v>18</v>
      </c>
      <c r="K73" s="19">
        <f>K13+I72-J72</f>
        <v>49946213</v>
      </c>
      <c r="L73" s="28" t="s">
        <v>18</v>
      </c>
    </row>
    <row r="74" spans="1:12" ht="18" customHeight="1"/>
    <row r="75" spans="1:12" ht="18" customHeight="1">
      <c r="B75" s="20" t="s">
        <v>23</v>
      </c>
    </row>
    <row r="76" spans="1:12" ht="18" customHeight="1">
      <c r="B76" s="20" t="s">
        <v>148</v>
      </c>
    </row>
    <row r="77" spans="1:12" ht="18" customHeight="1">
      <c r="K77" s="8" t="s">
        <v>149</v>
      </c>
    </row>
    <row r="78" spans="1:12" s="7" customFormat="1" ht="14.25">
      <c r="C78" s="48" t="s">
        <v>106</v>
      </c>
      <c r="D78" s="48"/>
      <c r="K78" s="7" t="s">
        <v>8</v>
      </c>
    </row>
    <row r="79" spans="1:12" s="2" customFormat="1">
      <c r="C79" s="49" t="s">
        <v>9</v>
      </c>
      <c r="D79" s="49"/>
      <c r="K79" s="2" t="s">
        <v>9</v>
      </c>
    </row>
  </sheetData>
  <autoFilter ref="B11:M70"/>
  <mergeCells count="16">
    <mergeCell ref="C78:D78"/>
    <mergeCell ref="C79:D79"/>
    <mergeCell ref="I1:L1"/>
    <mergeCell ref="I2:L3"/>
    <mergeCell ref="H10:H11"/>
    <mergeCell ref="I10:J10"/>
    <mergeCell ref="K10:L10"/>
    <mergeCell ref="B5:L5"/>
    <mergeCell ref="B6:L6"/>
    <mergeCell ref="B7:L7"/>
    <mergeCell ref="B8:L8"/>
    <mergeCell ref="B10:B11"/>
    <mergeCell ref="C10:D10"/>
    <mergeCell ref="E10:E11"/>
    <mergeCell ref="F10:F11"/>
    <mergeCell ref="G10:G11"/>
  </mergeCells>
  <phoneticPr fontId="30" type="noConversion"/>
  <conditionalFormatting sqref="B14:J70">
    <cfRule type="expression" dxfId="4" priority="2" stopIfTrue="1">
      <formula>#REF!&lt;&gt;""</formula>
    </cfRule>
  </conditionalFormatting>
  <pageMargins left="0.64" right="0.12" top="0.28999999999999998" bottom="0.34" header="0.25" footer="0.15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63</vt:i4>
      </vt:variant>
    </vt:vector>
  </HeadingPairs>
  <TitlesOfParts>
    <vt:vector size="75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_DSC5</vt:lpstr>
      <vt:lpstr>_DSC6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'08'!Print_Titles</vt:lpstr>
      <vt:lpstr>'09'!Print_Titles</vt:lpstr>
      <vt:lpstr>'10'!Print_Titles</vt:lpstr>
      <vt:lpstr>'11'!Print_Titles</vt:lpstr>
      <vt:lpstr>'12'!Print_Titles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2016-02-26T08:03:59Z</cp:lastPrinted>
  <dcterms:created xsi:type="dcterms:W3CDTF">2013-12-12T04:07:41Z</dcterms:created>
  <dcterms:modified xsi:type="dcterms:W3CDTF">2016-02-26T08:05:31Z</dcterms:modified>
</cp:coreProperties>
</file>